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<sst xmlns="http://schemas.openxmlformats.org/spreadsheetml/2006/main" count="14800" uniqueCount="2755">
  <si>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</si>
  <si>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</si>
  <si>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</si>
  <si>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</si>
  <si>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</si>
  <si>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</si>
  <si>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</si>
  <si>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</si>
  <si>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</si>
  <si>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</si>
  <si>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</si>
  <si>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</si>
  <si>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</si>
  <si>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</si>
  <si>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</si>
  <si>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</si>
  <si>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</si>
  <si>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</si>
  <si>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</si>
  <si>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</si>
  <si>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</si>
  <si>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</si>
  <si>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</si>
  <si>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</si>
  <si>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</si>
  <si>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</si>
  <si>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</si>
  <si>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</si>
  <si>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</si>
  <si>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</si>
  <si>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</si>
  <si>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</si>
  <si>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</si>
  <si>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</si>
  <si>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</si>
  <si>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</si>
  <si>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</si>
  <si>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</si>
  <si>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</si>
  <si>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</si>
  <si>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</si>
  <si>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</si>
  <si>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</si>
  <si>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</si>
  <si>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</si>
  <si>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</si>
  <si>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</si>
  <si>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</si>
  <si>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</si>
  <si>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</si>
  <si>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</si>
  <si>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</si>
  <si>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</si>
  <si>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</si>
  <si>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</si>
  <si>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</si>
  <si>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</si>
  <si>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</si>
  <si>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</si>
  <si>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</si>
  <si>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</si>
  <si>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</si>
  <si>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</si>
  <si>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</si>
  <si>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</si>
  <si>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</si>
  <si>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</si>
  <si>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</si>
  <si>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</si>
  <si>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</si>
  <si>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</si>
  <si>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</si>
  <si>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</si>
  <si>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</si>
  <si>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</si>
  <si>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</si>
  <si>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</si>
  <si>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</si>
  <si>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</si>
  <si>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</si>
  <si>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</si>
  <si>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</si>
  <si>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</si>
  <si>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</si>
  <si>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</si>
  <si>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</si>
  <si>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</si>
  <si>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</si>
  <si>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</si>
  <si>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</si>
  <si>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</si>
  <si>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</si>
  <si>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</si>
  <si>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</si>
  <si>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</si>
  <si>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</si>
  <si>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</si>
  <si>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</si>
  <si>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</si>
  <si>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</si>
  <si>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</si>
  <si>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</si>
  <si>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</si>
  <si>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</si>
  <si>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</si>
  <si>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</si>
  <si>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</si>
  <si>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</si>
  <si>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</si>
  <si>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</si>
  <si>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</si>
  <si>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</si>
  <si>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</si>
  <si>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</si>
  <si>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</si>
  <si>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</si>
  <si>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</si>
  <si>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</si>
  <si>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</si>
  <si>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</si>
  <si>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</si>
  <si>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</si>
  <si>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</si>
  <si>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</si>
  <si>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</si>
  <si>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</si>
  <si>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</si>
  <si>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</si>
  <si>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</si>
  <si>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</si>
  <si>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</si>
  <si>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</si>
  <si>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</si>
  <si>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</si>
  <si>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</si>
  <si>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</si>
  <si>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</si>
  <si>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</si>
  <si>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</si>
  <si>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</si>
  <si>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</si>
  <si>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</si>
  <si>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</si>
  <si>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</si>
  <si>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</si>
  <si>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</si>
  <si>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</si>
  <si>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</si>
  <si>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</si>
  <si>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</si>
  <si>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</si>
  <si>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</si>
  <si>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</si>
  <si>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</si>
  <si>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</si>
  <si>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</si>
  <si>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</si>
  <si>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</si>
  <si>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</si>
  <si>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</si>
  <si>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</si>
  <si>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</si>
  <si>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</si>
  <si>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</si>
  <si>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</si>
  <si>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</si>
  <si>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</si>
  <si>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</si>
  <si>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</si>
  <si>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</si>
  <si>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</si>
  <si>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</si>
  <si>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</si>
  <si>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</si>
  <si>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</si>
  <si>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</si>
  <si>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</si>
  <si>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</si>
  <si>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</si>
  <si>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</si>
  <si>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</si>
  <si>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</si>
  <si>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</si>
  <si>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</si>
  <si>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</si>
  <si>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</si>
  <si>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</si>
  <si>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</si>
  <si>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</si>
  <si>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</si>
  <si>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</si>
  <si>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</si>
  <si>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</si>
  <si>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</si>
  <si>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</si>
  <si>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</si>
  <si>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</si>
  <si>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</si>
  <si>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</si>
  <si>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</si>
  <si>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</si>
  <si>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</si>
  <si>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</si>
  <si>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</si>
  <si>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</si>
  <si>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</si>
  <si>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</si>
  <si>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</si>
  <si>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</si>
  <si>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</si>
  <si>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</si>
  <si>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</si>
  <si>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avalara</t>
  </si>
  <si>
    <t>bknowles34</t>
  </si>
  <si>
    <t>rachelasimontax</t>
  </si>
  <si>
    <t>thomasofarrell1</t>
  </si>
  <si>
    <t>arackerman</t>
  </si>
  <si>
    <t>timduy</t>
  </si>
  <si>
    <t>marcobettosi</t>
  </si>
  <si>
    <t>wtckc</t>
  </si>
  <si>
    <t>karengalivan1</t>
  </si>
  <si>
    <t>annerinaldi5</t>
  </si>
  <si>
    <t>ceoshow</t>
  </si>
  <si>
    <t>jesstuschongrsm</t>
  </si>
  <si>
    <t>alfsuletzki</t>
  </si>
  <si>
    <t>mag_broderick</t>
  </si>
  <si>
    <t>mprestonclarke</t>
  </si>
  <si>
    <t>teagjones</t>
  </si>
  <si>
    <t>simonhartrsm</t>
  </si>
  <si>
    <t>rsmjb1</t>
  </si>
  <si>
    <t>tdboothca</t>
  </si>
  <si>
    <t>imasouthwestflo</t>
  </si>
  <si>
    <t>fortivus</t>
  </si>
  <si>
    <t>kurt_shenk</t>
  </si>
  <si>
    <t>luxsantllc</t>
  </si>
  <si>
    <t>bondgp007</t>
  </si>
  <si>
    <t>stuartwmcc</t>
  </si>
  <si>
    <t>rogermilk</t>
  </si>
  <si>
    <t>hirajanwin</t>
  </si>
  <si>
    <t>davisnordell</t>
  </si>
  <si>
    <t>jaalex53</t>
  </si>
  <si>
    <t>dwopheim</t>
  </si>
  <si>
    <t>ukacg</t>
  </si>
  <si>
    <t>bethiebooo</t>
  </si>
  <si>
    <t>silburfuchs</t>
  </si>
  <si>
    <t>c_sather</t>
  </si>
  <si>
    <t>ronatthechamber</t>
  </si>
  <si>
    <t>ashleywilsoncoc</t>
  </si>
  <si>
    <t>financialnewswk</t>
  </si>
  <si>
    <t>ifindinternship</t>
  </si>
  <si>
    <t>mike_baron1</t>
  </si>
  <si>
    <t>jaredbowers_rsm</t>
  </si>
  <si>
    <t>recruiterkara</t>
  </si>
  <si>
    <t>acgglobal</t>
  </si>
  <si>
    <t>terzima</t>
  </si>
  <si>
    <t>mlb729</t>
  </si>
  <si>
    <t>stolpermatt</t>
  </si>
  <si>
    <t>coldfusion39</t>
  </si>
  <si>
    <t>joemazzarsmla</t>
  </si>
  <si>
    <t>sherbel_campus</t>
  </si>
  <si>
    <t>sandralynn0375</t>
  </si>
  <si>
    <t>ss_warroom</t>
  </si>
  <si>
    <t>thor_vath</t>
  </si>
  <si>
    <t>jasonkuruvilla1</t>
  </si>
  <si>
    <t>pgrahamrsm</t>
  </si>
  <si>
    <t>arabiarsm</t>
  </si>
  <si>
    <t>cemsm</t>
  </si>
  <si>
    <t>ustransitiontax</t>
  </si>
  <si>
    <t>ashley_olson_05</t>
  </si>
  <si>
    <t>glendajevans</t>
  </si>
  <si>
    <t>howardsiegal</t>
  </si>
  <si>
    <t>rsmkuwait</t>
  </si>
  <si>
    <t>rsm_za</t>
  </si>
  <si>
    <t>rsm_es</t>
  </si>
  <si>
    <t>myerseric</t>
  </si>
  <si>
    <t>pjperezburgos</t>
  </si>
  <si>
    <t>jessjrecruiter</t>
  </si>
  <si>
    <t>gordonmicallef</t>
  </si>
  <si>
    <t>victorkao4</t>
  </si>
  <si>
    <t>joan_valente</t>
  </si>
  <si>
    <t>rsm_canada</t>
  </si>
  <si>
    <t>erpsoftwareblog</t>
  </si>
  <si>
    <t>rsmusllp</t>
  </si>
  <si>
    <t>joebrusuelas</t>
  </si>
  <si>
    <t>uschamber</t>
  </si>
  <si>
    <t>thersmclassic</t>
  </si>
  <si>
    <t>newkirkmak</t>
  </si>
  <si>
    <t>bionj_org</t>
  </si>
  <si>
    <t>mikemwmontag</t>
  </si>
  <si>
    <t>ashendricksonmn</t>
  </si>
  <si>
    <t>brea_fritsche</t>
  </si>
  <si>
    <t>wheatnotincl</t>
  </si>
  <si>
    <t>pikettylemonde</t>
  </si>
  <si>
    <t>rsm</t>
  </si>
  <si>
    <t>pitchbook</t>
  </si>
  <si>
    <t>mcguirewoodsllp</t>
  </si>
  <si>
    <t>gk</t>
  </si>
  <si>
    <t>gkccf</t>
  </si>
  <si>
    <t>governing</t>
  </si>
  <si>
    <t>johnflanza</t>
  </si>
  <si>
    <t>netsuite</t>
  </si>
  <si>
    <t>love3d</t>
  </si>
  <si>
    <t>microsoft</t>
  </si>
  <si>
    <t>Mentions</t>
  </si>
  <si>
    <t>Replies to</t>
  </si>
  <si>
    <t>Thank you to our #AvalaraCRUSH Diamond Sponsor, @RSMUSLLP! RSM US is a leading provider of audit, tax, and consulting services focused on helping middle market leaders succeed. Learn more about them here: https://t.co/jwFsDLY03N https://t.co/35IySeMQET</t>
  </si>
  <si>
    <t>RT @RSMUSLLP: In the spirit of Valentine’s Day, we're celebrating the new happy couple: #blockchain and the food &amp;amp; beverage industry. _xD83D__xDC9E_
Jo…</t>
  </si>
  <si>
    <t>I am looking for an experienced Manager to join RSM's Global Employer Services team. Know someone that would be a good fit? Send me a note!
https://t.co/BEOYJAjzK8</t>
  </si>
  <si>
    <t>Final regs highlight actions for taxpayers using 20 percent deduction https://t.co/IYGg0HZpeM</t>
  </si>
  <si>
    <t>RT @RSMUSLLP: Failure to address #fintech risks could lead to: 
Criminal threats
#Security breaches
Steep financial #penalties
Damage to o…</t>
  </si>
  <si>
    <t>RT @joebrusuelas: Here is my 2019 global economic outlook on a day when investors are questioning the duration of the current expansion htt…</t>
  </si>
  <si>
    <t>RT @RSMUSLLP: When expanding globally, #manufacturers have a long to-do list before a border is even crossed. _xD83D__xDDFA_
From establishing #supplyc…</t>
  </si>
  <si>
    <t>#RSMUS Chief Economist Joe Brusuelas’ 2019 #Global #economic#outlook #KnowledgeIsPower</t>
  </si>
  <si>
    <t>RT @RSMUSLLP: Jack Mitchell, chairman of the Mitchell Stores, talks about how the economy has affected the retail industry, using data to i…</t>
  </si>
  <si>
    <t>Business owners and shareholders need to understand the impact of the new tax law in order to maximize operational efficiency moving forward. This guide, developed in conjunction with the US Chamber of Commerce, offers an overview…https://t.co/PNgjg5Ss7h https://t.co/RCx1r52C5d</t>
  </si>
  <si>
    <t>@PikettyLeMonde Big profiteers of upward distributed US national wealth pay now 15% fed. tax on their „capital gain… https://t.co/xrdgumb2Gp</t>
  </si>
  <si>
    <t>RT @RSMUSLLP: #GDPR enforcement actions have officially begun. Find out what that means for your organization: https://t.co/amtfORyUem http…</t>
  </si>
  <si>
    <t>2018 Annual Health Care and Life Sciences Industry Spotlight https://t.co/i5V7PwX9Iy</t>
  </si>
  <si>
    <t>RT @RSMUSLLP: Examine #privateequity deals, #MandA trends and the #economic implications of both in our 2018 Annual Industry Spotlight repo…</t>
  </si>
  <si>
    <t>RSM partnered with the US Chamber of Commerce to explore some key provisions from the Tax Cuts and Jobs Act.  Read… https://t.co/ef3x57eNtC</t>
  </si>
  <si>
    <t>Modernizing the nonprofit workplace with Office 365 and Power BI https://t.co/iJNr4ocxPa</t>
  </si>
  <si>
    <t>Important guidance on parking expenses and UBTI https://t.co/eYM2qC5b1x</t>
  </si>
  <si>
    <t>6 digital transformation myths food and beverage companies must change https://t.co/sapgIZhGjV #Transformation #digitaltransformation https://t.co/2JJGaz7pn5</t>
  </si>
  <si>
    <t>RSM’s chief economist, Joe Brusuelas, provides a 2019 global growth outlook and key
global risk indicators that middle market companies should consider. https://t.co/6dzaE6Fq0t</t>
  </si>
  <si>
    <t>In a recent study, 94% of respondents said they would likely be loyal to a brand that offers complete transparency of their products. Here's how hashtag
#blockchain can help ⛓ https://t.co/GgvCHl04oy https://t.co/hIRqCSZsxc</t>
  </si>
  <si>
    <t>Top business trends and issues for life sciences companies in 2019 https://t.co/hYQXlhYnG7</t>
  </si>
  <si>
    <t>Understanding the cybersecurity threat in the life sciences industry 
Check out the @RSMUSLLP recording to learn ho… https://t.co/LIeMjVU0pv</t>
  </si>
  <si>
    <t>RT @RSMUSLLP: For the food and beverage industry, love is in the air. _xD83D__xDC96_
Join us to see why #blockchain is the perfect companion for F&amp;amp;B co…</t>
  </si>
  <si>
    <t>Tax implications of ASC 842: Lease accounting standards https://t.co/u4uPzkZzJf</t>
  </si>
  <si>
    <t>The impact of initial sanctions and new regulations https://t.co/wDPrSKMUhy #GDPR https://t.co/c99YNwif8R</t>
  </si>
  <si>
    <t>Another great opportunity to join the team here at RSM US LLP!  #rsmus #middlemarket https://t.co/6GNL4x7UHj</t>
  </si>
  <si>
    <t>RT @victorkao4: Our Resource Management group is looking for a Scheduler to join the team and support our Risk Advisory practice. This posi…</t>
  </si>
  <si>
    <t>Are auto imports a national security threat?
Dealers worry tariff threat to pressure elevated inventories 
https://t.co/0wV6eylUct  #tariffs https://t.co/Jlf4PYPASL</t>
  </si>
  <si>
    <t>An impending report could affect all segments of the automotive industry, from producers to suppliers, shippers and dealers. #tariffs https://t.co/xBLG4NC0KF</t>
  </si>
  <si>
    <t>RT @RSMUSLLP: The numbers are in ⛳️_xD83D__xDC4F_
@TheRSMClassic raised more than $3.5 million for #charity in 2018! https://t.co/ZB9Cq2maLg https://t.…</t>
  </si>
  <si>
    <t>Quarterly Industry Spotlights. With data powered by @PitchBook, @RSM's reports examine private equity deals and M&amp;amp;A… https://t.co/fuPpGPFh9h</t>
  </si>
  <si>
    <t>Happy #ValentinesDay! @RSMUSLLP #PRIDE employee network group leader Kerensa shares what “love” means to her: https://t.co/qZ0aRmFE3Q https://t.co/PuxLYtDGO5</t>
  </si>
  <si>
    <t>Checkout out my latest post om @SS_WarRoom
Email Controls: Implementing DKIM with Postfix  https://t.co/2yw1TycFZa</t>
  </si>
  <si>
    <t>RSM is a global Microsoft certified partner with local resources. Our certified resources can help you leverage, support and maintain your application. Join this webcast to learn more our RSM managed services offerings. https://t.co/xSe3gY3mam</t>
  </si>
  <si>
    <t>https://t.co/yOspmmy40o https://t.co/KBeP6ZKjUX</t>
  </si>
  <si>
    <t>The GDPR is a complex law, and recent sanctions show that regulators intend to enforce it forcefully. RSM Thought Leadership https://t.co/gIyiZcu4pc https://t.co/aqfiPLRtcX</t>
  </si>
  <si>
    <t>What's next? https://t.co/p7UkMfBBQL</t>
  </si>
  <si>
    <t>Why middle market cybercrime is up and how to avoid being a target https://t.co/LExzJSAQDT https://t.co/oD6Idf2mKF</t>
  </si>
  <si>
    <t>Subscribe to Risk Bulletin, a quarterly newsletter providing insights to help your organization manage evolving risks https://t.co/c5aR4WClzg https://t.co/7uvdKjPWA5</t>
  </si>
  <si>
    <t>Stay on top of industry deals, mergers and acquisitions. Sign up to receive our Quarterly Industry Spotlights—delivered to your inbox. https://t.co/6vjJR11guS https://t.co/t3u0AUS461</t>
  </si>
  <si>
    <t>@uschamber and @RSMUSLLP put together a really useful guide to the recent new tax law #TCJA.  https://t.co/9OtCLKjZri https://t.co/xMKAwvBDFA</t>
  </si>
  <si>
    <t>Guide to The Tax Cuts and Jobs Act https://t.co/ahNanr5HVM</t>
  </si>
  <si>
    <t>#RSM publishes a white paper to assist #consumerproducts entities in understanding the new #revenue recognition gui… https://t.co/B1mEAAmgAc</t>
  </si>
  <si>
    <t>#RSM white paper provides insights on private company accounting for variable interest entities under common contro… https://t.co/hgYWILAuIS</t>
  </si>
  <si>
    <t>RT @Mike_Baron1: Looking to jump start your path to an internship? Apply for the #RSMUS Pathways Summer Leadership Program and get hands-on…</t>
  </si>
  <si>
    <t>Looking to jump start your path to an internship? Apply for the #RSMUS Pathways Summer Leadership Program and get h… https://t.co/OJwOpZQQTn</t>
  </si>
  <si>
    <t>RT @RSMUSLLP: We are committed to fostering #leadership and personal growth for our professionals at all levels.
Check out Chris’s experie…</t>
  </si>
  <si>
    <t>RT @RSMUSLLP: Happy Lunar New Year! #YearOfThePig https://t.co/M8vHjPCdFl https://t.co/reCDT5FANs</t>
  </si>
  <si>
    <t>RT @RSMUSLLP: Know a deserving business or technology student? _xD83C__xDF93_
We’re awarding $100,000 in #scholarships to help build the #middlemarket…</t>
  </si>
  <si>
    <t>RT @RSMUSLLP: How do our professionals experience #ThePowerofBeingYou? 
#Audit manager and #yoga enthusiast Robert shares how he brings hi…</t>
  </si>
  <si>
    <t>RT @RSMUSLLP: Happy #ValentinesDay from all of us at #RSMUS! https://t.co/Mer8BdmjJt https://t.co/wohKgkQuWS</t>
  </si>
  <si>
    <t>RT @brea_fritsche: Looking to jump start your path to an internship? Apply for the #RSMUS Pathways Summer Leadership Program and get hands-…</t>
  </si>
  <si>
    <t>Industry #trends, #deals #data, expert insights: Understand where your business stands in the current deal-making and economic climate. With data from @PitchBook, quarterly industry reports examine M&amp;amp;A and #privateequity deal activity. https://t.co/wJMSuXUB2n via @RSMUSLLP https://t.co/jFY6KEYh1z</t>
  </si>
  <si>
    <t>RT @ACGGlobal: Industry #trends, #deals #data, expert insights: Understand where your business stands in the current deal-making and econom…</t>
  </si>
  <si>
    <t>RT @RSMUSLLP: Join us and @McGuireWoodsLLP for our 16th Annual #Healthcare and Life Sciences #PrivateEquity and #Finance Conference #HCPE20…</t>
  </si>
  <si>
    <t>RT @RSMUSLLP: The 20% deduction for pass-throughs may benefit certain businesses. Learn more in our #TCJA guide: https://t.co/GrtvDHT1I7 ht…</t>
  </si>
  <si>
    <t>RT @SS_WarRoom: Read up on DKIM and how to help prevent domain spoofing!
Email Controls: Implementing DKIM with Postfix https://t.co/Ng7ozu…</t>
  </si>
  <si>
    <t>https://t.co/C2zgEP3u1l https://t.co/JX0OVWadDy</t>
  </si>
  <si>
    <t>https://t.co/RBBNKqtfgx https://t.co/oVotZBMSXW</t>
  </si>
  <si>
    <t>https://t.co/H6NhB1aZYy https://t.co/TsBQA7BkNk</t>
  </si>
  <si>
    <t>https://t.co/Hk2oZZjfWE https://t.co/q3l0bCIecz</t>
  </si>
  <si>
    <t>https://t.co/QpQhjJwt2x https://t.co/jEu8J7t0sV</t>
  </si>
  <si>
    <t>Read up on DKIM and how to help prevent domain spoofing!
Email Controls: Implementing DKIM with Postfix https://t.co/Ng7ozuN69W</t>
  </si>
  <si>
    <t>How do #fund #managers differentiate themselves in a mature, automated industry?  We think #ESG will help change th… https://t.co/WZDvNU5wpb</t>
  </si>
  <si>
    <t>Top trends and issues for retail in 2019 https://t.co/hQQywTjYyf</t>
  </si>
  <si>
    <t>Data analytics for internal audit https://t.co/SkNIWohdhf</t>
  </si>
  <si>
    <t>RT @ArabiaRsm: Data analytics for internal audit https://t.co/SkNIWohdhf</t>
  </si>
  <si>
    <t>Cushioning the double-tax blow: the section 962 election (applied to both #GILTI and the @USTransitionTax https://t.co/ww5eH767In</t>
  </si>
  <si>
    <t>RT @RSMUSLLP: Meet Barbara Adler, one of our 2019 #PursueYourPassion contest winners! #BeYouAtRSM
She plans to use the program to make imp…</t>
  </si>
  <si>
    <t>RT @RSMUSLLP: ⤷ COMMON
⤷ COSTLY
⤷ EFFECTIVE
Protect yourself and organization. Here are 4 ways to identify an attempted #phishing attack…</t>
  </si>
  <si>
    <t>RT @RSMUSLLP: Just 14% of middle market executives say they use price hedging on supply chain inputs. Why should companies reconsider? Lear…</t>
  </si>
  <si>
    <t>RT @RSMUSLLP: Energy companies are moving to the cloud, but that doesn’t eliminate the risk involved when handling sensitive information. h…</t>
  </si>
  <si>
    <t>RT @RSMUSLLP: Get yourself up to speed on the latest trends in #privateequity and mergers and acquisitions with our 2018 Annual Industry Sp…</t>
  </si>
  <si>
    <t>RT @RSMUSLLP: How will flexible consumption like the "pay-as-you-go" model affect tech companies? 
Will #privateequity activity in the tec…</t>
  </si>
  <si>
    <t>RT @RSMUSLLP: To build a strong culture, #diversity and #inclusion strategy, begin by examining four pillars:
Workforce
Workplace
Marketpl…</t>
  </si>
  <si>
    <t>RT @RSMUSLLP: 95% of food and beverage #CFOs say #blockchain is important. Learn how it can benefit you: https://t.co/gugx3iA0Yu https://t.…</t>
  </si>
  <si>
    <t>Since it is President’s day, check out this conversation between Protolabs President and RSM’s National #manufacturing leader on #digitaltransformation: https://t.co/io1qbQFn9M https://t.co/aK24IOimtE</t>
  </si>
  <si>
    <t>RT @RSMUSLLP: M&amp;amp;A remains a key issue in 2019 for food and beverage companies: https://t.co/6aytMFx71T https://t.co/8MtIIy8lHC</t>
  </si>
  <si>
    <t>Follow our webinar if you are embarking on your #fintech journey https://t.co/rqpPuVsUvm</t>
  </si>
  <si>
    <t>RT @RSMUSLLP: For Jack Mitchell, chairman of the Mitchell Stores, a #MiddleMarket #TransformativeCEO is someone willing to listen &amp;amp; learn—o…</t>
  </si>
  <si>
    <t>Just released!  Check out #RSMUS Technology Industry Spotlight for 2018 as well as all of our other industry spotlights. 
https://t.co/as4dY1qVVM https://t.co/PmtvEN7oF4</t>
  </si>
  <si>
    <t>Have you seen #rsmus brief 2019 “Outlook for Global Growth” video from our Chief Economist Joseph Brusuelas? Watch it here to gain insights: https://t.co/EY24A1Z61I https://t.co/TOTyCTsvJX</t>
  </si>
  <si>
    <t>Our Resource Management group is looking for a Scheduler to join the team and support our Risk Advisory practice. This position can sit in any of our RSM US locations, but preferably the West or Central region. Audit, Tax or Consul…https://t.co/eaG2sVrMGj https://t.co/e50GQmaVKf</t>
  </si>
  <si>
    <t>#Nationaldebt level is over $22T for the first time., 7M+ Americans are behind car payments by at least 90 days, an… https://t.co/OaT7ABgfMQ</t>
  </si>
  <si>
    <t>RT @RSM_Canada: How can you use technology to modernize your #NPO and optimize its productivity? Join our colleagues from @RSMUSLLP and @gk…</t>
  </si>
  <si>
    <t>RT @RSM_Canada: #NPOs that successfully harness the power of technology can gain a competitive edge. In an upcoming webcast on February 19,…</t>
  </si>
  <si>
    <t>How can you use technology to modernize your #NPO and optimize its productivity? Join our colleagues from @RSMUSLLP and @gkccf for an hour-long webcast, which discusses two platforms, Microsoft for Office 365 and Power BI: https://t.co/pyfvA2PVGT https://t.co/9DdlvrKw3o</t>
  </si>
  <si>
    <t>#NPOs that successfully harness the power of technology can gain a competitive edge. In an upcoming webcast on February 19, our colleagues from @RSMUSLLP and @gkccf explain how to leverage modern tools such as Microsoft for Office 365 and Power BI: https://t.co/7fIYrqQlHm https://t.co/zVT9M4UwRg</t>
  </si>
  <si>
    <t>Last chance to register for @RSMUSLLP’s webcast together with @gkccf today. Join in to learn how to help #NPOs optimize and modernize their workplace using technology platforms: https://t.co/7fIYrqQlHm https://t.co/36z82T5R66</t>
  </si>
  <si>
    <t>RT @RSMUSLLP: Is your construction company prepared for a digital transformation? _xD83D__xDEA6_ https://t.co/yyIyQCxXG9 https://t.co/Lv1LrmZCz1</t>
  </si>
  <si>
    <t>#RSMUS' Brian Kirkell predicts that states with new Democratic trifectas will focus on expanding #salestax, increasing #incometax rates for high-income earners and restoring #tax breaks eliminated by federal #taxreform.
Read more at @GOVERNING: https://t.co/oFLAs9y6q0</t>
  </si>
  <si>
    <t>Here is my 2019 global economic outlook on a day when investors are questioning the duration of the current expansion https://t.co/ZSCGYnDI7w</t>
  </si>
  <si>
    <t>For Jack Mitchell, chairman of the Mitchell Stores, a #MiddleMarket #TransformativeCEO is someone willing to listen &amp;amp; learn—one who genuinely fosters collaboration.
Our Chief Economist @joebrusuelas puts it best, "That's the fact, Jack."
Listen to more: https://t.co/jbK1gPIzlI https://t.co/NPeXgSw360</t>
  </si>
  <si>
    <t>Landing the best talent will be an ongoing challenge in 2019 for life sciences companies. What other issues should companies prepare for?
Here's what @JohnFLanza, our #LifeSciences National Practice Leader, has to say: https://t.co/yFxDU0kvBu https://t.co/yS8Fh842BB</t>
  </si>
  <si>
    <t>RT @RSMUSLLP: Happy #TaxSeason!
We teamed up with the @USChamber to create a guide on #taxreform with the key issues you need to know: htt…</t>
  </si>
  <si>
    <t>Happy #TaxSeason!
We teamed up with the @USChamber to create a guide on #taxreform with the key issues you need to know: https://t.co/GrtvDHT1I7 https://t.co/e8guJb6qNl</t>
  </si>
  <si>
    <t>Join us TODAY to see how @NetSuite's Planning &amp;amp; Budgeting Cloud Service #PBCS can help:
• Reduce planning cycle times
• Improve #forecast accuracy
• Align the organization 
• Provide timely information and insight
Register here → https://t.co/jB9K9AdZ4K https://t.co/bmZlsOuniB</t>
  </si>
  <si>
    <t>Join us and @McGuireWoodsLLP for our 16th Annual #Healthcare and Life Sciences #PrivateEquity and #Finance Conference #HCPE2019: https://t.co/n3sYOzxtZ5 https://t.co/mfBxWN4B0A</t>
  </si>
  <si>
    <t>Are you attending our #HCPE2019 conference with @McGuireWoodsLLP? 
Register now to learn about the issues and trends that impact investments in #healthcare and #lifesciences businesses: https://t.co/n3sYOzxtZ5 https://t.co/AQPLl3g6Ut</t>
  </si>
  <si>
    <t>Congratulations to #TeamRSM member @Love3d for receiving this year’s Charlie Bartlett Award from the Golf Writers Association of America! #Stewardship https://t.co/t1P1d8yFxK https://t.co/mA2RJ15R1f</t>
  </si>
  <si>
    <t>Are you concerned with #security issues in @Microsoft Dynamics, GP, AX and 365? #MSDyn365  
Attend our upcoming #webcast to learn more: https://t.co/Ck09LkSVmL https://t.co/FTroQaDuyO</t>
  </si>
  <si>
    <t>The numbers are in ⛳️_xD83D__xDC4F_
@TheRSMClassic raised more than $3.5 million for #charity in 2018! https://t.co/ZB9Cq2maLg https://t.co/J9AFq7Okwt</t>
  </si>
  <si>
    <t>Happy Lunar New Year! The
#RSM InspirAsian employee network group helped kick off the #YearofthePig: https://t.co/j8xKolOjaq</t>
  </si>
  <si>
    <t>Looking to jump start your path to an internship? Apply for the #RSMUS Pathways Summer Leadership Program and get hands-on experience that will pave the way to a successful career! https://t.co/kip0K1xAqM https://t.co/nW7LowOEjo</t>
  </si>
  <si>
    <t>6 key risk, compliance and fraud considerations for life sciences https://t.co/KtcyTVphtq</t>
  </si>
  <si>
    <t>Happy Lunar New Year! #YearOfThePig https://t.co/M8vHjPCdFl https://t.co/reCDT5FANs</t>
  </si>
  <si>
    <t>Jack Mitchell, chairman of the Mitchell Stores, talks about how the economy has affected the retail industry, using data to improve customer experience and more.
Listen Now via podcast _xD83D__xDD0A_ #MiddleMarket #TransformativeCEO: https://t.co/jbK1gPIzlI https://t.co/LB0IDEk9W8</t>
  </si>
  <si>
    <t>Meet Barbara Adler, one of our 2019 #PursueYourPassion contest winners! #BeYouAtRSM
She plans to use the program to make improvements to her impoverished small town’s food pantry. Read her story: https://t.co/e4o0ohK5uE https://t.co/6gblvcgtQ3</t>
  </si>
  <si>
    <t>Just 14% of middle market executives say they use price hedging on supply chain inputs. Why should companies reconsider? Learn more in #TheRealEconomy: https://t.co/w8bD1LfxVI https://t.co/ggphEWuIHh</t>
  </si>
  <si>
    <t>Unifying your communication strategy can benefit your employee and customer relationships.
So, what are you waiting for? Join us TODAY to see how your financial institution can benefit with a few simple solutions: https://t.co/Ordv7XtE01 https://t.co/u3cMaGn2j5</t>
  </si>
  <si>
    <t>In the spirit of Valentine’s Day, we're celebrating the new happy couple: #blockchain and the food &amp;amp; beverage industry. _xD83D__xDC9E_
Join us to uncover why 95% of all F&amp;amp;B #CFOs believe blockchain is important ⤑ https://t.co/G6PZNtirLq https://t.co/7XVkS7RTq7</t>
  </si>
  <si>
    <t>Failure to address #fintech risks could lead to: 
Criminal threats
#Security breaches
Steep financial #penalties
Damage to organizational reputation
And more ⤑ https://t.co/hX2qRoKiCa https://t.co/sFhRl6gbD0</t>
  </si>
  <si>
    <t>When expanding globally, #manufacturers have a long to-do list before a border is even crossed. _xD83D__xDDFA_
From establishing #supplychains and global processes to identifying vendors and distributors, what else should manufacturers consider? https://t.co/cdm4gZvxmq https://t.co/zjw19p10DM</t>
  </si>
  <si>
    <t>We are committed to fostering #leadership and personal growth for our professionals at all levels.
Check out Chris’s experience as a graduate of our Experienced Leadership Program, one of our many development programs: https://t.co/nLrNiT8PAV https://t.co/gUfC06tLQk</t>
  </si>
  <si>
    <t>Calling all business and tech students interested in $10,000 scholarship →
Apply today for our Power Your Education #scholarship: https://t.co/alMlF6sJcx https://t.co/iEdhp9N4PV</t>
  </si>
  <si>
    <t>Examine #privateequity deals, #MandA trends and the #economic implications of both in our 2018 Annual Industry Spotlight report: https://t.co/GBvdXvo5vE https://t.co/2Lx5NnYjDs</t>
  </si>
  <si>
    <t>What's ahead for the #fashion sector in 2019? 
Find out → https://t.co/mn52aZ4pZp https://t.co/NiSEiNbnnc</t>
  </si>
  <si>
    <t>#GDPR enforcement actions have officially begun. Find out what that means for your organization: https://t.co/amtfORyUem https://t.co/E1QXLV54Tr</t>
  </si>
  <si>
    <t>Private clubs have had to adapt to rapid #demographic, societal and #financial changes, and there is no sign of those changes slowing down or abating. https://t.co/uHLbEh6hWs https://t.co/NWvIgUWNsv</t>
  </si>
  <si>
    <t>Marketing fluff like “#organic” and “#allnatural” no longer attract today's consumers. 
By implementing #blockchain for improved transparency, #middlemarket food and beverage companies can gain a competitive advantage. https://t.co/G6PZNtirLq https://t.co/w71QVY1W2c</t>
  </si>
  <si>
    <t>How will flexible consumption like the "pay-as-you-go" model affect tech companies? 
Will #privateequity activity in the tech sector continue to rise?
Steve Ingram, our national tech industry leader, shares the top 2019 trends: https://t.co/uOKB6PP0kz https://t.co/6fTqW2KDWE</t>
  </si>
  <si>
    <t>It's time for #digitaltransformation in the food &amp;amp; beverage industry. _xD83C__xDF7D_
See how: https://t.co/CFjEM7q98C https://t.co/PFpn7L5ePn</t>
  </si>
  <si>
    <t>Energy companies are moving to the cloud, but that doesn’t eliminate the risk involved when handling sensitive information. https://t.co/3Fgalhnvsc https://t.co/0LsRqkgFGG</t>
  </si>
  <si>
    <t>As today’s consumers expect greater transparency from businesses, #middlemarket retailers can gain a competitive edge with #blockchain ⛓ https://t.co/PwJbouRPhi https://t.co/PhyoLUSqPT</t>
  </si>
  <si>
    <t>From regulations to #risk to regional #realestate #microeconomics, here's what you need to know to make better decisions and achieve investment excellence in 2019: https://t.co/PHzu7xLEI2 https://t.co/ZbyjYHGtt1</t>
  </si>
  <si>
    <t>When partnering with #fintech organizations, there are 3 key considerations every community bank CEO should weigh. https://t.co/O862G9AS7n https://t.co/6FymmjZzN4</t>
  </si>
  <si>
    <t>For the food and beverage industry, love is in the air. _xD83D__xDC96_
Join us to see why #blockchain is the perfect companion for F&amp;amp;B companies: https://t.co/G6PZNtirLq https://t.co/KE5uRaMcRj</t>
  </si>
  <si>
    <t>How do our professionals experience #ThePowerofBeingYou? 
#Audit manager and #yoga enthusiast Robert shares how he brings his passion to work: https://t.co/CRxbjnemTt #BeYouatRSM https://t.co/7x4xh1ML5k</t>
  </si>
  <si>
    <t>How can #nonprofit organizations can maximize the value of #Microsoft #Office365 and #PowerBI?
Join us live for tips and best practices: https://t.co/sFkSOPBEtx https://t.co/ZpuNfuYf26</t>
  </si>
  <si>
    <t>One of our 2019 #PursueYourPassion winners, Nick Crombie, will build apps using #augmentedreality to teach kids about self-confidence and #teamwork: https://t.co/4gh1KQwjRF #BeYouAtRSM https://t.co/zcSY75ouRu</t>
  </si>
  <si>
    <t>The day before Valentine's Day is the perfect time to celebrate the newest power couple: #blockchain and the food &amp;amp; beverage industry.
Join our #webcast TODAY to see why they make the perfect match: https://t.co/G6PZNtirLq https://t.co/KH9wH6lP4P</t>
  </si>
  <si>
    <t>2019 #Retail Trends ⤑ 
As Gen Z, the first truly digital generation, becomes a larger part of the consumer base, buying behaviors will continue to evolve. https://t.co/rSOSlc50EG https://t.co/iGVChAHR6g</t>
  </si>
  <si>
    <t>Gain insights on how to craft a successful #fintech partnerships and avoid disappointment. https://t.co/97opA8y0UH https://t.co/aLGZFYT9KT</t>
  </si>
  <si>
    <t>Happy #ValentinesDay from all of us at #RSMUS! https://t.co/Mer8BdmjJt https://t.co/wohKgkQuWS</t>
  </si>
  <si>
    <t>Know a deserving business or technology student? _xD83C__xDF93_
We’re awarding $100,000 in #scholarships to help build the #middlemarket leaders of tomorrow.
Learn more and apply here: https://t.co/alMlF6sJcx https://t.co/lBu1GAn5oV</t>
  </si>
  <si>
    <t>How can you ensure it’s the right time and that your #technology business is at the right stage for #investment? 
You can start by reading our latest #ebook: https://t.co/ehcei9VokG https://t.co/2IPjHVJGlf</t>
  </si>
  <si>
    <t>The 20% deduction for pass-throughs may benefit certain businesses. Learn more in our #TCJA guide: https://t.co/GrtvDHT1I7 https://t.co/Mmqt83pESB</t>
  </si>
  <si>
    <t>What are the 5️⃣ key risk areas that banks should address when acquiring or partnering with #fintech companies?
Check out our infographic for more: https://t.co/hX2qRoKiCa https://t.co/EpFP8wmbZR</t>
  </si>
  <si>
    <t>95% of food and beverage #CFOs say #blockchain is important. Learn how it can benefit you: https://t.co/gugx3iA0Yu https://t.co/BO4MS2rN4k</t>
  </si>
  <si>
    <t>To qualify for the Income #TaxCredit under Mexico’s Northern Border Tax Stimulus, taxpayers need to apply for the credit by March 31. https://t.co/fHYgPwkAFs https://t.co/u3gGDdpaeA</t>
  </si>
  <si>
    <t>Have you evaluated the #tax implications of #ASC842? 
Join us live to learn more: https://t.co/xTHUKcc0Hj https://t.co/iTy23pv3XD</t>
  </si>
  <si>
    <t>From #privateequity activity to data security, get top business trends and issues affecting #technology companies in 2019: https://t.co/uOKB6PP0kz https://t.co/3shECSK7vT</t>
  </si>
  <si>
    <t>Mo Bell-Jacobs, manager at our Washington National Tax office, explores how online buying habits and #middlemarket business #tax obligations have changed post-Wayfair: https://t.co/lokhNOb2qp https://t.co/rrxYQOfjKf</t>
  </si>
  <si>
    <t>Energy companies are moving to the cloud, but that doesn’t eliminate the #risk involved when handling sensitive information. #cybersecurity
Learn more: https://t.co/3Fgalhnvsc https://t.co/IuzTTkhUIq</t>
  </si>
  <si>
    <t>To build a strong culture, #diversity and #inclusion strategy, begin by examining four pillars:
Workforce
Workplace
Marketplace
Community
Check out our #MMBI for a breakdown: https://t.co/Sp16ep5PDK https://t.co/0cShupXxcR</t>
  </si>
  <si>
    <t>⤷ COMMON
⤷ COSTLY
⤷ EFFECTIVE
Protect yourself and organization. Here are 4 ways to identify an attempted #phishing attack: https://t.co/1Y5wnGwGeN https://t.co/bAnQywVDhv</t>
  </si>
  <si>
    <t>Get yourself up to speed on the latest trends in #privateequity and mergers and acquisitions with our 2018 Annual Industry Spotlight reports: https://t.co/GBvdXvo5vE https://t.co/1yN3HybspU</t>
  </si>
  <si>
    <t>M&amp;amp;A remains a key issue in 2019 for food and beverage companies: https://t.co/6aytMFx71T https://t.co/8MtIIy8lHC</t>
  </si>
  <si>
    <t>From culture to local leadership, how can #manufacturers set themselves up for success when operating in a new #global market? _xD83D__xDDFA_ https://t.co/cdm4gZvxmq https://t.co/gsKwcH0JKD</t>
  </si>
  <si>
    <t>Financial institutions need to find #fintech partners with complementary strengths in order to be successful.
Join us live TODAY to learn more: https://t.co/97opA8y0UH https://t.co/RXFcBWGUhd</t>
  </si>
  <si>
    <t>#Nonprofit organizations can use #Office365 and #PowerBi to: 
Enhance staff productivity
Increase collaboration 
Use #data for actionable insights
Join us TODAY to see how: https://t.co/sFkSOPBEtx https://t.co/gVJLjdY1kI</t>
  </si>
  <si>
    <t>RT @RSMUSLLP: #Nonprofit organizations can use #Office365 and #PowerBi to: 
Enhance staff productivity
Increase collaboration 
Use #data f…</t>
  </si>
  <si>
    <t>It's the #YearOfThePig "Pigs are the symbol of wealth, and their chubby faces and big ears are symbols of good fortune". Read more here from our #RSM Partner and National Leader of RSM’s InspirAsian Employee Network Group: https://t.co/5TSMPkaLcC https://t.co/gBs3wWgUQW</t>
  </si>
  <si>
    <t>Looking to jump start your path to an internship? Apply for the #RSMUS Pathways Summer Leadership Program and get h… https://t.co/kER69KGxfV</t>
  </si>
  <si>
    <t>http://p.ctx.ly/r/92w5</t>
  </si>
  <si>
    <t>http://jobs.rsmus.com/ShowJob/Id/223337/International-Tax-–-Global-Employer-Services-(GES)-Manager/</t>
  </si>
  <si>
    <t>https://rsmus.com/what-we-do/services/tax/lead-tax/partnerships/final-regs-highlight-actions-for-taxpayers-using-20-percent-dedu.html#.XFuFigvRUR0.twitter</t>
  </si>
  <si>
    <t>https://lnkd.in/eDk3Pp9 https://lnkd.in/e2jkzuT</t>
  </si>
  <si>
    <t>https://twitter.com/i/web/status/1093911484931944449</t>
  </si>
  <si>
    <t>https://rsmus.com/what-we-do/services/risk-advisory/security-and-privacy/gdpr-and-beyond-the-impact-of-initial-sanctions-and-new-regulations.html?cmpid=soc:twcpr1218-gdpr-fine-issuance-opinion:dj01</t>
  </si>
  <si>
    <t>https://rsmus.com/what-we-do/industries/private-equity/featured-topics/quarterly-private-equity-spotlights-by-industry/q4-2018-health-care-and-life-sciences-industry-spotlight.html?cmpid=eml:q4-2018-qtrly-industry-spotlight-infographic-hc:dj01</t>
  </si>
  <si>
    <t>https://twitter.com/i/web/status/1094217687146860545</t>
  </si>
  <si>
    <t>https://rsmus.com/events/moderizing-nonprofit-365-powerbi.html#.XF9FO7eZz6Q.twitter</t>
  </si>
  <si>
    <t>https://rsmus.com/what-we-do/industries/private-clubs/important-guidance-on-parking-expenses-and-ubti.html#.XF-N32ILxe8.twitter</t>
  </si>
  <si>
    <t>https://twi.li/8Qn9IL</t>
  </si>
  <si>
    <t>https://lnkd.in/e-4hRKt</t>
  </si>
  <si>
    <t>https://rsmus.com/what-we-do/industries/consumer-products/retail/can-blockchain-benefit-middle-market-retailers.html?cmpid=soc:licpr0119-retail-and-blockchain:dj01</t>
  </si>
  <si>
    <t>https://rsmus.com/what-we-do/industries/life-sciences/top-business-trends-and-issues-for-life-sciences-companies-in-20.html#.XGLKpn0JVXU.twitter</t>
  </si>
  <si>
    <t>https://twitter.com/i/web/status/1095370806123790337</t>
  </si>
  <si>
    <t>https://rsmus.com/events/tax-implications-asc842.html#.XGNolknI7_A.facebook</t>
  </si>
  <si>
    <t>https://twi.li/86yhD6</t>
  </si>
  <si>
    <t>https://lnkd.in/gkH6sEN</t>
  </si>
  <si>
    <t>https://lnkd.in/eDWKbV9 https://lnkd.in/ebNtbA3</t>
  </si>
  <si>
    <t>https://lnkd.in/e2BCae6</t>
  </si>
  <si>
    <t>https://rsmus.com/newsroom/news-releases/2019/2018-rsm-classic-raises-more-than-3-5-million.html?cmpid=soc:twcpr0219-rsm-classic-donation-total:dj01</t>
  </si>
  <si>
    <t>https://twitter.com/i/web/status/1096126804572676096</t>
  </si>
  <si>
    <t>https://rsmus.com/who-we-are/corporate-responsibility/diversity-and-inclusion/eng-page/we-love-love.html?utm_campaign=2019-Q1-TA&amp;utm_medium=bitly&amp;utm_source=February</t>
  </si>
  <si>
    <t>https://warroom.rsmus.com/email-controls-implementing-dkim-with-postfix/</t>
  </si>
  <si>
    <t>https://lnkd.in/eXxkYrW</t>
  </si>
  <si>
    <t>https://lnkd.in/egzwxAF https://lnkd.in/eKVeK7Z</t>
  </si>
  <si>
    <t>https://rsmus.com/what-we-do/services/risk-advisory/security-and-privacy/gdpr-and-beyond-the-impact-of-initial-sanctions-and-new-regulations.html?link=Button&amp;elqTrackId=76A881BE40F1B8F1716851F290B63566&amp;elq=938170a6f60f45e29ed987dbfedaf901&amp;elqaid=50929&amp;elqat=1&amp;elqCampaignId=11687 https://lnkd.in/erjADe3</t>
  </si>
  <si>
    <t>https://lnkd.in/eTRsZPt</t>
  </si>
  <si>
    <t>https://rsmus.com/economics/rsm-middle-market-business-index-mmbi/rsm-us-middle-market-business-index-cybersecurity-special-report.html?elqTrackId=73904a59b62b431dbc72090706d39f3c&amp;elq=a71284a8affe429f9696efc391a48e43&amp;elqaid=47664&amp;elqat=1&amp;elqCampaignId=10832 https://lnkd.in/eEpKyUj</t>
  </si>
  <si>
    <t>https://rsmus.com/what-we-do/services/risk-advisory/risk-bulletin-subscription-form.html?elqTrackId=be1f39c4ca9f41ebaa79a9972029cbef&amp;elq=a71284a8affe429f9696efc391a48e43&amp;elqaid=47664&amp;elqat=1&amp;elqCampaignId=10832 https://lnkd.in/eRWQkFJ</t>
  </si>
  <si>
    <t>https://rsmus.com/what-we-do/industries/private-equity/quarterly-industry-spotlights.html?cmpid=eml:pegacg:0001 https://lnkd.in/eVHpYHx</t>
  </si>
  <si>
    <t>https://rsmus.com/what-we-do/services/tax/lead-tax/guide-to-tax-cuts-and-jobs-act.html</t>
  </si>
  <si>
    <t>https://rsmus.com/what-we-do/services/tax/lead-tax/guide-to-tax-cuts-and-jobs-act.html#.XGXYSAhCcNc.twitter</t>
  </si>
  <si>
    <t>https://twitter.com/i/web/status/1095880644633247745</t>
  </si>
  <si>
    <t>https://twitter.com/i/web/status/1096195779339927552</t>
  </si>
  <si>
    <t>https://twitter.com/i/web/status/1096205893941841921</t>
  </si>
  <si>
    <t>https://rsmus.com/who-we-are/corporate-responsibility/diversity-and-inclusion/eng-page/happy-chinese-new-year.html?cmpid=soc:incpr0219-chinese-new-year-feb-19:dj01</t>
  </si>
  <si>
    <t>https://rsmus.com/who-we-are/corporate-responsibility/diversity-and-inclusion/eng-page/we-love-love.html?cmpid=soc:twcpr0219-pride-eng-valentines-day:dj01</t>
  </si>
  <si>
    <t>https://rsmus.com/what-we-do/industries/private-equity/featured-topics/quarterly-private-equity-spotlights-by-industry.html</t>
  </si>
  <si>
    <t>https://rsmus.com/what-we-do/services/tax/lead-tax/guide-to-tax-cuts-and-jobs-act.html?cmpid=soc:twcpr0517-tax-social-posts-ongoing:dj01</t>
  </si>
  <si>
    <t>https://rsmus.com/who-we-are/international/country-desks/doing-business-with-mexico/mexico-northern-border-tax-stimulus.html?cmpid=soc:gentax:01 https://lnkd.in/gQT_K8X</t>
  </si>
  <si>
    <t>https://rsmus.com/what-we-do/industries/industrial-products/key-drivers-of-digital-transformation-in-manufacturing.html https://lnkd.in/gjCHdxz</t>
  </si>
  <si>
    <t>https://rsmus.com/what-we-do/industries/industrial-products/how-manufacturers-can-get-in-the-digital-transformation-game.html https://lnkd.in/gfwbxNr</t>
  </si>
  <si>
    <t>https://rsmus.com/what-we-do/industries/industrial-products/automotive/automotive-trends-to-watch-in-2019.html https://lnkd.in/gAU-bdZ</t>
  </si>
  <si>
    <t>https://rsmus.com/what-we-do/industries/consumer-products/restaurant/attracting-and-retaining-your-best-talent-in-the-restaurant-indu.html https://lnkd.in/gH5Ecsm</t>
  </si>
  <si>
    <t>https://twitter.com/i/web/status/1096574536517070848</t>
  </si>
  <si>
    <t>https://rsmus.com/what-we-do/industries/consumer-products/retail/top-trends-and-issues-for-retail-in-2019.html#.XGfj5qft3zE.twitter</t>
  </si>
  <si>
    <t>https://rsmus.com/what-we-do/services/risk-advisory/data-analytics/data-analytics-for-internal-audit.html#.XBJF8MXtPyB.twitter</t>
  </si>
  <si>
    <t>https://rsmus.com/what-we-do/services/tax/international-tax-planning/the-section-962-election.html</t>
  </si>
  <si>
    <t>https://rsmus.com/what-we-do/industries/consumer-products/food-and-beverage/the-blockchain-advantage-benefits-along-the-food-value-chain.html?cmpid=soc:twcpr1018-blockchain-infographic:dj01</t>
  </si>
  <si>
    <t>https://rsmus.com/what-we-do/industries/industrial-products/key-drivers-of-digital-transformation-in-manufacturing.html</t>
  </si>
  <si>
    <t>https://rsmus.com/what-we-do/industries/consumer-products/food-and-beverage/top-trends-for-food-and-beverage-industry-businesses.html?cmpid=soc:twcpr0119-2019-food-beverage-trends:dj01</t>
  </si>
  <si>
    <t>https://lnkd.in/dFwJDiw</t>
  </si>
  <si>
    <t>https://lnkd.in/eTy7txw https://lnkd.in/eqnN5yB</t>
  </si>
  <si>
    <t>https://www.youtube.com/watch?v=iDBonXqqd-w&amp;list=PLmt_TWDOjFCFCahnBgd9QpskmhruwKmzn&amp;index=4&amp;utm_campaign=2019+Economic+Outlook+Videos&amp;utm_medium=bitly&amp;utm_source=Press https://lnkd.in/eTAZiR3</t>
  </si>
  <si>
    <t>https://lnkd.in/eny3x5B https://lnkd.in/eYrgjTi</t>
  </si>
  <si>
    <t>https://twitter.com/i/web/status/1097661921858383872</t>
  </si>
  <si>
    <t>https://rsmus.com/events/moderizing-nonprofit-365-powerbi.html</t>
  </si>
  <si>
    <t>https://rsmus.com/what-we-do/industries/real-estate/construction/is-your-construction-company-prepared-for-a-digital-transformati.html?cmpid=soc:twcpr0718-construction-technology-ebook:dj01</t>
  </si>
  <si>
    <t>http://www.governing.com/topics/finance/gov-polarized-states-tax-policy.html?utm_campaign=2019+Press+Coverage&amp;utm_medium=bitly&amp;utm_source=Twitter</t>
  </si>
  <si>
    <t>https://lnkd.in/e75H6Aw</t>
  </si>
  <si>
    <t>https://rsmus.com/our-insights/middle-market-transformative-ceo-show/a-conversation-with-jack-mitchell-mitchell-family-of-stores.html?cmpid=soc:twcpr0119-ceo-radio-show-promotion-episode-8:dj01&amp;utm_campaign=01-2019+CEO+Radio+Show&amp;utm_medium=bitly&amp;utm_source=Twitter</t>
  </si>
  <si>
    <t>https://rsmus.com/what-we-do/industries/life-sciences/top-business-trends-and-issues-for-life-sciences-companies-in-20.html?cmpid=soc:twcpr1218-top-trends-for-life-sciences-2019:dj01</t>
  </si>
  <si>
    <t>https://rsmus.com/events/netsuite-budgeting-forecasting.html?cmpid=soc:twcpr0219-2019-netsuite-series-bedgeting-forecasting:dj01</t>
  </si>
  <si>
    <t>https://rsmus.com/events/hc-ls-pe-fin-conference.html?cmpid=soc:twcpr0219-rsm-mcguire-woods-hcpe-conference:dj01</t>
  </si>
  <si>
    <t>https://rsmus.com/newsroom/news-releases/2019/rsm-congratulates-team-rsm-member-davis-love-iii-charlie-bartlet.html?cmpid=soc:twcpr0319-davis-love-iii-award:dj01</t>
  </si>
  <si>
    <t>https://rsmus.com/events/security-segregation-duties-dynamics.html?cmpid=soc:twcpr0319-sod-duties-webcast:dj01</t>
  </si>
  <si>
    <t>https://rsmus.com/who-we-are/corporate-responsibility/diversity-and-inclusion/eng-page/happy-chinese-new-year.html?utm_campaign=2019-Q1-TA&amp;utm_medium=bitly&amp;utm_source=February</t>
  </si>
  <si>
    <t>http://jobs.rsmus.com/ListJobs/All/Search/RSM---Requisition-Employment-Type/Campus-Extern/?utm_campaign=2019-Q1-TA&amp;utm_medium=bitly&amp;utm_source=February</t>
  </si>
  <si>
    <t>https://rsmus.com/what-we-do/industries/life-sciences/6-key-risk-compliance-and-fraud-considerations-for-life-sciences.html#.XGxCNBUVBOw.twitter</t>
  </si>
  <si>
    <t>https://rsmus.com/who-we-are/our-values/rsm-talent-experience/pursue-your-passion/2019-pursue-your-passion-winners/meet-rsm-pursue-your-passion-winner-barbara-adler.html?cmpid=soc:twcpr0119-2019-pursue-your-passion-winners:dj01&amp;utm_campaign=2019+Pursue+Your+Passion&amp;utm_medium=bitly&amp;utm_source=Twitter</t>
  </si>
  <si>
    <t>https://rsmus.com/economics/economic-insights/middle-market-companies-yet-to-embrace-hedging.html?cmpid=soc:twcpr0315-the-real-economy-ongoinga:dj01</t>
  </si>
  <si>
    <t>https://rsmus.com/events/unified-communications-financial-institutions.html?cmpid=soc:twcpr0219-unified-communications-webcast:dj01</t>
  </si>
  <si>
    <t>https://rsmus.com/events/blockchain-benefits-food-value-chain.html?cmpid=soc:twcpr0219-fandb-webcast-blockchain-clearthru:dj01</t>
  </si>
  <si>
    <t>https://rsmus.com/what-we-do/industries/financial-services/5-risk-considerations-for-banks-to-manage-acquired-fintech-servi.html?cmpid=soc:twcpr1118-fintech-article-how-do-they-prepare-for-reg-comp:dj01</t>
  </si>
  <si>
    <t>https://rsmus.com/what-we-do/industries/industrial-products/top-considerations-for-us-manufacturers-operating-globally.html?cmpid=soc:twcpr0119-global-content-social-media:dj01&amp;utm_campaign=Manufacturing+Going+Global+Ebook&amp;utm_medium=bitly&amp;utm_source=Twitter</t>
  </si>
  <si>
    <t>https://rsmus.com/careers/working-at-rsm/blog/elp-a-transformational-experience.html?cmpid=soc:twcpr0119-elp-blog:dj01</t>
  </si>
  <si>
    <t>https://rsmus.com/who-we-are/corporate-responsibility/rsm-foundation/power-your-education-scholarship-program.html?cmpid=soc:twcpr0119-power-your-education-2019:dj01&amp;utm_campaign=2019+Power+Your+Education&amp;utm_medium=bitly&amp;utm_source=Twitter</t>
  </si>
  <si>
    <t>https://rsmus.com/what-we-do/industries/private-equity/featured-topics/quarterly-private-equity-spotlights-by-industry.html?cmpid=soc:twcprq4-2018-qtrly-industry-spotlight-infographic:dj01</t>
  </si>
  <si>
    <t>https://rsmus.com/what-we-do/industries/consumer-products/fashion-and-home-furnishings/top-fashion-and-home-furnishings-business-trends-to-watch-in-201.html?cmpid=soc:twcpr0119-fashion-trends:dj01</t>
  </si>
  <si>
    <t>https://rsmus.com/our-insights/interactive-experiences/2018-trends-in-private-clubs-infographic.html?cmpid=soc:twcpr0918-trends-in-pc-infographic:dj01&amp;utm_campaign=11-2018+Trends+in+PC&amp;utm_medium=bitly&amp;utm_source=Twitter</t>
  </si>
  <si>
    <t>https://rsmus.com/what-we-do/industries/technology-companies/top-business-trends-and-issues-affecting-technology-companies-in.html?cmpid=soc:twcpr1218-top-trends-and-issues-for-tech-companies:dj01</t>
  </si>
  <si>
    <t>https://rsmus.com/what-we-do/industries/consumer-products/food-and-beverage/6-digital-transformation-myths-food-and-beverage-companies-must.html?cmpid=soc:twcpr0918-f&amp;b-myth-vs-reality-inforgraphic:dj01</t>
  </si>
  <si>
    <t>https://rsmus.com/what-we-do/industries/industrial-products/energy/cloud-computing-for-the-energy-sector.html?cmpid=soc:twcpr1118-energy-cybersecurity-videos:dj01</t>
  </si>
  <si>
    <t>https://rsmus.com/what-we-do/industries/consumer-products/retail/can-blockchain-benefit-middle-market-retailers.html?cmpid=soc:twcpr0119-retail-and-blockchain:dj01</t>
  </si>
  <si>
    <t>https://rsmus.com/what-we-do/industries/real-estate/2019-real-estate-investment-excellence.html?cmpid=soc:twcpr0119-real-estate-compendium-social-share:dj01</t>
  </si>
  <si>
    <t>https://rsmus.com/what-we-do/industries/financial-services/taking-on-or-partnering-with-fintech.html?cmpid=soc:twcpr1118-fintech-article-top-issues-cfos:dj01</t>
  </si>
  <si>
    <t>https://rsmus.com/careers/working-at-rsm/blog/namaste-all-day-and-beyouatrsm.html?cmpid=soc:twcpr0119-yoga-blog:dj01</t>
  </si>
  <si>
    <t>https://rsmus.com/events/moderizing-nonprofit-365-powerbi.html?cmpid=soc:twcpr0219-nonprofit-webcast-on-microsoft-powerbi:dj01</t>
  </si>
  <si>
    <t>https://rsmus.com/who-we-are/our-values/rsm-talent-experience/pursue-your-passion/2019-pursue-your-passion-winners/meet-rsm-pursue-your-passion-winner-nick-crombie.html?cmpid=soc:twcpr0119-2019-pursue-your-passion-winners:dj01</t>
  </si>
  <si>
    <t>https://rsmus.com/what-we-do/industries/consumer-products/retail/top-trends-and-issues-for-retail-in-2019.html?cmpid=soc:twcpr0119-2019-retail-trends:dj01</t>
  </si>
  <si>
    <t>https://rsmus.com/events/fintech-partnership.html?cmpid=soc:twcpr0219-webcast-219:dj01</t>
  </si>
  <si>
    <t>https://rsmus.com/what-we-do/industries/technology-companies/successfully-growing-your-technology-company.html?cmpid=soc:twcpr0618-securing-investments-2018-tech-industry:dj01</t>
  </si>
  <si>
    <t>https://rsmus.com/who-we-are/international/country-desks/doing-business-with-mexico/mexico-northern-border-tax-stimulus.html?cmpid=soc:twcpr0119-2019-mexican-tax-reform:dj01</t>
  </si>
  <si>
    <t>https://rsmus.com/events/tax-implications-asc842.html?cmpid=soc:twcpr0219-842-tax-implications-webcast:dj01</t>
  </si>
  <si>
    <t>https://rsmus.com/our-insights/changing-buying-patterns/are-buying-habits-changing-due-to-the-wayfair-decision.html?cmpid=soc:twcpr0918-wayfair-impact-on-buying-patterns:dj01</t>
  </si>
  <si>
    <t>https://rsmus.com/economics/rsm-middle-market-business-index-mmbi/corporate-social-responsibility-and-the-middle-market/diversity-and-inclusion-hand-in-hand-with-csr.html?cmpid=soc:twcpr0918-mmbi-csr-cdi-special-report:dj01</t>
  </si>
  <si>
    <t>https://rsmus.com/what-we-do/services/risk-advisory/phishing-awareness-recognizing-addressing-and-avoiding-threats.html?cmpid=soc:twcpr1018-phishing-awareness-insight-article:dj01</t>
  </si>
  <si>
    <t>https://rsmus.com/who-we-are/corporate-responsibility/diversity-and-inclusion/eng-page/happy-chinese-new-year.html?cmpid=soc:incpr0219-chinese-new-year-feb-19:dj01 https://twitter.com/RSMUSLLP/status/1092862927688863744</t>
  </si>
  <si>
    <t>https://twitter.com/i/web/status/1096173152282034176</t>
  </si>
  <si>
    <t>ctx.ly</t>
  </si>
  <si>
    <t>rsmus.com</t>
  </si>
  <si>
    <t>lnkd.in lnkd.in</t>
  </si>
  <si>
    <t>twitter.com</t>
  </si>
  <si>
    <t>twi.li</t>
  </si>
  <si>
    <t>lnkd.in</t>
  </si>
  <si>
    <t>rsmus.com lnkd.in</t>
  </si>
  <si>
    <t>youtube.com lnkd.in</t>
  </si>
  <si>
    <t>governing.com</t>
  </si>
  <si>
    <t>rsmus.com twitter.com</t>
  </si>
  <si>
    <t>avalaracrush</t>
  </si>
  <si>
    <t>blockchain</t>
  </si>
  <si>
    <t>fintech security penalties</t>
  </si>
  <si>
    <t>manufacturers</t>
  </si>
  <si>
    <t>rsmus global knowledgeispower</t>
  </si>
  <si>
    <t>gdpr</t>
  </si>
  <si>
    <t>privateequity manda economic</t>
  </si>
  <si>
    <t>transformation digitaltransformation</t>
  </si>
  <si>
    <t>rsmus middlemarket</t>
  </si>
  <si>
    <t>tariffs</t>
  </si>
  <si>
    <t>charity</t>
  </si>
  <si>
    <t>valentinesday pride</t>
  </si>
  <si>
    <t>tcja</t>
  </si>
  <si>
    <t>rsm consumerproducts revenue</t>
  </si>
  <si>
    <t>rsmus</t>
  </si>
  <si>
    <t>leadership</t>
  </si>
  <si>
    <t>yearofthepig</t>
  </si>
  <si>
    <t>scholarships middlemarket</t>
  </si>
  <si>
    <t>thepowerofbeingyou audit yoga</t>
  </si>
  <si>
    <t>valentinesday rsmus</t>
  </si>
  <si>
    <t>trends deals data privateequity</t>
  </si>
  <si>
    <t>trends deals data</t>
  </si>
  <si>
    <t>healthcare privateequity finance</t>
  </si>
  <si>
    <t>fund managers esg</t>
  </si>
  <si>
    <t>gilti</t>
  </si>
  <si>
    <t>pursueyourpassion beyouatrsm</t>
  </si>
  <si>
    <t>phishing</t>
  </si>
  <si>
    <t>privateequity</t>
  </si>
  <si>
    <t>diversity inclusion</t>
  </si>
  <si>
    <t>cfos blockchain</t>
  </si>
  <si>
    <t>manufacturing digitaltransformation</t>
  </si>
  <si>
    <t>fintech</t>
  </si>
  <si>
    <t>middlemarket transformativeceo</t>
  </si>
  <si>
    <t>nationaldebt</t>
  </si>
  <si>
    <t>npo</t>
  </si>
  <si>
    <t>npos</t>
  </si>
  <si>
    <t>rsmus salestax incometax tax taxreform</t>
  </si>
  <si>
    <t>lifesciences</t>
  </si>
  <si>
    <t>taxseason taxreform</t>
  </si>
  <si>
    <t>pbcs forecast</t>
  </si>
  <si>
    <t>healthcare privateequity finance hcpe2019</t>
  </si>
  <si>
    <t>hcpe2019 healthcare lifesciences</t>
  </si>
  <si>
    <t>teamrsm stewardship</t>
  </si>
  <si>
    <t>security msdyn365 webcast</t>
  </si>
  <si>
    <t>rsm yearofthepig</t>
  </si>
  <si>
    <t>therealeconomy</t>
  </si>
  <si>
    <t>blockchain cfos</t>
  </si>
  <si>
    <t>manufacturers supplychains</t>
  </si>
  <si>
    <t>scholarship</t>
  </si>
  <si>
    <t>fashion</t>
  </si>
  <si>
    <t>demographic financial</t>
  </si>
  <si>
    <t>organic allnatural blockchain middlemarket</t>
  </si>
  <si>
    <t>digitaltransformation</t>
  </si>
  <si>
    <t>middlemarket blockchain</t>
  </si>
  <si>
    <t>risk realestate microeconomics</t>
  </si>
  <si>
    <t>thepowerofbeingyou audit yoga beyouatrsm</t>
  </si>
  <si>
    <t>nonprofit microsoft office365 powerbi</t>
  </si>
  <si>
    <t>pursueyourpassion augmentedreality teamwork beyouatrsm</t>
  </si>
  <si>
    <t>blockchain webcast</t>
  </si>
  <si>
    <t>retail</t>
  </si>
  <si>
    <t>technology investment ebook</t>
  </si>
  <si>
    <t>taxcredit</t>
  </si>
  <si>
    <t>tax asc842</t>
  </si>
  <si>
    <t>privateequity technology</t>
  </si>
  <si>
    <t>middlemarket tax</t>
  </si>
  <si>
    <t>risk cybersecurity</t>
  </si>
  <si>
    <t>diversity inclusion mmbi</t>
  </si>
  <si>
    <t>manufacturers global</t>
  </si>
  <si>
    <t>nonprofit office365 powerbi data</t>
  </si>
  <si>
    <t>yearofthepig rsm</t>
  </si>
  <si>
    <t>https://pbs.twimg.com/media/Dyvap7TVAAEFpBQ.jpg</t>
  </si>
  <si>
    <t>https://pbs.twimg.com/media/DzD6G-JX0AE0Kok.jpg</t>
  </si>
  <si>
    <t>https://pbs.twimg.com/media/DzMXlZFWkAE0It7.jpg</t>
  </si>
  <si>
    <t>https://pbs.twimg.com/media/DzQX_eXX4AA8cY4.jpg</t>
  </si>
  <si>
    <t>https://pbs.twimg.com/media/DzY6xL3UYAAy2yD.png</t>
  </si>
  <si>
    <t>https://pbs.twimg.com/media/DzZMs0vWkAEx7cu.jpg</t>
  </si>
  <si>
    <t>https://pbs.twimg.com/media/DyqhCndX0AERS6G.jpg</t>
  </si>
  <si>
    <t>https://pbs.twimg.com/media/DzX-eV6WsAIHOnw.png</t>
  </si>
  <si>
    <t>https://pbs.twimg.com/media/DzdHw1nX4AACQ-6.png</t>
  </si>
  <si>
    <t>https://pbs.twimg.com/media/DzsO3reWsAEkCou.jpg</t>
  </si>
  <si>
    <t>https://pbs.twimg.com/media/DzsZEAQWwAAqpgw.png</t>
  </si>
  <si>
    <t>https://pbs.twimg.com/media/Dy4wEgXWkAAyk8_.jpg</t>
  </si>
  <si>
    <t>https://pbs.twimg.com/media/DzOv7qWWoAIEwwI.jpg</t>
  </si>
  <si>
    <t>https://pbs.twimg.com/media/DzxS7vHXcAEAkX8.jpg</t>
  </si>
  <si>
    <t>https://pbs.twimg.com/media/DzuqZfZWsAEJumS.png</t>
  </si>
  <si>
    <t>https://pbs.twimg.com/ext_tw_video_thumb/1092629022138339328/pu/img/sL4vOVB2F-Nn71JC.jpg</t>
  </si>
  <si>
    <t>https://pbs.twimg.com/media/Dy66ffvWoAAPfx8.jpg</t>
  </si>
  <si>
    <t>https://pbs.twimg.com/media/DzJ-EndX4AA2KII.jpg</t>
  </si>
  <si>
    <t>https://pbs.twimg.com/media/DzNkJ0nW0AISN6w.jpg</t>
  </si>
  <si>
    <t>https://pbs.twimg.com/media/Dy6N2D9XQAALBNw.jpg</t>
  </si>
  <si>
    <t>https://pbs.twimg.com/media/DzS2lqzVAAAkVmi.jpg</t>
  </si>
  <si>
    <t>https://pbs.twimg.com/media/Dzdj7rmWkAAFooh.jpg</t>
  </si>
  <si>
    <t>https://pbs.twimg.com/media/Dzd-yvLWkAEYl57.png</t>
  </si>
  <si>
    <t>https://pbs.twimg.com/media/DzYLz52U0AE79mo.png</t>
  </si>
  <si>
    <t>https://pbs.twimg.com/media/DzZBgrbVAAAShMf.png</t>
  </si>
  <si>
    <t>https://pbs.twimg.com/media/DyK9b-kXQAEg4Je.jpg</t>
  </si>
  <si>
    <t>https://pbs.twimg.com/media/DysKVn9WkAAhLSY.jpg</t>
  </si>
  <si>
    <t>https://pbs.twimg.com/media/DyukExhWoAU-OBc.jpg</t>
  </si>
  <si>
    <t>https://pbs.twimg.com/media/DyvODLKWwAA4aNh.jpg</t>
  </si>
  <si>
    <t>https://pbs.twimg.com/media/DywatRiXQAE5r_2.jpg</t>
  </si>
  <si>
    <t>https://pbs.twimg.com/media/DyxPXQEWsAE2p3R.jpg</t>
  </si>
  <si>
    <t>https://pbs.twimg.com/media/Dyz83Z_WwAYsHuD.jpg</t>
  </si>
  <si>
    <t>https://pbs.twimg.com/media/Dy0mgZ_W0AExQr9.jpg</t>
  </si>
  <si>
    <t>https://pbs.twimg.com/media/Dy1OkM4XQAAJ4Xs.jpg</t>
  </si>
  <si>
    <t>https://pbs.twimg.com/media/Dy2FfHXX4AYwEke.jpg</t>
  </si>
  <si>
    <t>https://pbs.twimg.com/media/Dy5KYmiX0AAVCSS.jpg</t>
  </si>
  <si>
    <t>https://pbs.twimg.com/media/Dy5q6MwWsAAGNnB.jpg</t>
  </si>
  <si>
    <t>https://pbs.twimg.com/media/Dy-L5r6WwAAgUMG.jpg</t>
  </si>
  <si>
    <t>https://pbs.twimg.com/media/Dy-4iUkXcAIEdXP.jpg</t>
  </si>
  <si>
    <t>https://pbs.twimg.com/media/Dy_3euKX4AIICwU.jpg</t>
  </si>
  <si>
    <t>https://pbs.twimg.com/media/DzDSD0EW0AAANnU.jpg</t>
  </si>
  <si>
    <t>https://pbs.twimg.com/media/DzEGtYGWoAAJTf1.jpg</t>
  </si>
  <si>
    <t>https://pbs.twimg.com/media/DzFsjeHXQAAjM4K.jpg</t>
  </si>
  <si>
    <t>https://pbs.twimg.com/media/DzIUy0vX0AIOIkH.jpg</t>
  </si>
  <si>
    <t>https://pbs.twimg.com/media/DzJgUjgW0AE1nev.jpg</t>
  </si>
  <si>
    <t>https://pbs.twimg.com/media/DzKr2ApXgAAfkwR.jpg</t>
  </si>
  <si>
    <t>https://pbs.twimg.com/media/DzOHlF9WkAEKtUF.jpg</t>
  </si>
  <si>
    <t>https://pbs.twimg.com/media/DzOrDdxWoAEzlgf.jpg</t>
  </si>
  <si>
    <t>https://pbs.twimg.com/media/DzQaV65XQAEYEAc.jpg</t>
  </si>
  <si>
    <t>https://pbs.twimg.com/media/DzTZLMFWsAAUErT.jpg</t>
  </si>
  <si>
    <t>https://pbs.twimg.com/media/DzUDvzTWsAYgdGW.jpg</t>
  </si>
  <si>
    <t>https://pbs.twimg.com/media/DzU5Tj6W0AAlb2i.png</t>
  </si>
  <si>
    <t>https://pbs.twimg.com/tweet_video_thumb/DzYpoxVWwAAK5St.jpg</t>
  </si>
  <si>
    <t>https://pbs.twimg.com/tweet_video_thumb/Dzaa7AZWoAA7OvV.jpg</t>
  </si>
  <si>
    <t>https://pbs.twimg.com/media/DzdIbS3W0AE7mEP.jpg</t>
  </si>
  <si>
    <t>https://pbs.twimg.com/media/Dzev4f0WwAA4Tt3.png</t>
  </si>
  <si>
    <t>https://pbs.twimg.com/media/DzfbW3nWsAEI5Bq.jpg</t>
  </si>
  <si>
    <t>https://pbs.twimg.com/media/DziSdwgWwAEk-kt.jpg</t>
  </si>
  <si>
    <t>https://pbs.twimg.com/media/DzivFRtWkAER0Ks.jpg</t>
  </si>
  <si>
    <t>https://pbs.twimg.com/media/DzjU1_hXQAIynGW.png</t>
  </si>
  <si>
    <t>https://pbs.twimg.com/media/DzjzvgXX4A0yf1P.jpg</t>
  </si>
  <si>
    <t>https://pbs.twimg.com/media/DzkasFlWsAAJ90a.png</t>
  </si>
  <si>
    <t>https://pbs.twimg.com/media/DznVMDxWsAU9kX3.png</t>
  </si>
  <si>
    <t>https://pbs.twimg.com/media/Dzoh3KUW0AcNStm.png</t>
  </si>
  <si>
    <t>https://pbs.twimg.com/media/DzpnrZBW0AAJwxR.jpg</t>
  </si>
  <si>
    <t>https://pbs.twimg.com/media/Dzte4P8X4AIJa17.png</t>
  </si>
  <si>
    <t>https://pbs.twimg.com/media/DzxTxwHWoAIW45M.png</t>
  </si>
  <si>
    <t>https://pbs.twimg.com/media/Dzx2GsCWsAUlsh4.jpg</t>
  </si>
  <si>
    <t>http://pbs.twimg.com/profile_images/378800000846526803/50a941808c5278cb4ab4948d8ad39d11_normal.jpeg</t>
  </si>
  <si>
    <t>http://pbs.twimg.com/profile_images/913044428868038657/bAw_iMzA_normal.jpg</t>
  </si>
  <si>
    <t>http://pbs.twimg.com/profile_images/550810552893575169/dkxjDrUp_normal.jpeg</t>
  </si>
  <si>
    <t>http://pbs.twimg.com/profile_images/658663137303003136/kbChqkPR_normal.jpg</t>
  </si>
  <si>
    <t>http://pbs.twimg.com/profile_images/1053465804115570690/q_45HEWk_normal.jpg</t>
  </si>
  <si>
    <t>http://pbs.twimg.com/profile_images/1079900661481988096/B--LI85R_normal.jpg</t>
  </si>
  <si>
    <t>http://pbs.twimg.com/profile_images/378800000731542627/5b990a8b28fedac66f7ea0a19b0ec8fc_normal.jpeg</t>
  </si>
  <si>
    <t>http://abs.twimg.com/sticky/default_profile_images/default_profile_normal.png</t>
  </si>
  <si>
    <t>http://pbs.twimg.com/profile_images/1074729991928193028/dBjNje_B_normal.jpg</t>
  </si>
  <si>
    <t>http://pbs.twimg.com/profile_images/1070379029604261889/NbTmB2HJ_normal.jpg</t>
  </si>
  <si>
    <t>http://pbs.twimg.com/profile_images/618503592748584960/opl8Z1RU_normal.jpg</t>
  </si>
  <si>
    <t>http://pbs.twimg.com/profile_images/458996004679741440/cPnQKakE_normal.jpeg</t>
  </si>
  <si>
    <t>http://pbs.twimg.com/profile_images/1052586552252030976/j0mINrH3_normal.jpg</t>
  </si>
  <si>
    <t>http://pbs.twimg.com/profile_images/733327807732813825/P_29d3Ww_normal.jpg</t>
  </si>
  <si>
    <t>http://pbs.twimg.com/profile_images/761931109710098433/RQXtcRWn_normal.jpg</t>
  </si>
  <si>
    <t>http://pbs.twimg.com/profile_images/771683275786117120/rrHuzYCg_normal.jpg</t>
  </si>
  <si>
    <t>http://pbs.twimg.com/profile_images/1058463509418262528/emDAdOnm_normal.jpg</t>
  </si>
  <si>
    <t>http://pbs.twimg.com/profile_images/1135320332/1fca2b1_normal.jpg</t>
  </si>
  <si>
    <t>http://pbs.twimg.com/profile_images/850000524791267329/0R5NVX31_normal.jpg</t>
  </si>
  <si>
    <t>http://pbs.twimg.com/profile_images/1042593784410722304/Z1-mR5Yj_normal.jpg</t>
  </si>
  <si>
    <t>http://pbs.twimg.com/profile_images/1010218630980743168/aor9IsBM_normal.jpg</t>
  </si>
  <si>
    <t>http://pbs.twimg.com/profile_images/898956019673464832/FPY4ncvC_normal.jpg</t>
  </si>
  <si>
    <t>http://pbs.twimg.com/profile_images/897390832596258820/nc4dchLl_normal.jpg</t>
  </si>
  <si>
    <t>http://pbs.twimg.com/profile_images/1053310263716466688/ahj6B9aF_normal.jpg</t>
  </si>
  <si>
    <t>http://pbs.twimg.com/profile_images/997148755303522304/kXn8fVJH_normal.jpg</t>
  </si>
  <si>
    <t>http://pbs.twimg.com/profile_images/378800000535075156/5c2d54febcc725d3cf000387dfc6f121_normal.png</t>
  </si>
  <si>
    <t>http://pbs.twimg.com/profile_images/378800000540579849/2da7a0276ac96ecc16537dc2e5607566_normal.jpeg</t>
  </si>
  <si>
    <t>http://pbs.twimg.com/profile_images/1075054303327412224/_nymGca__normal.jpg</t>
  </si>
  <si>
    <t>http://pbs.twimg.com/profile_images/1028015349399277570/38p9tzaa_normal.jpg</t>
  </si>
  <si>
    <t>http://pbs.twimg.com/profile_images/887312749734371328/2JVbP_j4_normal.jpg</t>
  </si>
  <si>
    <t>http://pbs.twimg.com/profile_images/857081075910234113/Pe78jAqv_normal.jpg</t>
  </si>
  <si>
    <t>http://pbs.twimg.com/profile_images/1059889015279693824/F5C1Xnel_normal.jpg</t>
  </si>
  <si>
    <t>http://pbs.twimg.com/profile_images/1075473318902263808/jUIa73Hv_normal.jpg</t>
  </si>
  <si>
    <t>http://pbs.twimg.com/profile_images/807546259234050048/WeDAB4gw_normal.jpg</t>
  </si>
  <si>
    <t>http://pbs.twimg.com/profile_images/2370793260/x3TLU2HG_normal</t>
  </si>
  <si>
    <t>http://pbs.twimg.com/profile_images/1029773674453200896/ZKcvl0M-_normal.jpg</t>
  </si>
  <si>
    <t>http://pbs.twimg.com/profile_images/945774746326614016/5EpBHIRa_normal.jpg</t>
  </si>
  <si>
    <t>http://pbs.twimg.com/profile_images/985942017090842624/ePpingdv_normal.jpg</t>
  </si>
  <si>
    <t>http://pbs.twimg.com/profile_images/1029350395846582273/lvi1hBcB_normal.jpg</t>
  </si>
  <si>
    <t>http://pbs.twimg.com/profile_images/1085394259853959168/-2eYfvhu_normal.jpg</t>
  </si>
  <si>
    <t>http://pbs.twimg.com/profile_images/682313731750137858/6wk-7tz7_normal.jpg</t>
  </si>
  <si>
    <t>http://pbs.twimg.com/profile_images/893179285422211076/5lyBgrbq_normal.jpg</t>
  </si>
  <si>
    <t>http://pbs.twimg.com/profile_images/1044714482029682689/6ULLaIil_normal.jpg</t>
  </si>
  <si>
    <t>http://pbs.twimg.com/profile_images/723470550392299520/sez0NvnJ_normal.jpg</t>
  </si>
  <si>
    <t>http://pbs.twimg.com/profile_images/1073172243671326720/DKCr6QBO_normal.jpg</t>
  </si>
  <si>
    <t>http://pbs.twimg.com/profile_images/1081786192809676801/Y2Emtf9Y_normal.jpg</t>
  </si>
  <si>
    <t>http://pbs.twimg.com/profile_images/961950731522670592/gVHtUfu7_normal.jpg</t>
  </si>
  <si>
    <t>http://pbs.twimg.com/profile_images/1027985459346067457/cjjGqoRX_normal.jpg</t>
  </si>
  <si>
    <t>http://pbs.twimg.com/profile_images/984781062281687041/NCaWk1Ss_normal.jpg</t>
  </si>
  <si>
    <t>http://pbs.twimg.com/profile_images/678315815356243970/WeVypjj0_normal.jpg</t>
  </si>
  <si>
    <t>http://pbs.twimg.com/profile_images/674162814450208772/crSF0HcQ_normal.jpg</t>
  </si>
  <si>
    <t>http://pbs.twimg.com/profile_images/657850132965249024/S3CtTio3_normal.jpg</t>
  </si>
  <si>
    <t>http://pbs.twimg.com/profile_images/658402154898673665/HMIGBGaL_normal.jpg</t>
  </si>
  <si>
    <t>http://pbs.twimg.com/profile_images/1070151957577428992/_d3v8YD3_normal.jpg</t>
  </si>
  <si>
    <t>http://pbs.twimg.com/profile_images/1967904948/self_normal.jpg</t>
  </si>
  <si>
    <t>http://pbs.twimg.com/profile_images/1049510407650471936/L71hhU13_normal.jpg</t>
  </si>
  <si>
    <t>http://pbs.twimg.com/profile_images/578260749266460672/7trxcvyL_normal.jpeg</t>
  </si>
  <si>
    <t>http://pbs.twimg.com/profile_images/658567029700599808/Qo7ubLS6_normal.jpg</t>
  </si>
  <si>
    <t>http://pbs.twimg.com/profile_images/1032691214699646976/G4DB0Rkw_normal.jpg</t>
  </si>
  <si>
    <t>http://pbs.twimg.com/profile_images/950793276218540032/ztFiPSvp_normal.jpg</t>
  </si>
  <si>
    <t>http://pbs.twimg.com/profile_images/1087747232613445633/LjRZ8OA-_normal.jpg</t>
  </si>
  <si>
    <t>http://pbs.twimg.com/profile_images/1029031264970584065/9VEDE6fQ_normal.jpg</t>
  </si>
  <si>
    <t>http://pbs.twimg.com/profile_images/870287216140058625/s8mE1MgX_normal.jpg</t>
  </si>
  <si>
    <t>http://pbs.twimg.com/profile_images/535418328740032512/DyIflBkZ_normal.jpeg</t>
  </si>
  <si>
    <t>http://pbs.twimg.com/profile_images/1042465363714224129/VeGJlHbt_normal.jpg</t>
  </si>
  <si>
    <t>http://pbs.twimg.com/profile_images/1009833086857760769/rT1JWdEL_normal.jpg</t>
  </si>
  <si>
    <t>http://pbs.twimg.com/profile_images/842079667087650836/WekGZVp__normal.jpg</t>
  </si>
  <si>
    <t>https://twitter.com/#!/avalara/status/1093207751839211520</t>
  </si>
  <si>
    <t>https://twitter.com/#!/bknowles34/status/1093283714312949760</t>
  </si>
  <si>
    <t>https://twitter.com/#!/rachelasimontax/status/1093315946096353282</t>
  </si>
  <si>
    <t>https://twitter.com/#!/thomasofarrell1/status/1093316071891914753</t>
  </si>
  <si>
    <t>https://twitter.com/#!/arackerman/status/1093338636542726144</t>
  </si>
  <si>
    <t>https://twitter.com/#!/timduy/status/1093556412301496321</t>
  </si>
  <si>
    <t>https://twitter.com/#!/marcobettosi/status/1093556851239780355</t>
  </si>
  <si>
    <t>https://twitter.com/#!/wtckc/status/1093568610516324352</t>
  </si>
  <si>
    <t>https://twitter.com/#!/karengalivan1/status/1093575427514351616</t>
  </si>
  <si>
    <t>https://twitter.com/#!/annerinaldi5/status/1093642695413850112</t>
  </si>
  <si>
    <t>https://twitter.com/#!/ceoshow/status/1093693934382039041</t>
  </si>
  <si>
    <t>https://twitter.com/#!/jesstuschongrsm/status/1093870840150720513</t>
  </si>
  <si>
    <t>https://twitter.com/#!/alfsuletzki/status/1093911484931944449</t>
  </si>
  <si>
    <t>https://twitter.com/#!/mag_broderick/status/1093954660556308480</t>
  </si>
  <si>
    <t>https://twitter.com/#!/mprestonclarke/status/1094025086963777536</t>
  </si>
  <si>
    <t>https://twitter.com/#!/teagjones/status/1093330246126977030</t>
  </si>
  <si>
    <t>https://twitter.com/#!/teagjones/status/1094026943429775360</t>
  </si>
  <si>
    <t>https://twitter.com/#!/simonhartrsm/status/1094161846729428993</t>
  </si>
  <si>
    <t>https://twitter.com/#!/rsmjb1/status/1094217687146860545</t>
  </si>
  <si>
    <t>https://twitter.com/#!/tdboothca/status/1094346533707960320</t>
  </si>
  <si>
    <t>https://twitter.com/#!/imasouthwestflo/status/1094424522449653760</t>
  </si>
  <si>
    <t>https://twitter.com/#!/fortivus/status/1094649709275369473</t>
  </si>
  <si>
    <t>https://twitter.com/#!/kurt_shenk/status/1093701227899207680</t>
  </si>
  <si>
    <t>https://twitter.com/#!/kurt_shenk/status/1094957309799866368</t>
  </si>
  <si>
    <t>https://twitter.com/#!/luxsantllc/status/1095245073279795200</t>
  </si>
  <si>
    <t>https://twitter.com/#!/bondgp007/status/1095314432186597377</t>
  </si>
  <si>
    <t>https://twitter.com/#!/bondgp007/status/1095370806123790337</t>
  </si>
  <si>
    <t>https://twitter.com/#!/stuartwmcc/status/1093589015499026433</t>
  </si>
  <si>
    <t>https://twitter.com/#!/stuartwmcc/status/1095414938640834561</t>
  </si>
  <si>
    <t>https://twitter.com/#!/rogermilk/status/1095484046371635200</t>
  </si>
  <si>
    <t>https://twitter.com/#!/hirajanwin/status/1095526990680080384</t>
  </si>
  <si>
    <t>https://twitter.com/#!/davisnordell/status/1093217773654700032</t>
  </si>
  <si>
    <t>https://twitter.com/#!/davisnordell/status/1095574913128136704</t>
  </si>
  <si>
    <t>https://twitter.com/#!/jaalex53/status/1095730058742976512</t>
  </si>
  <si>
    <t>https://twitter.com/#!/jaalex53/status/1095784711388057600</t>
  </si>
  <si>
    <t>https://twitter.com/#!/dwopheim/status/1096104968078192640</t>
  </si>
  <si>
    <t>https://twitter.com/#!/ukacg/status/1096126804572676096</t>
  </si>
  <si>
    <t>https://twitter.com/#!/bethiebooo/status/1096128458579763201</t>
  </si>
  <si>
    <t>https://twitter.com/#!/silburfuchs/status/1096135447414231042</t>
  </si>
  <si>
    <t>https://twitter.com/#!/c_sather/status/1093172165481021442</t>
  </si>
  <si>
    <t>https://twitter.com/#!/c_sather/status/1093172811076648960</t>
  </si>
  <si>
    <t>https://twitter.com/#!/c_sather/status/1093234835005603841</t>
  </si>
  <si>
    <t>https://twitter.com/#!/c_sather/status/1094987873277919233</t>
  </si>
  <si>
    <t>https://twitter.com/#!/c_sather/status/1095784260617809937</t>
  </si>
  <si>
    <t>https://twitter.com/#!/c_sather/status/1095785140146573312</t>
  </si>
  <si>
    <t>https://twitter.com/#!/c_sather/status/1096136041935839240</t>
  </si>
  <si>
    <t>https://twitter.com/#!/ronatthechamber/status/1096147894439198721</t>
  </si>
  <si>
    <t>https://twitter.com/#!/ashleywilsoncoc/status/1096153696809947138</t>
  </si>
  <si>
    <t>https://twitter.com/#!/financialnewswk/status/1095880644633247745</t>
  </si>
  <si>
    <t>https://twitter.com/#!/financialnewswk/status/1096195779339927552</t>
  </si>
  <si>
    <t>https://twitter.com/#!/ifindinternship/status/1096206898162995201</t>
  </si>
  <si>
    <t>https://twitter.com/#!/mike_baron1/status/1096205893941841921</t>
  </si>
  <si>
    <t>https://twitter.com/#!/jaredbowers_rsm/status/1096387309010853888</t>
  </si>
  <si>
    <t>https://twitter.com/#!/recruiterkara/status/1093602648224423936</t>
  </si>
  <si>
    <t>https://twitter.com/#!/recruiterkara/status/1093603061187137537</t>
  </si>
  <si>
    <t>https://twitter.com/#!/recruiterkara/status/1096100147535233024</t>
  </si>
  <si>
    <t>https://twitter.com/#!/recruiterkara/status/1096125553520844805</t>
  </si>
  <si>
    <t>https://twitter.com/#!/recruiterkara/status/1096127879941885952</t>
  </si>
  <si>
    <t>https://twitter.com/#!/recruiterkara/status/1096128077112004608</t>
  </si>
  <si>
    <t>https://twitter.com/#!/recruiterkara/status/1096417372590821376</t>
  </si>
  <si>
    <t>https://twitter.com/#!/acgglobal/status/1096423940635926533</t>
  </si>
  <si>
    <t>https://twitter.com/#!/terzima/status/1096431893199929345</t>
  </si>
  <si>
    <t>https://twitter.com/#!/terzima/status/1093985784376504322</t>
  </si>
  <si>
    <t>https://twitter.com/#!/mlb729/status/1096433882872786944</t>
  </si>
  <si>
    <t>https://twitter.com/#!/stolpermatt/status/1096446629396262912</t>
  </si>
  <si>
    <t>https://twitter.com/#!/coldfusion39/status/1096460272364109825</t>
  </si>
  <si>
    <t>https://twitter.com/#!/joemazzarsmla/status/1094037026737840133</t>
  </si>
  <si>
    <t>https://twitter.com/#!/joemazzarsmla/status/1096481600596922368</t>
  </si>
  <si>
    <t>https://twitter.com/#!/joemazzarsmla/status/1096482249283780608</t>
  </si>
  <si>
    <t>https://twitter.com/#!/joemazzarsmla/status/1096483484170764288</t>
  </si>
  <si>
    <t>https://twitter.com/#!/joemazzarsmla/status/1096503874477731840</t>
  </si>
  <si>
    <t>https://twitter.com/#!/sherbel_campus/status/1093618721514504197</t>
  </si>
  <si>
    <t>https://twitter.com/#!/sherbel_campus/status/1093618910857957383</t>
  </si>
  <si>
    <t>https://twitter.com/#!/sherbel_campus/status/1096533672063369218</t>
  </si>
  <si>
    <t>https://twitter.com/#!/sherbel_campus/status/1096533856394596352</t>
  </si>
  <si>
    <t>https://twitter.com/#!/sandralynn0375/status/1096550253929615362</t>
  </si>
  <si>
    <t>https://twitter.com/#!/ss_warroom/status/1096136160227852299</t>
  </si>
  <si>
    <t>https://twitter.com/#!/thor_vath/status/1096556916229242880</t>
  </si>
  <si>
    <t>https://twitter.com/#!/jasonkuruvilla1/status/1096574536517070848</t>
  </si>
  <si>
    <t>https://twitter.com/#!/pgrahamrsm/status/1096715941726044160</t>
  </si>
  <si>
    <t>https://twitter.com/#!/arabiarsm/status/1073181686857379841</t>
  </si>
  <si>
    <t>https://twitter.com/#!/cemsm/status/1096746674855313408</t>
  </si>
  <si>
    <t>https://twitter.com/#!/ustransitiontax/status/1096774277750288386</t>
  </si>
  <si>
    <t>https://twitter.com/#!/ashley_olson_05/status/1093622832305750016</t>
  </si>
  <si>
    <t>https://twitter.com/#!/ashley_olson_05/status/1093671882610667520</t>
  </si>
  <si>
    <t>https://twitter.com/#!/ashley_olson_05/status/1097254722157854720</t>
  </si>
  <si>
    <t>https://twitter.com/#!/ashley_olson_05/status/1097254773923987456</t>
  </si>
  <si>
    <t>https://twitter.com/#!/glendajevans/status/1097290175795875840</t>
  </si>
  <si>
    <t>https://twitter.com/#!/howardsiegal/status/1093155442514116608</t>
  </si>
  <si>
    <t>https://twitter.com/#!/howardsiegal/status/1093686742304129026</t>
  </si>
  <si>
    <t>https://twitter.com/#!/howardsiegal/status/1094663941538660352</t>
  </si>
  <si>
    <t>https://twitter.com/#!/howardsiegal/status/1097303808701616128</t>
  </si>
  <si>
    <t>https://twitter.com/#!/rsmkuwait/status/1094371718037155840</t>
  </si>
  <si>
    <t>https://twitter.com/#!/rsmkuwait/status/1094371830666850304</t>
  </si>
  <si>
    <t>https://twitter.com/#!/rsmkuwait/status/1097393906487042048</t>
  </si>
  <si>
    <t>https://twitter.com/#!/rsmkuwait/status/1097393975441408000</t>
  </si>
  <si>
    <t>https://twitter.com/#!/rsmkuwait/status/1097393994819125248</t>
  </si>
  <si>
    <t>https://twitter.com/#!/rsm_za/status/1097409991303155713</t>
  </si>
  <si>
    <t>https://twitter.com/#!/rsm_es/status/1096416985859194880</t>
  </si>
  <si>
    <t>https://twitter.com/#!/rsm_es/status/1097462365812154369</t>
  </si>
  <si>
    <t>https://twitter.com/#!/myerseric/status/1097487313314160640</t>
  </si>
  <si>
    <t>https://twitter.com/#!/pjperezburgos/status/1097499561629835265</t>
  </si>
  <si>
    <t>https://twitter.com/#!/jessjrecruiter/status/1097528216670138369</t>
  </si>
  <si>
    <t>https://twitter.com/#!/gordonmicallef/status/1097620068710707200</t>
  </si>
  <si>
    <t>https://twitter.com/#!/victorkao4/status/1093522649815240705</t>
  </si>
  <si>
    <t>https://twitter.com/#!/victorkao4/status/1093886368512643073</t>
  </si>
  <si>
    <t>https://twitter.com/#!/victorkao4/status/1093924994806177792</t>
  </si>
  <si>
    <t>https://twitter.com/#!/victorkao4/status/1095566709367496704</t>
  </si>
  <si>
    <t>https://twitter.com/#!/victorkao4/status/1097661921858383872</t>
  </si>
  <si>
    <t>https://twitter.com/#!/joan_valente/status/1094321357771268096</t>
  </si>
  <si>
    <t>https://twitter.com/#!/joan_valente/status/1097672610157027328</t>
  </si>
  <si>
    <t>https://twitter.com/#!/rsm_canada/status/1093864615212212224</t>
  </si>
  <si>
    <t>https://twitter.com/#!/rsm_canada/status/1095412575691595776</t>
  </si>
  <si>
    <t>https://twitter.com/#!/rsm_canada/status/1097843597427253248</t>
  </si>
  <si>
    <t>https://twitter.com/#!/erpsoftwareblog/status/1097873604673523712</t>
  </si>
  <si>
    <t>https://twitter.com/#!/rsmusllp/status/1093242464079699969</t>
  </si>
  <si>
    <t>https://twitter.com/#!/joebrusuelas/status/1093556361479241729</t>
  </si>
  <si>
    <t>https://twitter.com/#!/joebrusuelas/status/1096065377988239362</t>
  </si>
  <si>
    <t>https://twitter.com/#!/rsmusllp/status/1092791048345210887</t>
  </si>
  <si>
    <t>https://twitter.com/#!/rsmusllp/status/1093612395153575936</t>
  </si>
  <si>
    <t>https://twitter.com/#!/rsmusllp/status/1094016811836813312</t>
  </si>
  <si>
    <t>https://twitter.com/#!/uschamber/status/1095741795483484166</t>
  </si>
  <si>
    <t>https://twitter.com/#!/rsmusllp/status/1095076279030898689</t>
  </si>
  <si>
    <t>https://twitter.com/#!/rsmusllp/status/1095329255825817602</t>
  </si>
  <si>
    <t>https://twitter.com/#!/rsmusllp/status/1093967725364428800</t>
  </si>
  <si>
    <t>https://twitter.com/#!/rsmusllp/status/1095701395687329796</t>
  </si>
  <si>
    <t>https://twitter.com/#!/rsmusllp/status/1096454913259900928</t>
  </si>
  <si>
    <t>https://twitter.com/#!/rsmusllp/status/1096484446382055425</t>
  </si>
  <si>
    <t>https://twitter.com/#!/thersmclassic/status/1096392318855364609</t>
  </si>
  <si>
    <t>https://twitter.com/#!/rsmusllp/status/1096076618160852997</t>
  </si>
  <si>
    <t>https://twitter.com/#!/newkirkmak/status/1097909948212805633</t>
  </si>
  <si>
    <t>https://twitter.com/#!/newkirkmak/status/1093885768433582080</t>
  </si>
  <si>
    <t>https://twitter.com/#!/newkirkmak/status/1094653528214261765</t>
  </si>
  <si>
    <t>https://twitter.com/#!/newkirkmak/status/1096135598094602244</t>
  </si>
  <si>
    <t>https://twitter.com/#!/bionj_org/status/1097916726518386688</t>
  </si>
  <si>
    <t>https://twitter.com/#!/rsmusllp/status/1092862927688863744</t>
  </si>
  <si>
    <t>https://twitter.com/#!/rsmusllp/status/1090656751534436353</t>
  </si>
  <si>
    <t>https://twitter.com/#!/rsmusllp/status/1092978702999277568</t>
  </si>
  <si>
    <t>https://twitter.com/#!/rsmusllp/status/1093147738269761536</t>
  </si>
  <si>
    <t>https://twitter.com/#!/rsmusllp/status/1093193890277089282</t>
  </si>
  <si>
    <t>https://twitter.com/#!/rsmusllp/status/1093278176221061120</t>
  </si>
  <si>
    <t>https://twitter.com/#!/rsmusllp/status/1093336072191389697</t>
  </si>
  <si>
    <t>https://twitter.com/#!/rsmusllp/status/1093526840160014336</t>
  </si>
  <si>
    <t>https://twitter.com/#!/rsmusllp/status/1093572624771440641</t>
  </si>
  <si>
    <t>https://twitter.com/#!/rsmusllp/status/1093616670286008320</t>
  </si>
  <si>
    <t>https://twitter.com/#!/rsmusllp/status/1093677056016244736</t>
  </si>
  <si>
    <t>https://twitter.com/#!/rsmusllp/status/1093893547927982081</t>
  </si>
  <si>
    <t>https://twitter.com/#!/rsmusllp/status/1093929309260185600</t>
  </si>
  <si>
    <t>https://twitter.com/#!/rsmusllp/status/1094247059673305088</t>
  </si>
  <si>
    <t>https://twitter.com/#!/rsmusllp/status/1094296136117030912</t>
  </si>
  <si>
    <t>https://twitter.com/#!/rsmusllp/status/1094365343584268288</t>
  </si>
  <si>
    <t>https://twitter.com/#!/rsmusllp/status/1094605674108080133</t>
  </si>
  <si>
    <t>https://twitter.com/#!/rsmusllp/status/1094663562834968577</t>
  </si>
  <si>
    <t>https://twitter.com/#!/rsmusllp/status/1094775542631542787</t>
  </si>
  <si>
    <t>https://twitter.com/#!/rsmusllp/status/1094960524658425861</t>
  </si>
  <si>
    <t>https://twitter.com/#!/rsmusllp/status/1095043567322652673</t>
  </si>
  <si>
    <t>https://twitter.com/#!/rsmusllp/status/1095126605570162688</t>
  </si>
  <si>
    <t>https://twitter.com/#!/rsmusllp/status/1095368207769264128</t>
  </si>
  <si>
    <t>https://twitter.com/#!/rsmusllp/status/1095407212267225088</t>
  </si>
  <si>
    <t>https://twitter.com/#!/rsmusllp/status/1095529575440961538</t>
  </si>
  <si>
    <t>https://twitter.com/#!/rsmusllp/status/1095739397503373313</t>
  </si>
  <si>
    <t>https://twitter.com/#!/rsmusllp/status/1095786205881532416</t>
  </si>
  <si>
    <t>https://twitter.com/#!/rsmusllp/status/1095845094333337600</t>
  </si>
  <si>
    <t>https://twitter.com/#!/rsmusllp/status/1096061884862791682</t>
  </si>
  <si>
    <t>https://twitter.com/#!/rsmusllp/status/1096109342305239040</t>
  </si>
  <si>
    <t>https://twitter.com/#!/rsmusllp/status/1096233900232400896</t>
  </si>
  <si>
    <t>https://twitter.com/#!/rsmusllp/status/1096424669719285760</t>
  </si>
  <si>
    <t>https://twitter.com/#!/rsmusllp/status/1096538421189857286</t>
  </si>
  <si>
    <t>https://twitter.com/#!/rsmusllp/status/1096586222137421824</t>
  </si>
  <si>
    <t>https://twitter.com/#!/rsmusllp/status/1096787551023714306</t>
  </si>
  <si>
    <t>https://twitter.com/#!/rsmusllp/status/1096819016398766082</t>
  </si>
  <si>
    <t>https://twitter.com/#!/rsmusllp/status/1096860535600136192</t>
  </si>
  <si>
    <t>https://twitter.com/#!/rsmusllp/status/1096894508451721217</t>
  </si>
  <si>
    <t>https://twitter.com/#!/rsmusllp/status/1096937330626252800</t>
  </si>
  <si>
    <t>https://twitter.com/#!/rsmusllp/status/1097142389242765312</t>
  </si>
  <si>
    <t>https://twitter.com/#!/rsmusllp/status/1097226692626661378</t>
  </si>
  <si>
    <t>https://twitter.com/#!/rsmusllp/status/1097303456111575045</t>
  </si>
  <si>
    <t>https://twitter.com/#!/rsmusllp/status/1097498492807888896</t>
  </si>
  <si>
    <t>https://twitter.com/#!/rsmusllp/status/1097575256787746822</t>
  </si>
  <si>
    <t>https://twitter.com/#!/rsmusllp/status/1097844525203103745</t>
  </si>
  <si>
    <t>https://twitter.com/#!/rsmusllp/status/1097882268209762304</t>
  </si>
  <si>
    <t>https://twitter.com/#!/mikemwmontag/status/1093678104973885447</t>
  </si>
  <si>
    <t>https://twitter.com/#!/mikemwmontag/status/1097917579107160065</t>
  </si>
  <si>
    <t>https://twitter.com/#!/ashendricksonmn/status/1093600925707632640</t>
  </si>
  <si>
    <t>https://twitter.com/#!/ashendricksonmn/status/1097969755737280512</t>
  </si>
  <si>
    <t>https://twitter.com/#!/brea_fritsche/status/1096173152282034176</t>
  </si>
  <si>
    <t>https://twitter.com/#!/wheatnotincl/status/1097970839994200064</t>
  </si>
  <si>
    <t>1093207751839211520</t>
  </si>
  <si>
    <t>1093283714312949760</t>
  </si>
  <si>
    <t>1093315946096353282</t>
  </si>
  <si>
    <t>1093316071891914753</t>
  </si>
  <si>
    <t>1093338636542726144</t>
  </si>
  <si>
    <t>1093556412301496321</t>
  </si>
  <si>
    <t>1093556851239780355</t>
  </si>
  <si>
    <t>1093568610516324352</t>
  </si>
  <si>
    <t>1093575427514351616</t>
  </si>
  <si>
    <t>1093642695413850112</t>
  </si>
  <si>
    <t>1093693934382039041</t>
  </si>
  <si>
    <t>1093870840150720513</t>
  </si>
  <si>
    <t>1093911484931944449</t>
  </si>
  <si>
    <t>1093954660556308480</t>
  </si>
  <si>
    <t>1094025086963777536</t>
  </si>
  <si>
    <t>1093330246126977030</t>
  </si>
  <si>
    <t>1094026943429775360</t>
  </si>
  <si>
    <t>1094161846729428993</t>
  </si>
  <si>
    <t>1094217687146860545</t>
  </si>
  <si>
    <t>1094346533707960320</t>
  </si>
  <si>
    <t>1094424522449653760</t>
  </si>
  <si>
    <t>1094649709275369473</t>
  </si>
  <si>
    <t>1093701227899207680</t>
  </si>
  <si>
    <t>1094957309799866368</t>
  </si>
  <si>
    <t>1095245073279795200</t>
  </si>
  <si>
    <t>1095314432186597377</t>
  </si>
  <si>
    <t>1095370806123790337</t>
  </si>
  <si>
    <t>1093589015499026433</t>
  </si>
  <si>
    <t>1095414938640834561</t>
  </si>
  <si>
    <t>1095484046371635200</t>
  </si>
  <si>
    <t>1095526990680080384</t>
  </si>
  <si>
    <t>1093217773654700032</t>
  </si>
  <si>
    <t>1095574913128136704</t>
  </si>
  <si>
    <t>1095730058742976512</t>
  </si>
  <si>
    <t>1095784711388057600</t>
  </si>
  <si>
    <t>1096104968078192640</t>
  </si>
  <si>
    <t>1096126804572676096</t>
  </si>
  <si>
    <t>1096128458579763201</t>
  </si>
  <si>
    <t>1096135447414231042</t>
  </si>
  <si>
    <t>1093172165481021442</t>
  </si>
  <si>
    <t>1093172811076648960</t>
  </si>
  <si>
    <t>1093234835005603841</t>
  </si>
  <si>
    <t>1094987873277919233</t>
  </si>
  <si>
    <t>1095784260617809937</t>
  </si>
  <si>
    <t>1095785140146573312</t>
  </si>
  <si>
    <t>1096136041935839240</t>
  </si>
  <si>
    <t>1096147894439198721</t>
  </si>
  <si>
    <t>1096153696809947138</t>
  </si>
  <si>
    <t>1095880644633247745</t>
  </si>
  <si>
    <t>1096195779339927552</t>
  </si>
  <si>
    <t>1096206898162995201</t>
  </si>
  <si>
    <t>1096205893941841921</t>
  </si>
  <si>
    <t>1096387309010853888</t>
  </si>
  <si>
    <t>1093602648224423936</t>
  </si>
  <si>
    <t>1093603061187137537</t>
  </si>
  <si>
    <t>1096100147535233024</t>
  </si>
  <si>
    <t>1096125553520844805</t>
  </si>
  <si>
    <t>1096127879941885952</t>
  </si>
  <si>
    <t>1096128077112004608</t>
  </si>
  <si>
    <t>1096417372590821376</t>
  </si>
  <si>
    <t>1096423940635926533</t>
  </si>
  <si>
    <t>1096431893199929345</t>
  </si>
  <si>
    <t>1093985784376504322</t>
  </si>
  <si>
    <t>1096433882872786944</t>
  </si>
  <si>
    <t>1096446629396262912</t>
  </si>
  <si>
    <t>1096460272364109825</t>
  </si>
  <si>
    <t>1094037026737840133</t>
  </si>
  <si>
    <t>1096481600596922368</t>
  </si>
  <si>
    <t>1096482249283780608</t>
  </si>
  <si>
    <t>1096483484170764288</t>
  </si>
  <si>
    <t>1096503874477731840</t>
  </si>
  <si>
    <t>1093618721514504197</t>
  </si>
  <si>
    <t>1093618910857957383</t>
  </si>
  <si>
    <t>1096533672063369218</t>
  </si>
  <si>
    <t>1096533856394596352</t>
  </si>
  <si>
    <t>1096550253929615362</t>
  </si>
  <si>
    <t>1096136160227852299</t>
  </si>
  <si>
    <t>1096556916229242880</t>
  </si>
  <si>
    <t>1096574536517070848</t>
  </si>
  <si>
    <t>1096715941726044160</t>
  </si>
  <si>
    <t>1073181686857379841</t>
  </si>
  <si>
    <t>1096746674855313408</t>
  </si>
  <si>
    <t>1096774277750288386</t>
  </si>
  <si>
    <t>1093622832305750016</t>
  </si>
  <si>
    <t>1093671882610667520</t>
  </si>
  <si>
    <t>1097254722157854720</t>
  </si>
  <si>
    <t>1097254773923987456</t>
  </si>
  <si>
    <t>1097290175795875840</t>
  </si>
  <si>
    <t>1093155442514116608</t>
  </si>
  <si>
    <t>1093686742304129026</t>
  </si>
  <si>
    <t>1094663941538660352</t>
  </si>
  <si>
    <t>1097303808701616128</t>
  </si>
  <si>
    <t>1094371718037155840</t>
  </si>
  <si>
    <t>1094371830666850304</t>
  </si>
  <si>
    <t>1097393906487042048</t>
  </si>
  <si>
    <t>1097393975441408000</t>
  </si>
  <si>
    <t>1097393994819125248</t>
  </si>
  <si>
    <t>1097409991303155713</t>
  </si>
  <si>
    <t>1096416985859194880</t>
  </si>
  <si>
    <t>1097462365812154369</t>
  </si>
  <si>
    <t>1097487313314160640</t>
  </si>
  <si>
    <t>1097499561629835265</t>
  </si>
  <si>
    <t>1097528216670138369</t>
  </si>
  <si>
    <t>1097620068710707200</t>
  </si>
  <si>
    <t>1093522649815240705</t>
  </si>
  <si>
    <t>1093886368512643073</t>
  </si>
  <si>
    <t>1093924994806177792</t>
  </si>
  <si>
    <t>1095566709367496704</t>
  </si>
  <si>
    <t>1097661921858383872</t>
  </si>
  <si>
    <t>1094321357771268096</t>
  </si>
  <si>
    <t>1097672610157027328</t>
  </si>
  <si>
    <t>1093864615212212224</t>
  </si>
  <si>
    <t>1095412575691595776</t>
  </si>
  <si>
    <t>1097843597427253248</t>
  </si>
  <si>
    <t>1097873604673523712</t>
  </si>
  <si>
    <t>1093242464079699969</t>
  </si>
  <si>
    <t>1093556361479241729</t>
  </si>
  <si>
    <t>1096065377988239362</t>
  </si>
  <si>
    <t>1092791048345210887</t>
  </si>
  <si>
    <t>1093612395153575936</t>
  </si>
  <si>
    <t>1094016811836813312</t>
  </si>
  <si>
    <t>1095741795483484166</t>
  </si>
  <si>
    <t>1095076279030898689</t>
  </si>
  <si>
    <t>1095329255825817602</t>
  </si>
  <si>
    <t>1093967725364428800</t>
  </si>
  <si>
    <t>1095701395687329796</t>
  </si>
  <si>
    <t>1096454913259900928</t>
  </si>
  <si>
    <t>1096484446382055425</t>
  </si>
  <si>
    <t>1096392318855364609</t>
  </si>
  <si>
    <t>1096076618160852997</t>
  </si>
  <si>
    <t>1097909948212805633</t>
  </si>
  <si>
    <t>1093885768433582080</t>
  </si>
  <si>
    <t>1094653528214261765</t>
  </si>
  <si>
    <t>1096135598094602244</t>
  </si>
  <si>
    <t>1097916726518386688</t>
  </si>
  <si>
    <t>1092862927688863744</t>
  </si>
  <si>
    <t>1090656751534436353</t>
  </si>
  <si>
    <t>1092978702999277568</t>
  </si>
  <si>
    <t>1093147738269761536</t>
  </si>
  <si>
    <t>1093193890277089282</t>
  </si>
  <si>
    <t>1093278176221061120</t>
  </si>
  <si>
    <t>1093336072191389697</t>
  </si>
  <si>
    <t>1093526840160014336</t>
  </si>
  <si>
    <t>1093572624771440641</t>
  </si>
  <si>
    <t>1093616670286008320</t>
  </si>
  <si>
    <t>1093677056016244736</t>
  </si>
  <si>
    <t>1093893547927982081</t>
  </si>
  <si>
    <t>1093929309260185600</t>
  </si>
  <si>
    <t>1094247059673305088</t>
  </si>
  <si>
    <t>1094296136117030912</t>
  </si>
  <si>
    <t>1094365343584268288</t>
  </si>
  <si>
    <t>1094605674108080133</t>
  </si>
  <si>
    <t>1094663562834968577</t>
  </si>
  <si>
    <t>1094775542631542787</t>
  </si>
  <si>
    <t>1094960524658425861</t>
  </si>
  <si>
    <t>1095043567322652673</t>
  </si>
  <si>
    <t>1095126605570162688</t>
  </si>
  <si>
    <t>1095368207769264128</t>
  </si>
  <si>
    <t>1095407212267225088</t>
  </si>
  <si>
    <t>1095529575440961538</t>
  </si>
  <si>
    <t>1095739397503373313</t>
  </si>
  <si>
    <t>1095786205881532416</t>
  </si>
  <si>
    <t>1095845094333337600</t>
  </si>
  <si>
    <t>1096061884862791682</t>
  </si>
  <si>
    <t>1096109342305239040</t>
  </si>
  <si>
    <t>1096233900232400896</t>
  </si>
  <si>
    <t>1096424669719285760</t>
  </si>
  <si>
    <t>1096538421189857286</t>
  </si>
  <si>
    <t>1096586222137421824</t>
  </si>
  <si>
    <t>1096787551023714306</t>
  </si>
  <si>
    <t>1096819016398766082</t>
  </si>
  <si>
    <t>1096860535600136192</t>
  </si>
  <si>
    <t>1096894508451721217</t>
  </si>
  <si>
    <t>1096937330626252800</t>
  </si>
  <si>
    <t>1097142389242765312</t>
  </si>
  <si>
    <t>1097226692626661378</t>
  </si>
  <si>
    <t>1097303456111575045</t>
  </si>
  <si>
    <t>1097498492807888896</t>
  </si>
  <si>
    <t>1097575256787746822</t>
  </si>
  <si>
    <t>1097844525203103745</t>
  </si>
  <si>
    <t>1097882268209762304</t>
  </si>
  <si>
    <t>1093678104973885447</t>
  </si>
  <si>
    <t>1097917579107160065</t>
  </si>
  <si>
    <t>1093600925707632640</t>
  </si>
  <si>
    <t>1097969755737280512</t>
  </si>
  <si>
    <t>1096173152282034176</t>
  </si>
  <si>
    <t>1097970839994200064</t>
  </si>
  <si>
    <t>1088894344269123585</t>
  </si>
  <si>
    <t/>
  </si>
  <si>
    <t>4068347835</t>
  </si>
  <si>
    <t>85606078</t>
  </si>
  <si>
    <t>en</t>
  </si>
  <si>
    <t>nl</t>
  </si>
  <si>
    <t>und</t>
  </si>
  <si>
    <t>Adobe® Social</t>
  </si>
  <si>
    <t>Twitter Web Client</t>
  </si>
  <si>
    <t>Twitter for Android</t>
  </si>
  <si>
    <t>TweetDeck</t>
  </si>
  <si>
    <t>Twitter for iPhone</t>
  </si>
  <si>
    <t>LinkedIn</t>
  </si>
  <si>
    <t>Buffer</t>
  </si>
  <si>
    <t>TwinyBots</t>
  </si>
  <si>
    <t>Twitter for iPad</t>
  </si>
  <si>
    <t>Facebook</t>
  </si>
  <si>
    <t>Massiapp</t>
  </si>
  <si>
    <t>WarRoom Blog</t>
  </si>
  <si>
    <t>Twitter Web App</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</si>
  <si>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</si>
  <si>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</si>
  <si>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</si>
  <si>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</si>
  <si>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</si>
  <si>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</si>
  <si>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</si>
  <si>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</si>
  <si>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</si>
  <si>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</si>
  <si>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</si>
  <si>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</si>
  <si>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</si>
  <si>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</si>
  <si>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</si>
  <si>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</si>
  <si>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</si>
  <si>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</si>
  <si>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</si>
  <si>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</si>
  <si>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</si>
  <si>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</si>
  <si>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</si>
  <si>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Avalara</t>
  </si>
  <si>
    <t>RSM US LLP</t>
  </si>
  <si>
    <t>Brent Knowles</t>
  </si>
  <si>
    <t>Rachel Simon</t>
  </si>
  <si>
    <t>Thomas O'Farrell,</t>
  </si>
  <si>
    <t>Richard Ackerman</t>
  </si>
  <si>
    <t>Tim Duy</t>
  </si>
  <si>
    <t>Joseph Brusuelas</t>
  </si>
  <si>
    <t>Marco Bettosi</t>
  </si>
  <si>
    <t>World Trade Center</t>
  </si>
  <si>
    <t>Karen Galivan</t>
  </si>
  <si>
    <t>Anne Rinaldi</t>
  </si>
  <si>
    <t>Robert Reiss</t>
  </si>
  <si>
    <t>Jess Tuschong</t>
  </si>
  <si>
    <t>Alf Suletzki</t>
  </si>
  <si>
    <t>Thomas Piketty</t>
  </si>
  <si>
    <t>Maggie Broderick</t>
  </si>
  <si>
    <t>M. Preston</t>
  </si>
  <si>
    <t>Teag Jones</t>
  </si>
  <si>
    <t>Simon Hart</t>
  </si>
  <si>
    <t>Jeff Baumann CPA</t>
  </si>
  <si>
    <t>Terry Booth</t>
  </si>
  <si>
    <t>IMA Southwest FL</t>
  </si>
  <si>
    <t>Fortivus Strategy Consulting</t>
  </si>
  <si>
    <t>Kurt Shenk</t>
  </si>
  <si>
    <t>Luxsant</t>
  </si>
  <si>
    <t>Graham Bond</t>
  </si>
  <si>
    <t>Stuart mccallum</t>
  </si>
  <si>
    <t>Rogerio Leite</t>
  </si>
  <si>
    <t>Rajan</t>
  </si>
  <si>
    <t>Davis Nordell</t>
  </si>
  <si>
    <t>victorkao</t>
  </si>
  <si>
    <t>Jason A Alexander</t>
  </si>
  <si>
    <t>doug opheim</t>
  </si>
  <si>
    <t>The RSM Classic</t>
  </si>
  <si>
    <t>ACG UK</t>
  </si>
  <si>
    <t>Rebekah _xD83D__xDCA5_ Monson</t>
  </si>
  <si>
    <t>PitchBook Data</t>
  </si>
  <si>
    <t>Beth Coyne</t>
  </si>
  <si>
    <t>Bryan Sfara</t>
  </si>
  <si>
    <t>The WarRoom</t>
  </si>
  <si>
    <t>Christine Sather</t>
  </si>
  <si>
    <t>Ron Eidshaug</t>
  </si>
  <si>
    <t>U.S. Chamber</t>
  </si>
  <si>
    <t>Ashley Wilson</t>
  </si>
  <si>
    <t>Financialnewsweek</t>
  </si>
  <si>
    <t>Internships</t>
  </si>
  <si>
    <t>Mike Baron</t>
  </si>
  <si>
    <t>Jared Bowers</t>
  </si>
  <si>
    <t>Kara Lindsey</t>
  </si>
  <si>
    <t>Brea Fritsche</t>
  </si>
  <si>
    <t>ACG Global</t>
  </si>
  <si>
    <t>Massimiliano Terzi</t>
  </si>
  <si>
    <t>McGuireWoods LLP</t>
  </si>
  <si>
    <t>Matt Bradvica</t>
  </si>
  <si>
    <t>Matt Stolper</t>
  </si>
  <si>
    <t>Coldfusion</t>
  </si>
  <si>
    <t>Joseph Mazza</t>
  </si>
  <si>
    <t>SaraHerbel_Recruiter</t>
  </si>
  <si>
    <t>Sandra Adam</t>
  </si>
  <si>
    <t>Travis Horvath</t>
  </si>
  <si>
    <t>Jason Kuruvilla</t>
  </si>
  <si>
    <t>Peter Graham</t>
  </si>
  <si>
    <t>RSM - Saudi Arabia</t>
  </si>
  <si>
    <t>mohammad Alyamoni</t>
  </si>
  <si>
    <t>U.S. Transition Tax - Subpart F and #GILTI</t>
  </si>
  <si>
    <t>Ashley Olson</t>
  </si>
  <si>
    <t>Glenda Evans</t>
  </si>
  <si>
    <t>Howard Siegal</t>
  </si>
  <si>
    <t>RSM Kuwait</t>
  </si>
  <si>
    <t>RSM ZA</t>
  </si>
  <si>
    <t>RSM Spain</t>
  </si>
  <si>
    <t>Eric Myers</t>
  </si>
  <si>
    <t>Pedro J. Pérez</t>
  </si>
  <si>
    <t>Jessica Jacobsen</t>
  </si>
  <si>
    <t>Gordon Micallef</t>
  </si>
  <si>
    <t>Joan Valente</t>
  </si>
  <si>
    <t>Gabrielle Kellner</t>
  </si>
  <si>
    <t>RSM Canada</t>
  </si>
  <si>
    <t>Community Foundation</t>
  </si>
  <si>
    <t>ERP Software Blog</t>
  </si>
  <si>
    <t>GOVERNING</t>
  </si>
  <si>
    <t>John F Lanza</t>
  </si>
  <si>
    <t>NetSuite</t>
  </si>
  <si>
    <t>Davis Love III</t>
  </si>
  <si>
    <t>Microsoft</t>
  </si>
  <si>
    <t>KenzieKate</t>
  </si>
  <si>
    <t>BioNJ</t>
  </si>
  <si>
    <t>Mike Montag</t>
  </si>
  <si>
    <t>Ashley Hendrickson</t>
  </si>
  <si>
    <t>Juanita Fogarty</t>
  </si>
  <si>
    <t>Tax compliance done right. Cloud-based solution for various transactional taxes, including sales and use, VAT, excise, communications, and other tax types.</t>
  </si>
  <si>
    <t>The leading provider of #audit, #tax &amp; #consulting services focused on the #middlemarket. Find out more about our career opportunities: https://t.co/3FPsoueMVy</t>
  </si>
  <si>
    <t>Marketing | Cloud ERP | Digital Media | Family | Religion | Outdoors</t>
  </si>
  <si>
    <t>Forbes Top 100 #Tax Twitter to Follow. MBA/EA, Int'l/Expat Tax. Combat vet (really!), Tax Manager @RSMUSLLP // Views expressed are mine; tweets ≠ tax advice.</t>
  </si>
  <si>
    <t>CMA, MBA, Enrolled Agent, CPA</t>
  </si>
  <si>
    <t>Red River Services | https://t.co/UMCvrP8Y0x | Ski/board, Bike, Kayak, Jeep, Paraglide | Opinions expressed are solely mine</t>
  </si>
  <si>
    <t>Husband, father, @uoregon economist, Oregon Economic Forum, Tim Duy's Fed Watch, columnist for @bopinion</t>
  </si>
  <si>
    <t>RSM US LLP Chief Economist. One of @huffpostbiz 26 Economists to follow. Jazz lover. Wine enthusiast. Cigar aficionado, USC Trojan. Former Bloomberg Economist.</t>
  </si>
  <si>
    <t>#Marketing, #BusinessDevelopment &amp; #Sport. Not always in that order. Head of Sector and Service Line Marketing for @RSMUK. All views are my own.</t>
  </si>
  <si>
    <t>Connecting you to people, companies, data and government agencies that weave the fabric of global commerce. Visit http://wtc-kc.com for more! #GoGlobalKC</t>
  </si>
  <si>
    <t>I interview top CEOs on radio, print and video. Co-author of The Transformative CEO</t>
  </si>
  <si>
    <t>I am a working mom who is passionate about my career and my family! I enjoy helping my clients save tax dollars and helping my co-workers learn and develop.</t>
  </si>
  <si>
    <t>Finanzökonom, ehemals Frankfurter Schule, Thema: Demokratie contra Prekarisierung und Steuerdumping</t>
  </si>
  <si>
    <t>Compte officiel de Thomas Piketty, chroniqueur @lemondefr, directeur d’études @EHESS_fr et @PSEinfo. Co-directeur de http://WID.world (@WID_inequality).</t>
  </si>
  <si>
    <t>Security &amp; Privacy-Talent Professional- at @RSMUSLLP. Living in the Big Apple. Born and raised in Baltimore- Go Ravens! Views are my own</t>
  </si>
  <si>
    <t>Entrepreneur, Business Consultant, avid tennis player, world traveler, and business junkie who believes in doing good. #PayItForward #YesPhx https://t.co/eKVoeRWdsA</t>
  </si>
  <si>
    <t>Move with purpose.</t>
  </si>
  <si>
    <t>Head of Knowledge Management @RSMUK . Partner specialising in charities. Keen road cyclist. All views I express are my own.</t>
  </si>
  <si>
    <t>Tax Manager at RSM US LLP.  Views are my own.</t>
  </si>
  <si>
    <t>Partner in CA practise specializing in early stage public and private companies, primarily in the technology sector.</t>
  </si>
  <si>
    <t>Mission: forum for research, practice development, education, knowledge sharing &amp; advocacy for ethical &amp; best practices in management accounting &amp; finance</t>
  </si>
  <si>
    <t>Your Strategic Planning Consultants</t>
  </si>
  <si>
    <t>#Middlemarket #technology analyst @RSMUSLLP aligned to #audit practice. https://t.co/coFchbgqAD  views are my own</t>
  </si>
  <si>
    <t>Advisor to quoted and fast growing entrepreneurial businesses. Particular focus-assisting businesses in life sciences, technology &amp; manufacturing sectors.</t>
  </si>
  <si>
    <t>Partner and Head of Food and Drink / Hospitality &amp; Tourism for RSM in Scotland - which I thoroughly enjoy sampling!, Tennis and golfer (kind of!) as well!</t>
  </si>
  <si>
    <t>Christian, husband, father to Everly and two pugs, CPA.</t>
  </si>
  <si>
    <t>#Middlemarket Industrial Products Industry Analyst @RSMUSLLP aligned to the #Consulting practice. Native Detroiter and sports enthusiast. Views are my own.</t>
  </si>
  <si>
    <t>The RSM Classic hosted by Davis Love III will be held November 18- 24, 2019 at Sea Island Golf Club.</t>
  </si>
  <si>
    <t>If you're involved in mid-market M&amp;A deals in Europe and beyond, ACG is for you. Helping you connect with dealmakers now, for the long term</t>
  </si>
  <si>
    <t>Person of interests. I do local media and tech stuff with @wherebyus.</t>
  </si>
  <si>
    <t>PitchBook provides data and analysis on the public and private markets to help professionals discover and execute opportunities. Founded by @john_gabbert.</t>
  </si>
  <si>
    <t>Talent Professional at @RSMUSLLP. Big on running, pizza and sweater weather. Views are my own</t>
  </si>
  <si>
    <t>Security Consultant. Cosplayer. Novice Martial Artist. Actor. Professional Nerd. 
My opinions are my own.</t>
  </si>
  <si>
    <t>The War Room is where The Attack and Defense Team works, collaborates, and innovates while @SecureState.</t>
  </si>
  <si>
    <t>Technology Consulting. Connecting People to People &amp; People to Solutions. Life long learner. Lover of Life. Adventurer. aka Tina.</t>
  </si>
  <si>
    <t>U.S. Chamber of Commerce VP of Congressional &amp; Public Affairs | I own these tweets</t>
  </si>
  <si>
    <t>We’re the world's largest business federation, representing the interests of 3 million businesses. We’re focused on policies that create jobs &amp; grow the economy</t>
  </si>
  <si>
    <t>VP Congressional Affairs @uschamber. Former Senate GOP staffer. Passionate about adoption. Tax and Finance. Suzuki Violin. Happy Wife. Tired Mom.</t>
  </si>
  <si>
    <t>News about #financialreporting, #accounting and #auditing, including #CorpGov and personal #finance. Contact: editor@financialnewsweek.com (#HabloEspañol)</t>
  </si>
  <si>
    <t>All things about internships at one place. Bot created by @sanchitkum</t>
  </si>
  <si>
    <t>Talent Acquisition Leader @RSMUSLLP, dad, husband, son, brother, unwavering Atlanta Braves fan. Views are my own.</t>
  </si>
  <si>
    <t>Audit Recruiter at RSM, born &amp; raised in NYC! All views expressed are my own</t>
  </si>
  <si>
    <t>I have a  13 year old son named Sven. I have been married for almost 14 years to my husband Brandon. I am a Talent Acquisition Manager at RSM US LLP.</t>
  </si>
  <si>
    <t>Talent Professional @RSMUSLLP. Working Mom. Minneapolis based.  Farm Raised. Lake Lover. Music fan.  https://www.linkedin.com/in/bfritsche/ Views are my own.</t>
  </si>
  <si>
    <t>The Association for Corporate Growth membership includes #PE firms, corporations, &amp; lenders who #invest in middle-market companies. Parent to @ACG_MMG. https://t.co/5X1CT0oESe</t>
  </si>
  <si>
    <t>Private Equity VC Risk @ EBRD. Ex RBS, EIB, P&amp;G | Passions=Coding, AI, ML | own views | RT≠endorsement | https://www.linkedin.com/in/massimilianoterzi/</t>
  </si>
  <si>
    <t>Leading firm with 1,100 lawyers and 22 offices. Posts may include attorney advertising and aren’t legal advice/opinion.   Prior successes ≠ future results.</t>
  </si>
  <si>
    <t>And if you gaze long enough into an abyss, the abyss will gaze back into you.</t>
  </si>
  <si>
    <t>Office Managing Partner of the Los Angeles practice of RSM US LLP with a knack for building relationships that yield results for LA's middle market companies.</t>
  </si>
  <si>
    <t>Recruiting top talent from campus to @RSMUSLLP. Coffee drinker, Netflix enthusiast, college sports fan - All views are my own.</t>
  </si>
  <si>
    <t>20 years experience #realestate transaction due diligence and forensic accounting. Director Real Estate #consulting @RSMUSLLP</t>
  </si>
  <si>
    <t>Penetration tester, researcher, and consultant. 
All viewpoints expressed are my own and do not reflect those of my employer.</t>
  </si>
  <si>
    <t>#Middlemarket #financialservices analyst @RSMUSLLP aligned to the #tax practice | Father | Husband | #linkedin.com/in/jasonkuruvilla | Views are my own |</t>
  </si>
  <si>
    <t>Lead RSM capital allowances consulting team. Love playing golf with my son, running &amp; saving tax for my clients. All views are my own.</t>
  </si>
  <si>
    <t>(Dr. Abdelgadir Bannaga and Partners Co., Allied Accountants RSM) The Power Of Being Understood Audit ,Tax ,Consulting</t>
  </si>
  <si>
    <t>OMG! It's a Controlled Foreign Corporation - Internal Revenue Code - Section 965 - #Americansabroad and #transitiontax in a #FATCA and #FBAR World</t>
  </si>
  <si>
    <t>MN-based Campus Recruiter for @RSMUSLLP. Looking to bring top talent to a great firm! All views are my own.</t>
  </si>
  <si>
    <t>Happiest spending time with the family or on the back of my horse and not always necessarily in that order _xD83D__xDE0A_</t>
  </si>
  <si>
    <t>I am a Partner at RSM US LLP.  I don't always tweet but when I do it's usually dry accounting stuff.</t>
  </si>
  <si>
    <t>RSM Albazie Kuwait is a member of RSM, the world’s 6th largest provider of Audit, Tax and Consulting services. Address: Arraya Tower, Floor 41 &amp; 42,Sharq.</t>
  </si>
  <si>
    <t>Chartered Accountants and Advisors. Member of one of the world's leading networks of audit tax and consulting firms.</t>
  </si>
  <si>
    <t>Somos una de las principales organizaciones nacionales de auditoría, asesoría fiscal y legal y consultoría. Formando parte de @RSM_Global.</t>
  </si>
  <si>
    <t>Husband, dad, Jayhawk, Cloud Solution Consultant and a fan of good living in Charlotte, NC with CO roots. Opinions are my own, RT not an endorsement. #RCJH</t>
  </si>
  <si>
    <t>Cordobés de alma, malagueño de corazón y madrileño de adopción...</t>
  </si>
  <si>
    <t>IT Recruiter for @RSMUSLLP --
Dachshund Mom/Animal Lover/Leisure Singer/Golfer/Jokester  
--Follow me for new opps to join the RSM Team! - *Views are my own</t>
  </si>
  <si>
    <t>Partner at RSM Canada specializing in the audit and tax needs of entrepreneurs and Not-for-Profits. Soccer and hockey mom to two awesome kids.</t>
  </si>
  <si>
    <t>The leading provider of #audit, #tax &amp; #consulting services focused on the #middlemarket in Canada.</t>
  </si>
  <si>
    <t>Greater Kansas City Community Foundation | Greater Horizons: Simplify your giving. Maximize your donations. Give to the causes you love.</t>
  </si>
  <si>
    <t>Largest #MSDynERP group blog site. Microsoft Dynamics ERP experts provide reviews and opinions to educate professionals in the #ERP selection process.</t>
  </si>
  <si>
    <t>Follow us for news and analysis of state and local government politics, policy and management.</t>
  </si>
  <si>
    <t>CPA, Partner RSM US</t>
  </si>
  <si>
    <t>The #1 Cloud ERP Software Suite.</t>
  </si>
  <si>
    <t>Honored to be the 2016 @RyderCupUSA Captain.</t>
  </si>
  <si>
    <t>We’re on a mission to empower every person and every organization on the planet to achieve more. Support: @MicrosoftHelps</t>
  </si>
  <si>
    <t>RSM US LLP Campus Recruiter for Texas</t>
  </si>
  <si>
    <t>Founded in 1994 and focused on the growth and prosperity of the #BIO (#tech #pharma #medical #agricultural #remedial) industries.</t>
  </si>
  <si>
    <t>Talent Acquisition #recruiter @RSMUSLLP Minnesotan, outgoing introvert, theater geek, eclectic music taste, but devote @LadyGaga &amp; @Beyonce fan. Views are own.</t>
  </si>
  <si>
    <t>Wheatfree since 2002, gluten free baker. Translator.  Smallbiz co-owner http://fogartypayroll.co.uk.  Hobbies - knitting, photography, travelling.</t>
  </si>
  <si>
    <t>Seattle, WA</t>
  </si>
  <si>
    <t>United States</t>
  </si>
  <si>
    <t>Colorado</t>
  </si>
  <si>
    <t>Minneapolis, MN</t>
  </si>
  <si>
    <t>Eugene, OR</t>
  </si>
  <si>
    <t>North West, England</t>
  </si>
  <si>
    <t>Greater Kansas City</t>
  </si>
  <si>
    <t>Omaha, NE</t>
  </si>
  <si>
    <t>Connecticut, USA</t>
  </si>
  <si>
    <t>Dayton, OH</t>
  </si>
  <si>
    <t>Hannover</t>
  </si>
  <si>
    <t>New York, NY</t>
  </si>
  <si>
    <t>Scottsdale, AZ</t>
  </si>
  <si>
    <t>United Kingdom</t>
  </si>
  <si>
    <t>Nebraska, USA</t>
  </si>
  <si>
    <t>Calgary</t>
  </si>
  <si>
    <t>Southwest, FL</t>
  </si>
  <si>
    <t>London, England</t>
  </si>
  <si>
    <t xml:space="preserve">Washington Metro </t>
  </si>
  <si>
    <t>Liverpool, England</t>
  </si>
  <si>
    <t>Brazil</t>
  </si>
  <si>
    <t>Miami, FL</t>
  </si>
  <si>
    <t>St. Simons Island, GA</t>
  </si>
  <si>
    <t>UK</t>
  </si>
  <si>
    <t>Boston, MA</t>
  </si>
  <si>
    <t>Cleveland, Ohio</t>
  </si>
  <si>
    <t>Minneapolis</t>
  </si>
  <si>
    <t>Washington, DC</t>
  </si>
  <si>
    <t>Washington, D.C.</t>
  </si>
  <si>
    <t>New York</t>
  </si>
  <si>
    <t>Internet</t>
  </si>
  <si>
    <t>Philadelphia, PA</t>
  </si>
  <si>
    <t>New York, USA</t>
  </si>
  <si>
    <t>Pleasant Hill, IA</t>
  </si>
  <si>
    <t>Chicago, IL</t>
  </si>
  <si>
    <t>Worldwide</t>
  </si>
  <si>
    <t>Los Angeles, CA</t>
  </si>
  <si>
    <t>Cleveland, OH</t>
  </si>
  <si>
    <t>Stoke-on-Trent, England</t>
  </si>
  <si>
    <t>Riyadh</t>
  </si>
  <si>
    <t>Iraq</t>
  </si>
  <si>
    <t>MKE, WI</t>
  </si>
  <si>
    <t>The Capital, Kuwait</t>
  </si>
  <si>
    <t>South Africa</t>
  </si>
  <si>
    <t>Charlotte, NC</t>
  </si>
  <si>
    <t>Colmenar Viejo, Comunidad de Madrid</t>
  </si>
  <si>
    <t>malta</t>
  </si>
  <si>
    <t>Calgary, Alberta</t>
  </si>
  <si>
    <t>Kansas City</t>
  </si>
  <si>
    <t>International</t>
  </si>
  <si>
    <t>Redwood Shores, CA</t>
  </si>
  <si>
    <t>Sea Island, GA</t>
  </si>
  <si>
    <t>Redmond, WA</t>
  </si>
  <si>
    <t>Houston, TX</t>
  </si>
  <si>
    <t>Trenton, NJ - BioNJ@BioNJ.org</t>
  </si>
  <si>
    <t>Northern Ireland</t>
  </si>
  <si>
    <t>http://t.co/aXg5KcseDm</t>
  </si>
  <si>
    <t>https://t.co/YVToZeEZ2W</t>
  </si>
  <si>
    <t>https://t.co/YU0XMb0Wyl</t>
  </si>
  <si>
    <t>https://t.co/u6vp6qzsEx</t>
  </si>
  <si>
    <t>https://t.co/efQVGxIRJ1</t>
  </si>
  <si>
    <t>https://t.co/hHUWT5CHGu</t>
  </si>
  <si>
    <t>http://www.linkedin.com/pub/marco-bettosi/20/210/6b1</t>
  </si>
  <si>
    <t>http://wtc-kc.com</t>
  </si>
  <si>
    <t>https://theceoforumgroup.com</t>
  </si>
  <si>
    <t>https://t.co/YnIogxuXTE</t>
  </si>
  <si>
    <t>http://www.rossaepfel-theorie.de/Introduction.htm</t>
  </si>
  <si>
    <t>http://piketty.blog.lemonde.fr/</t>
  </si>
  <si>
    <t>http://www.ArizonaVC.com</t>
  </si>
  <si>
    <t>http://rsmuk.com</t>
  </si>
  <si>
    <t>https://t.co/iPIDXePxrp</t>
  </si>
  <si>
    <t>https://t.co/YDF1b5okzt</t>
  </si>
  <si>
    <t>https://t.co/t0bZ9D5uDI</t>
  </si>
  <si>
    <t>http://www.fortivusconsulting.com/</t>
  </si>
  <si>
    <t>https://t.co/MMilvdvGFF</t>
  </si>
  <si>
    <t>http://www.rsmuk.com</t>
  </si>
  <si>
    <t>https://t.co/Darn88HVgQ</t>
  </si>
  <si>
    <t>https://t.co/xhxSHfVkkH</t>
  </si>
  <si>
    <t>https://t.co/uposW4rI2F</t>
  </si>
  <si>
    <t>http://www.rsmclassic.com</t>
  </si>
  <si>
    <t>http://www.acg.org/uk/</t>
  </si>
  <si>
    <t>https://t.co/EuhUffmhS5</t>
  </si>
  <si>
    <t>http://pitchbook.com</t>
  </si>
  <si>
    <t>https://warroom.securestate.com</t>
  </si>
  <si>
    <t>https://t.co/wxhr1TmeH5</t>
  </si>
  <si>
    <t>https://t.co/kgJ6zvBjBj</t>
  </si>
  <si>
    <t>https://t.co/u8VD5tnPQ1</t>
  </si>
  <si>
    <t>https://t.co/H7Iv1peEfc</t>
  </si>
  <si>
    <t>http://financialnewsweek.com</t>
  </si>
  <si>
    <t>https://github.com/sanchitkum/internship-twitter-bot</t>
  </si>
  <si>
    <t>http://jobs.rsmus.com/ListJobs/All</t>
  </si>
  <si>
    <t>https://rsmus.com/careers.html</t>
  </si>
  <si>
    <t>https://t.co/8auRfQT2VX</t>
  </si>
  <si>
    <t>http://www.massimilianoterzi.it</t>
  </si>
  <si>
    <t>http://www.mcguirewoods.com</t>
  </si>
  <si>
    <t>https://t.co/tTwqtvLngQ</t>
  </si>
  <si>
    <t>http://rsmus.com</t>
  </si>
  <si>
    <t>https://t.co/EktYsqMeg2</t>
  </si>
  <si>
    <t>https://rsmus.com</t>
  </si>
  <si>
    <t>http://www.rsmsaudi.com</t>
  </si>
  <si>
    <t>https://t.co/EVGYOY6hxW</t>
  </si>
  <si>
    <t>http://www.rsm.global/kuwait/</t>
  </si>
  <si>
    <t>http://www.rsmza.co.za</t>
  </si>
  <si>
    <t>http://www.rsm.es</t>
  </si>
  <si>
    <t>https://t.co/Zf4g1nvJ1g</t>
  </si>
  <si>
    <t>http://www.rsmcanada.com</t>
  </si>
  <si>
    <t>http://t.co/WjNAnTB2dK</t>
  </si>
  <si>
    <t>http://t.co/oAJbBxmjJo</t>
  </si>
  <si>
    <t>http://www.governing.com</t>
  </si>
  <si>
    <t>https://t.co/wChHaoayY3</t>
  </si>
  <si>
    <t>http://t.co/9B9380EbBc</t>
  </si>
  <si>
    <t>https://news.microsoft.com/</t>
  </si>
  <si>
    <t>https://rsmus.com/</t>
  </si>
  <si>
    <t>http://t.co/RKlsQYln0T</t>
  </si>
  <si>
    <t>https://www.linkedin.com/in/ashleyhendrickson/</t>
  </si>
  <si>
    <t>http://wheatnotincluded.co.uk</t>
  </si>
  <si>
    <t>Pacific Time (US &amp; Canada)</t>
  </si>
  <si>
    <t>Eastern Time (US &amp; Canada)</t>
  </si>
  <si>
    <t>https://pbs.twimg.com/profile_banners/19937859/1508474211</t>
  </si>
  <si>
    <t>https://pbs.twimg.com/profile_banners/19617417/1543348619</t>
  </si>
  <si>
    <t>https://pbs.twimg.com/profile_banners/18035576/1402070687</t>
  </si>
  <si>
    <t>https://pbs.twimg.com/profile_banners/292333611/1429275746</t>
  </si>
  <si>
    <t>https://pbs.twimg.com/profile_banners/437589762/1532262639</t>
  </si>
  <si>
    <t>https://pbs.twimg.com/profile_banners/368751986/1525364603</t>
  </si>
  <si>
    <t>https://pbs.twimg.com/profile_banners/109277084/1489107228</t>
  </si>
  <si>
    <t>https://pbs.twimg.com/profile_banners/114736886/1480971173</t>
  </si>
  <si>
    <t>https://pbs.twimg.com/profile_banners/614428688/1521061929</t>
  </si>
  <si>
    <t>https://pbs.twimg.com/profile_banners/1074729117705228291/1545071035</t>
  </si>
  <si>
    <t>https://pbs.twimg.com/profile_banners/775426488/1398351988</t>
  </si>
  <si>
    <t>https://pbs.twimg.com/profile_banners/1052578411519074309/1539790463</t>
  </si>
  <si>
    <t>https://pbs.twimg.com/profile_banners/26075027/1530062519</t>
  </si>
  <si>
    <t>https://pbs.twimg.com/profile_banners/771607674811068420/1473570296</t>
  </si>
  <si>
    <t>https://pbs.twimg.com/profile_banners/1058436684210233345/1541192341</t>
  </si>
  <si>
    <t>https://pbs.twimg.com/profile_banners/348221434/1548172886</t>
  </si>
  <si>
    <t>https://pbs.twimg.com/profile_banners/1067222170429005824/1544872252</t>
  </si>
  <si>
    <t>https://pbs.twimg.com/profile_banners/1042591000336769025/1538743139</t>
  </si>
  <si>
    <t>https://pbs.twimg.com/profile_banners/711792364554047488/1481609589</t>
  </si>
  <si>
    <t>https://pbs.twimg.com/profile_banners/25878410/1529754501</t>
  </si>
  <si>
    <t>https://pbs.twimg.com/profile_banners/132668668/1381512990</t>
  </si>
  <si>
    <t>https://pbs.twimg.com/profile_banners/1049509390363983872/1546633536</t>
  </si>
  <si>
    <t>https://pbs.twimg.com/profile_banners/2904028879/1538743759</t>
  </si>
  <si>
    <t>https://pbs.twimg.com/profile_banners/126643829/1544626536</t>
  </si>
  <si>
    <t>https://pbs.twimg.com/profile_banners/12796402/1457922674</t>
  </si>
  <si>
    <t>https://pbs.twimg.com/profile_banners/46470906/1477950862</t>
  </si>
  <si>
    <t>https://pbs.twimg.com/profile_banners/317361545/1533916223</t>
  </si>
  <si>
    <t>https://pbs.twimg.com/profile_banners/844545229/1427138793</t>
  </si>
  <si>
    <t>https://pbs.twimg.com/profile_banners/2485472406/1451511185</t>
  </si>
  <si>
    <t>https://pbs.twimg.com/profile_banners/2339592158/1497542132</t>
  </si>
  <si>
    <t>https://pbs.twimg.com/profile_banners/1092850794544726017/1549418094</t>
  </si>
  <si>
    <t>https://pbs.twimg.com/profile_banners/85606078/1547229525</t>
  </si>
  <si>
    <t>https://pbs.twimg.com/profile_banners/161756565/1549913633</t>
  </si>
  <si>
    <t>https://pbs.twimg.com/profile_banners/31578482/1477103071</t>
  </si>
  <si>
    <t>https://pbs.twimg.com/profile_banners/244082741/1534346162</t>
  </si>
  <si>
    <t>https://pbs.twimg.com/profile_banners/991671334919966720/1534130885</t>
  </si>
  <si>
    <t>https://pbs.twimg.com/profile_banners/193178251/1549904230</t>
  </si>
  <si>
    <t>https://pbs.twimg.com/profile_banners/807545228194414592/1481377543</t>
  </si>
  <si>
    <t>https://pbs.twimg.com/profile_banners/154630902/1486413958</t>
  </si>
  <si>
    <t>https://pbs.twimg.com/profile_banners/984933724675543041/1525201887</t>
  </si>
  <si>
    <t>https://pbs.twimg.com/profile_banners/1029045974507905024/1534251872</t>
  </si>
  <si>
    <t>https://pbs.twimg.com/profile_banners/975186706256289793/1547999961</t>
  </si>
  <si>
    <t>https://pbs.twimg.com/profile_banners/844238280841478145/1501785853</t>
  </si>
  <si>
    <t>https://pbs.twimg.com/profile_banners/1044704407886200832/1547749653</t>
  </si>
  <si>
    <t>https://pbs.twimg.com/profile_banners/723427282405072896/1476215576</t>
  </si>
  <si>
    <t>https://pbs.twimg.com/profile_banners/1073172150067048448/1544699302</t>
  </si>
  <si>
    <t>https://pbs.twimg.com/profile_banners/268922332/1546752904</t>
  </si>
  <si>
    <t>https://pbs.twimg.com/profile_banners/2707049874/1517192706</t>
  </si>
  <si>
    <t>https://pbs.twimg.com/profile_banners/979895509908418560/1523580815</t>
  </si>
  <si>
    <t>https://pbs.twimg.com/profile_banners/4414298607/1531229333</t>
  </si>
  <si>
    <t>https://pbs.twimg.com/profile_banners/3130777030/1445678655</t>
  </si>
  <si>
    <t>https://pbs.twimg.com/profile_banners/1094844517/1445810309</t>
  </si>
  <si>
    <t>https://pbs.twimg.com/profile_banners/40051685/1550496167</t>
  </si>
  <si>
    <t>https://pbs.twimg.com/profile_banners/202212348/1546894250</t>
  </si>
  <si>
    <t>https://pbs.twimg.com/profile_banners/338218534/1394909716</t>
  </si>
  <si>
    <t>https://pbs.twimg.com/profile_banners/3096578142/1541106007</t>
  </si>
  <si>
    <t>https://pbs.twimg.com/profile_banners/915018793482686464/1512096541</t>
  </si>
  <si>
    <t>https://pbs.twimg.com/profile_banners/18462971/1412712020</t>
  </si>
  <si>
    <t>https://pbs.twimg.com/profile_banners/28581994/1449696662</t>
  </si>
  <si>
    <t>https://pbs.twimg.com/profile_banners/25334900/1523466022</t>
  </si>
  <si>
    <t>https://pbs.twimg.com/profile_banners/17008203/1543961882</t>
  </si>
  <si>
    <t>https://pbs.twimg.com/profile_banners/37941938/1424987563</t>
  </si>
  <si>
    <t>https://pbs.twimg.com/profile_banners/74286565/1549992428</t>
  </si>
  <si>
    <t>https://pbs.twimg.com/profile_banners/1027887247377477633/1547662534</t>
  </si>
  <si>
    <t>https://pbs.twimg.com/profile_banners/126012620/1521470970</t>
  </si>
  <si>
    <t>https://pbs.twimg.com/profile_banners/960992588500258816/1549063380</t>
  </si>
  <si>
    <t>https://pbs.twimg.com/profile_banners/353043017/1538500317</t>
  </si>
  <si>
    <t>de</t>
  </si>
  <si>
    <t>fr</t>
  </si>
  <si>
    <t>en-gb</t>
  </si>
  <si>
    <t>es</t>
  </si>
  <si>
    <t>http://abs.twimg.com/images/themes/theme18/bg.gif</t>
  </si>
  <si>
    <t>http://abs.twimg.com/images/themes/theme1/bg.png</t>
  </si>
  <si>
    <t>http://abs.twimg.com/images/themes/theme14/bg.gif</t>
  </si>
  <si>
    <t>http://abs.twimg.com/images/themes/theme5/bg.gif</t>
  </si>
  <si>
    <t>http://abs.twimg.com/images/themes/theme2/bg.gif</t>
  </si>
  <si>
    <t>http://abs.twimg.com/images/themes/theme9/bg.gif</t>
  </si>
  <si>
    <t>http://abs.twimg.com/images/themes/theme6/bg.gif</t>
  </si>
  <si>
    <t>http://abs.twimg.com/images/themes/theme10/bg.gif</t>
  </si>
  <si>
    <t>http://pbs.twimg.com/profile_background_images/245964851/gkbck.png</t>
  </si>
  <si>
    <t>http://abs.twimg.com/images/themes/theme15/bg.png</t>
  </si>
  <si>
    <t>http://abs.twimg.com/images/themes/theme7/bg.gif</t>
  </si>
  <si>
    <t>http://pbs.twimg.com/profile_images/459770288868032512/Bu135OKW_normal.png</t>
  </si>
  <si>
    <t>http://pbs.twimg.com/profile_images/668007222174203906/wfwiZZdR_normal.jpg</t>
  </si>
  <si>
    <t>http://pbs.twimg.com/profile_images/1074226776765796352/OltIlLpf_normal.jpg</t>
  </si>
  <si>
    <t>http://pbs.twimg.com/profile_images/808575623803195392/J6lK3OlZ_normal.jpg</t>
  </si>
  <si>
    <t>http://pbs.twimg.com/profile_images/961650821162139649/6LTcRttK_normal.jpg</t>
  </si>
  <si>
    <t>http://pbs.twimg.com/profile_images/980265194126499841/jvQ-womY_normal.jpg</t>
  </si>
  <si>
    <t>http://pbs.twimg.com/profile_images/878018287724089346/c8fAkNHQ_normal.jpg</t>
  </si>
  <si>
    <t>http://pbs.twimg.com/profile_images/1032310723139919872/RSGGY5py_normal.jpg</t>
  </si>
  <si>
    <t>http://pbs.twimg.com/profile_images/1092964818598969344/vqS-UuHk_normal.jpg</t>
  </si>
  <si>
    <t>http://pbs.twimg.com/profile_images/476427680049426432/Wxqz9gAw_normal.jpeg</t>
  </si>
  <si>
    <t>http://pbs.twimg.com/profile_images/828975646260994048/NANOg9d-_normal.jpg</t>
  </si>
  <si>
    <t>http://pbs.twimg.com/profile_images/414827583424192512/RFVmKUCi_normal.jpeg</t>
  </si>
  <si>
    <t>http://pbs.twimg.com/profile_images/1058333485977477120/BLJ_QEbu_normal.jpg</t>
  </si>
  <si>
    <t>http://pbs.twimg.com/profile_images/86413334/CIMG0402_normal.JPG</t>
  </si>
  <si>
    <t>http://pbs.twimg.com/profile_images/936426325346324480/e8_FHKIG_normal.jpg</t>
  </si>
  <si>
    <t>http://pbs.twimg.com/profile_images/877177783876583429/e9sacwSs_normal.jpg</t>
  </si>
  <si>
    <t>http://pbs.twimg.com/profile_images/916720927643234306/1ohaO42T_normal.jpg</t>
  </si>
  <si>
    <t>http://pbs.twimg.com/profile_images/889531926431670273/FEMkl9PL_normal.jpg</t>
  </si>
  <si>
    <t>http://pbs.twimg.com/profile_images/535266231058587648/3ae76rDo_normal.jpeg</t>
  </si>
  <si>
    <t>http://pbs.twimg.com/profile_images/954475631311400960/Xf87VC6a_normal.jpg</t>
  </si>
  <si>
    <t>http://pbs.twimg.com/profile_images/571046088312774656/wsXUfH6v_normal.jpeg</t>
  </si>
  <si>
    <t>http://pbs.twimg.com/profile_images/875416480547917824/R6wl9gWl_normal.jpg</t>
  </si>
  <si>
    <t>Open Twitter Page for This Person</t>
  </si>
  <si>
    <t>https://twitter.com/avalara</t>
  </si>
  <si>
    <t>https://twitter.com/rsmusllp</t>
  </si>
  <si>
    <t>https://twitter.com/bknowles34</t>
  </si>
  <si>
    <t>https://twitter.com/rachelasimontax</t>
  </si>
  <si>
    <t>https://twitter.com/thomasofarrell1</t>
  </si>
  <si>
    <t>https://twitter.com/arackerman</t>
  </si>
  <si>
    <t>https://twitter.com/timduy</t>
  </si>
  <si>
    <t>https://twitter.com/joebrusuelas</t>
  </si>
  <si>
    <t>https://twitter.com/marcobettosi</t>
  </si>
  <si>
    <t>https://twitter.com/wtckc</t>
  </si>
  <si>
    <t>https://twitter.com/karengalivan1</t>
  </si>
  <si>
    <t>https://twitter.com/annerinaldi5</t>
  </si>
  <si>
    <t>https://twitter.com/ceoshow</t>
  </si>
  <si>
    <t>https://twitter.com/jesstuschongrsm</t>
  </si>
  <si>
    <t>https://twitter.com/alfsuletzki</t>
  </si>
  <si>
    <t>https://twitter.com/pikettylemonde</t>
  </si>
  <si>
    <t>https://twitter.com/mag_broderick</t>
  </si>
  <si>
    <t>https://twitter.com/mprestonclarke</t>
  </si>
  <si>
    <t>https://twitter.com/teagjones</t>
  </si>
  <si>
    <t>https://twitter.com/simonhartrsm</t>
  </si>
  <si>
    <t>https://twitter.com/rsmjb1</t>
  </si>
  <si>
    <t>https://twitter.com/tdboothca</t>
  </si>
  <si>
    <t>https://twitter.com/imasouthwestflo</t>
  </si>
  <si>
    <t>https://twitter.com/fortivus</t>
  </si>
  <si>
    <t>https://twitter.com/kurt_shenk</t>
  </si>
  <si>
    <t>https://twitter.com/luxsantllc</t>
  </si>
  <si>
    <t>https://twitter.com/bondgp007</t>
  </si>
  <si>
    <t>https://twitter.com/stuartwmcc</t>
  </si>
  <si>
    <t>https://twitter.com/rogermilk</t>
  </si>
  <si>
    <t>https://twitter.com/hirajanwin</t>
  </si>
  <si>
    <t>https://twitter.com/davisnordell</t>
  </si>
  <si>
    <t>https://twitter.com/victorkao4</t>
  </si>
  <si>
    <t>https://twitter.com/jaalex53</t>
  </si>
  <si>
    <t>https://twitter.com/dwopheim</t>
  </si>
  <si>
    <t>https://twitter.com/thersmclassic</t>
  </si>
  <si>
    <t>https://twitter.com/ukacg</t>
  </si>
  <si>
    <t>https://twitter.com/rsm</t>
  </si>
  <si>
    <t>https://twitter.com/pitchbook</t>
  </si>
  <si>
    <t>https://twitter.com/bethiebooo</t>
  </si>
  <si>
    <t>https://twitter.com/silburfuchs</t>
  </si>
  <si>
    <t>https://twitter.com/ss_warroom</t>
  </si>
  <si>
    <t>https://twitter.com/c_sather</t>
  </si>
  <si>
    <t>https://twitter.com/ronatthechamber</t>
  </si>
  <si>
    <t>https://twitter.com/uschamber</t>
  </si>
  <si>
    <t>https://twitter.com/ashleywilsoncoc</t>
  </si>
  <si>
    <t>https://twitter.com/financialnewswk</t>
  </si>
  <si>
    <t>https://twitter.com/ifindinternship</t>
  </si>
  <si>
    <t>https://twitter.com/mike_baron1</t>
  </si>
  <si>
    <t>https://twitter.com/jaredbowers_rsm</t>
  </si>
  <si>
    <t>https://twitter.com/recruiterkara</t>
  </si>
  <si>
    <t>https://twitter.com/brea_fritsche</t>
  </si>
  <si>
    <t>https://twitter.com/acgglobal</t>
  </si>
  <si>
    <t>https://twitter.com/terzima</t>
  </si>
  <si>
    <t>https://twitter.com/mcguirewoodsllp</t>
  </si>
  <si>
    <t>https://twitter.com/mlb729</t>
  </si>
  <si>
    <t>https://twitter.com/stolpermatt</t>
  </si>
  <si>
    <t>https://twitter.com/coldfusion39</t>
  </si>
  <si>
    <t>https://twitter.com/joemazzarsmla</t>
  </si>
  <si>
    <t>https://twitter.com/sherbel_campus</t>
  </si>
  <si>
    <t>https://twitter.com/sandralynn0375</t>
  </si>
  <si>
    <t>https://twitter.com/thor_vath</t>
  </si>
  <si>
    <t>https://twitter.com/jasonkuruvilla1</t>
  </si>
  <si>
    <t>https://twitter.com/pgrahamrsm</t>
  </si>
  <si>
    <t>https://twitter.com/arabiarsm</t>
  </si>
  <si>
    <t>https://twitter.com/cemsm</t>
  </si>
  <si>
    <t>https://twitter.com/ustransitiontax</t>
  </si>
  <si>
    <t>https://twitter.com/ashley_olson_05</t>
  </si>
  <si>
    <t>https://twitter.com/glendajevans</t>
  </si>
  <si>
    <t>https://twitter.com/howardsiegal</t>
  </si>
  <si>
    <t>https://twitter.com/rsmkuwait</t>
  </si>
  <si>
    <t>https://twitter.com/rsm_za</t>
  </si>
  <si>
    <t>https://twitter.com/rsm_es</t>
  </si>
  <si>
    <t>https://twitter.com/myerseric</t>
  </si>
  <si>
    <t>https://twitter.com/pjperezburgos</t>
  </si>
  <si>
    <t>https://twitter.com/jessjrecruiter</t>
  </si>
  <si>
    <t>https://twitter.com/gordonmicallef</t>
  </si>
  <si>
    <t>https://twitter.com/joan_valente</t>
  </si>
  <si>
    <t>https://twitter.com/gk</t>
  </si>
  <si>
    <t>https://twitter.com/rsm_canada</t>
  </si>
  <si>
    <t>https://twitter.com/gkccf</t>
  </si>
  <si>
    <t>https://twitter.com/erpsoftwareblog</t>
  </si>
  <si>
    <t>https://twitter.com/governing</t>
  </si>
  <si>
    <t>https://twitter.com/johnflanza</t>
  </si>
  <si>
    <t>https://twitter.com/netsuite</t>
  </si>
  <si>
    <t>https://twitter.com/love3d</t>
  </si>
  <si>
    <t>https://twitter.com/microsoft</t>
  </si>
  <si>
    <t>https://twitter.com/newkirkmak</t>
  </si>
  <si>
    <t>https://twitter.com/bionj_org</t>
  </si>
  <si>
    <t>https://twitter.com/mikemwmontag</t>
  </si>
  <si>
    <t>https://twitter.com/ashendricksonmn</t>
  </si>
  <si>
    <t>https://twitter.com/wheatnotincl</t>
  </si>
  <si>
    <t>avalara
Thank you to our #AvalaraCRUSH
Diamond Sponsor, @RSMUSLLP! RSM
US is a leading provider of audit,
tax, and consulting services focused
on helping middle market leaders
succeed. Learn more about them
here: https://t.co/jwFsDLY03N https://t.co/35IySeMQET</t>
  </si>
  <si>
    <t>rsmusllp
#Nonprofit organizations can use
#Office365 and #PowerBi to: Enhance
staff productivity Increase collaboration
Use #data for actionable insights
Join us TODAY to see how: https://t.co/sFkSOPBEtx
https://t.co/gVJLjdY1kI</t>
  </si>
  <si>
    <t>bknowles34
RT @RSMUSLLP: In the spirit of
Valentine’s Day, we're celebrating
the new happy couple: #blockchain
and the food &amp;amp; beverage industry.
_xD83D__xDC9E_ Jo…</t>
  </si>
  <si>
    <t>rachelasimontax
I am looking for an experienced
Manager to join RSM's Global Employer
Services team. Know someone that
would be a good fit? Send me a
note! https://t.co/BEOYJAjzK8</t>
  </si>
  <si>
    <t>thomasofarrell1
Final regs highlight actions for
taxpayers using 20 percent deduction
https://t.co/IYGg0HZpeM</t>
  </si>
  <si>
    <t>arackerman
RT @RSMUSLLP: Failure to address
#fintech risks could lead to: Criminal
threats #Security breaches Steep
financial #penalties Damage to
o…</t>
  </si>
  <si>
    <t>timduy
RT @joebrusuelas: Here is my 2019
global economic outlook on a day
when investors are questioning
the duration of the current expansion
htt…</t>
  </si>
  <si>
    <t>joebrusuelas
RT @RSMUSLLP: Happy #ValentinesDay
from all of us at #RSMUS! https://t.co/Mer8BdmjJt
https://t.co/wohKgkQuWS</t>
  </si>
  <si>
    <t>marcobettosi
RT @joebrusuelas: Here is my 2019
global economic outlook on a day
when investors are questioning
the duration of the current expansion
htt…</t>
  </si>
  <si>
    <t>wtckc
RT @RSMUSLLP: When expanding globally,
#manufacturers have a long to-do
list before a border is even crossed.
_xD83D__xDDFA_ From establishing #supplyc…</t>
  </si>
  <si>
    <t>karengalivan1
RT @RSMUSLLP: In the spirit of
Valentine’s Day, we're celebrating
the new happy couple: #blockchain
and the food &amp;amp; beverage industry.
_xD83D__xDC9E_ Jo…</t>
  </si>
  <si>
    <t>annerinaldi5
#RSMUS Chief Economist Joe Brusuelas’
2019 #Global #economic#outlook
#KnowledgeIsPower</t>
  </si>
  <si>
    <t>ceoshow
RT @RSMUSLLP: Jack Mitchell, chairman
of the Mitchell Stores, talks about
how the economy has affected the
retail industry, using data to
i…</t>
  </si>
  <si>
    <t>jesstuschongrsm
Business owners and shareholders
need to understand the impact of
the new tax law in order to maximize
operational efficiency moving forward.
This guide, developed in conjunction
with the US Chamber of Commerce,
offers an overview…https://t.co/PNgjg5Ss7h
https://t.co/RCx1r52C5d</t>
  </si>
  <si>
    <t>alfsuletzki
@PikettyLeMonde Big profiteers
of upward distributed US national
wealth pay now 15% fed. tax on
their „capital gain… https://t.co/xrdgumb2Gp</t>
  </si>
  <si>
    <t xml:space="preserve">pikettylemonde
</t>
  </si>
  <si>
    <t>mag_broderick
RT @RSMUSLLP: #GDPR enforcement
actions have officially begun.
Find out what that means for your
organization: https://t.co/amtfORyUem
http…</t>
  </si>
  <si>
    <t>mprestonclarke
2018 Annual Health Care and Life
Sciences Industry Spotlight https://t.co/i5V7PwX9Iy</t>
  </si>
  <si>
    <t>teagjones
RT @RSMUSLLP: Examine #privateequity
deals, #MandA trends and the #economic
implications of both in our 2018
Annual Industry Spotlight repo…</t>
  </si>
  <si>
    <t>simonhartrsm
RT @joebrusuelas: Here is my 2019
global economic outlook on a day
when investors are questioning
the duration of the current expansion
htt…</t>
  </si>
  <si>
    <t>rsmjb1
RSM partnered with the US Chamber
of Commerce to explore some key
provisions from the Tax Cuts and
Jobs Act. Read… https://t.co/ef3x57eNtC</t>
  </si>
  <si>
    <t>tdboothca
Modernizing the nonprofit workplace
with Office 365 and Power BI https://t.co/iJNr4ocxPa</t>
  </si>
  <si>
    <t>imasouthwestflo
Important guidance on parking expenses
and UBTI https://t.co/eYM2qC5b1x</t>
  </si>
  <si>
    <t>fortivus
6 digital transformation myths
food and beverage companies must
change https://t.co/sapgIZhGjV
#Transformation #digitaltransformation
https://t.co/2JJGaz7pn5</t>
  </si>
  <si>
    <t>kurt_shenk
RSM’s chief economist, Joe Brusuelas,
provides a 2019 global growth outlook
and key global risk indicators
that middle market companies should
consider. https://t.co/6dzaE6Fq0t</t>
  </si>
  <si>
    <t>luxsantllc
In a recent study, 94% of respondents
said they would likely be loyal
to a brand that offers complete
transparency of their products.
Here's how hashtag #blockchain
can help ⛓ https://t.co/GgvCHl04oy
https://t.co/hIRqCSZsxc</t>
  </si>
  <si>
    <t>bondgp007
Understanding the cybersecurity
threat in the life sciences industry
Check out the @RSMUSLLP recording
to learn ho… https://t.co/LIeMjVU0pv</t>
  </si>
  <si>
    <t>stuartwmcc
RT @RSMUSLLP: For the food and
beverage industry, love is in the
air. _xD83D__xDC96_ Join us to see why #blockchain
is the perfect companion for F&amp;amp;B
co…</t>
  </si>
  <si>
    <t>rogermilk
Tax implications of ASC 842: Lease
accounting standards https://t.co/u4uPzkZzJf</t>
  </si>
  <si>
    <t>hirajanwin
The impact of initial sanctions
and new regulations https://t.co/wDPrSKMUhy
#GDPR https://t.co/c99YNwif8R</t>
  </si>
  <si>
    <t>davisnordell
RT @victorkao4: Our Resource Management
group is looking for a Scheduler
to join the team and support our
Risk Advisory practice. This posi…</t>
  </si>
  <si>
    <t>victorkao4
#Nationaldebt level is over $22T
for the first time., 7M+ Americans
are behind car payments by at least
90 days, an… https://t.co/OaT7ABgfMQ</t>
  </si>
  <si>
    <t>jaalex53
An impending report could affect
all segments of the automotive
industry, from producers to suppliers,
shippers and dealers. #tariffs
https://t.co/xBLG4NC0KF</t>
  </si>
  <si>
    <t>dwopheim
RT @RSMUSLLP: The numbers are in
⛳️_xD83D__xDC4F_ @TheRSMClassic raised more
than $3.5 million for #charity
in 2018! https://t.co/ZB9Cq2maLg
https://t.…</t>
  </si>
  <si>
    <t>thersmclassic
RT @RSMUSLLP: The numbers are in
⛳️_xD83D__xDC4F_ @TheRSMClassic raised more
than $3.5 million for #charity
in 2018! https://t.co/ZB9Cq2maLg
https://t.…</t>
  </si>
  <si>
    <t>ukacg
Quarterly Industry Spotlights.
With data powered by @PitchBook,
@RSM's reports examine private
equity deals and M&amp;amp;A… https://t.co/fuPpGPFh9h</t>
  </si>
  <si>
    <t xml:space="preserve">rsm
</t>
  </si>
  <si>
    <t xml:space="preserve">pitchbook
</t>
  </si>
  <si>
    <t>bethiebooo
Happy #ValentinesDay! @RSMUSLLP
#PRIDE employee network group leader
Kerensa shares what “love” means
to her: https://t.co/qZ0aRmFE3Q
https://t.co/PuxLYtDGO5</t>
  </si>
  <si>
    <t>silburfuchs
Checkout out my latest post om
@SS_WarRoom Email Controls: Implementing
DKIM with Postfix https://t.co/2yw1TycFZa</t>
  </si>
  <si>
    <t>ss_warroom
Read up on DKIM and how to help
prevent domain spoofing! Email
Controls: Implementing DKIM with
Postfix https://t.co/Ng7ozuN69W</t>
  </si>
  <si>
    <t>c_sather
Stay on top of industry deals,
mergers and acquisitions. Sign
up to receive our Quarterly Industry
Spotlights—delivered to your inbox.
https://t.co/6vjJR11guS https://t.co/t3u0AUS461</t>
  </si>
  <si>
    <t>ronatthechamber
@uschamber and @RSMUSLLP put together
a really useful guide to the recent
new tax law #TCJA. https://t.co/9OtCLKjZri
https://t.co/xMKAwvBDFA</t>
  </si>
  <si>
    <t>uschamber
RT @RSMUSLLP: Happy #TaxSeason!
We teamed up with the @USChamber
to create a guide on #taxreform
with the key issues you need to
know: htt…</t>
  </si>
  <si>
    <t>ashleywilsoncoc
Guide to The Tax Cuts and Jobs
Act https://t.co/ahNanr5HVM</t>
  </si>
  <si>
    <t>financialnewswk
#RSM white paper provides insights
on private company accounting for
variable interest entities under
common contro… https://t.co/hgYWILAuIS</t>
  </si>
  <si>
    <t>ifindinternship
RT @Mike_Baron1: Looking to jump
start your path to an internship?
Apply for the #RSMUS Pathways Summer
Leadership Program and get hands-on…</t>
  </si>
  <si>
    <t>mike_baron1
Looking to jump start your path
to an internship? Apply for the
#RSMUS Pathways Summer Leadership
Program and get h… https://t.co/OJwOpZQQTn</t>
  </si>
  <si>
    <t>jaredbowers_rsm
RT @Mike_Baron1: Looking to jump
start your path to an internship?
Apply for the #RSMUS Pathways Summer
Leadership Program and get hands-on…</t>
  </si>
  <si>
    <t>recruiterkara
RT @brea_fritsche: Looking to jump
start your path to an internship?
Apply for the #RSMUS Pathways Summer
Leadership Program and get hands-…</t>
  </si>
  <si>
    <t>brea_fritsche
Looking to jump start your path
to an internship? Apply for the
#RSMUS Pathways Summer Leadership
Program and get h… https://t.co/kER69KGxfV</t>
  </si>
  <si>
    <t>acgglobal
Industry #trends, #deals #data,
expert insights: Understand where
your business stands in the current
deal-making and economic climate.
With data from @PitchBook, quarterly
industry reports examine M&amp;amp;A
and #privateequity deal activity.
https://t.co/wJMSuXUB2n via @RSMUSLLP
https://t.co/jFY6KEYh1z</t>
  </si>
  <si>
    <t>terzima
RT @ACGGlobal: Industry #trends,
#deals #data, expert insights:
Understand where your business
stands in the current deal-making
and econom…</t>
  </si>
  <si>
    <t xml:space="preserve">mcguirewoodsllp
</t>
  </si>
  <si>
    <t>mlb729
RT @RSMUSLLP: The 20% deduction
for pass-throughs may benefit certain
businesses. Learn more in our #TCJA
guide: https://t.co/GrtvDHT1I7
ht…</t>
  </si>
  <si>
    <t>stolpermatt
RT @RSMUSLLP: The numbers are in
⛳️_xD83D__xDC4F_ @TheRSMClassic raised more
than $3.5 million for #charity
in 2018! https://t.co/ZB9Cq2maLg
https://t.…</t>
  </si>
  <si>
    <t>coldfusion39
RT @SS_WarRoom: Read up on DKIM
and how to help prevent domain
spoofing! Email Controls: Implementing
DKIM with Postfix https://t.co/Ng7ozu…</t>
  </si>
  <si>
    <t>joemazzarsmla
https://t.co/QpQhjJwt2x https://t.co/jEu8J7t0sV</t>
  </si>
  <si>
    <t>sherbel_campus
RT @RSMUSLLP: The numbers are in
⛳️_xD83D__xDC4F_ @TheRSMClassic raised more
than $3.5 million for #charity
in 2018! https://t.co/ZB9Cq2maLg
https://t.…</t>
  </si>
  <si>
    <t>sandralynn0375
RT @RSMUSLLP: The 20% deduction
for pass-throughs may benefit certain
businesses. Learn more in our #TCJA
guide: https://t.co/GrtvDHT1I7
ht…</t>
  </si>
  <si>
    <t>thor_vath
RT @SS_WarRoom: Read up on DKIM
and how to help prevent domain
spoofing! Email Controls: Implementing
DKIM with Postfix https://t.co/Ng7ozu…</t>
  </si>
  <si>
    <t>jasonkuruvilla1
How do #fund #managers differentiate
themselves in a mature, automated
industry? We think #ESG will help
change th… https://t.co/WZDvNU5wpb</t>
  </si>
  <si>
    <t>pgrahamrsm
Top trends and issues for retail
in 2019 https://t.co/hQQywTjYyf</t>
  </si>
  <si>
    <t>arabiarsm
Data analytics for internal audit
https://t.co/SkNIWohdhf</t>
  </si>
  <si>
    <t>cemsm
RT @ArabiaRsm: Data analytics for
internal audit https://t.co/SkNIWohdhf</t>
  </si>
  <si>
    <t>ustransitiontax
Cushioning the double-tax blow:
the section 962 election (applied
to both #GILTI and the @USTransitionTax
https://t.co/ww5eH767In</t>
  </si>
  <si>
    <t>ashley_olson_05
RT @RSMUSLLP: The numbers are in
⛳️_xD83D__xDC4F_ @TheRSMClassic raised more
than $3.5 million for #charity
in 2018! https://t.co/ZB9Cq2maLg
https://t.…</t>
  </si>
  <si>
    <t>glendajevans
RT @RSMUSLLP: ⤷ COMMON ⤷ COSTLY
⤷ EFFECTIVE Protect yourself and
organization. Here are 4 ways to
identify an attempted #phishing
attack…</t>
  </si>
  <si>
    <t>howardsiegal
RT @RSMUSLLP: Get yourself up to
speed on the latest trends in #privateequity
and mergers and acquisitions with
our 2018 Annual Industry Sp…</t>
  </si>
  <si>
    <t>rsmkuwait
RT @RSMUSLLP: To build a strong
culture, #diversity and #inclusion
strategy, begin by examining four
pillars: Workforce Workplace Marketpl…</t>
  </si>
  <si>
    <t>rsm_za
RT @RSMUSLLP: 95% of food and beverage
#CFOs say #blockchain is important.
Learn how it can benefit you: https://t.co/gugx3iA0Yu
https://t.…</t>
  </si>
  <si>
    <t>rsm_es
RT @RSMUSLLP: Get yourself up to
speed on the latest trends in #privateequity
and mergers and acquisitions with
our 2018 Annual Industry Sp…</t>
  </si>
  <si>
    <t>myerseric
Since it is President’s day, check
out this conversation between Protolabs
President and RSM’s National #manufacturing
leader on #digitaltransformation:
https://t.co/io1qbQFn9M https://t.co/aK24IOimtE</t>
  </si>
  <si>
    <t>pjperezburgos
RT @RSMUSLLP: M&amp;amp;A remains a
key issue in 2019 for food and
beverage companies: https://t.co/6aytMFx71T
https://t.co/8MtIIy8lHC</t>
  </si>
  <si>
    <t>jessjrecruiter
RT @brea_fritsche: Looking to jump
start your path to an internship?
Apply for the #RSMUS Pathways Summer
Leadership Program and get hands-…</t>
  </si>
  <si>
    <t>gordonmicallef
Follow our webinar if you are embarking
on your #fintech journey https://t.co/rqpPuVsUvm</t>
  </si>
  <si>
    <t>joan_valente
RT @RSM_Canada: #NPOs that successfully
harness the power of technology
can gain a competitive edge. In
an upcoming webcast on February
19,…</t>
  </si>
  <si>
    <t xml:space="preserve">gk
</t>
  </si>
  <si>
    <t>rsm_canada
Last chance to register for @RSMUSLLP’s
webcast together with @gkccf today.
Join in to learn how to help #NPOs
optimize and modernize their workplace
using technology platforms: https://t.co/7fIYrqQlHm
https://t.co/36z82T5R66</t>
  </si>
  <si>
    <t xml:space="preserve">gkccf
</t>
  </si>
  <si>
    <t>erpsoftwareblog
RT @RSMUSLLP: Is your construction
company prepared for a digital
transformation? _xD83D__xDEA6_ https://t.co/yyIyQCxXG9
https://t.co/Lv1LrmZCz1</t>
  </si>
  <si>
    <t xml:space="preserve">governing
</t>
  </si>
  <si>
    <t xml:space="preserve">johnflanza
</t>
  </si>
  <si>
    <t xml:space="preserve">netsuite
</t>
  </si>
  <si>
    <t xml:space="preserve">love3d
</t>
  </si>
  <si>
    <t xml:space="preserve">microsoft
</t>
  </si>
  <si>
    <t>newkirkmak
RT @RSMUSLLP: The numbers are in
⛳️_xD83D__xDC4F_ @TheRSMClassic raised more
than $3.5 million for #charity
in 2018! https://t.co/ZB9Cq2maLg
https://t.…</t>
  </si>
  <si>
    <t>bionj_org
6 key risk, compliance and fraud
considerations for life sciences
https://t.co/KtcyTVphtq</t>
  </si>
  <si>
    <t>mikemwmontag
RT @RSMUSLLP: #Nonprofit organizations
can use #Office365 and #PowerBi
to: Enhance staff productivity
Increase collaboration Use #data
f…</t>
  </si>
  <si>
    <t>ashendricksonmn
RT @brea_fritsche: Looking to jump
start your path to an internship?
Apply for the #RSMUS Pathways Summer
Leadership Program and get hands-…</t>
  </si>
  <si>
    <t>wheatnotincl
RT @brea_fritsche: Looking to jump
start your path to an internship?
Apply for the #RSMUS Pathways Summer
Leadership Program and get hands-…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</si>
  <si>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</si>
  <si>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</si>
  <si>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</si>
  <si>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</si>
  <si>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</si>
  <si>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</si>
  <si>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</si>
  <si>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</si>
  <si>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</si>
  <si>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</si>
  <si>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</si>
  <si>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</si>
  <si>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</si>
  <si>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</si>
  <si>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</si>
  <si>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</si>
  <si>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</si>
  <si>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</si>
  <si>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</si>
  <si>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</si>
  <si>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</si>
  <si>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</si>
  <si>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</si>
  <si>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</si>
  <si>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</si>
  <si>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</si>
  <si>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</si>
  <si>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</si>
  <si>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</si>
  <si>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</si>
  <si>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</si>
  <si>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</si>
  <si>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</si>
  <si>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</si>
  <si>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</si>
  <si>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</si>
  <si>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</si>
  <si>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</si>
  <si>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</si>
  <si>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</si>
  <si>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</si>
  <si>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</si>
  <si>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</si>
  <si>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</si>
  <si>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</si>
  <si>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</si>
  <si>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</si>
  <si>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</si>
  <si>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</si>
  <si>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</si>
  <si>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</si>
  <si>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</si>
  <si>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</si>
  <si>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</si>
  <si>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</si>
  <si>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</si>
  <si>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</si>
  <si>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</si>
  <si>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</si>
  <si>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</si>
  <si>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</si>
  <si>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</si>
  <si>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</si>
  <si>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</si>
  <si>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</si>
  <si>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</si>
  <si>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</si>
  <si>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</si>
  <si>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</si>
  <si>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</si>
  <si>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</si>
  <si>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</si>
  <si>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</si>
  <si>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</si>
  <si>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</si>
  <si>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</si>
  <si>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</si>
  <si>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https://lnkd.in/eDk3Pp9</t>
  </si>
  <si>
    <t>https://lnkd.in/e2jkzuT</t>
  </si>
  <si>
    <t>Top URLs in Tweet in G3</t>
  </si>
  <si>
    <t>G2 Count</t>
  </si>
  <si>
    <t>Top URLs in Tweet in G4</t>
  </si>
  <si>
    <t>G3 Count</t>
  </si>
  <si>
    <t>https://twitter.com/RSMUSLLP/status/1092862927688863744</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</si>
  <si>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</si>
  <si>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</si>
  <si>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</si>
  <si>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</si>
  <si>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</si>
  <si>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</si>
  <si>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</si>
  <si>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</si>
  <si>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</si>
  <si>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</si>
  <si>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</si>
  <si>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</si>
  <si>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https://lnkd.in/eTy7txw</t>
  </si>
  <si>
    <t>https://lnkd.in/eqnN5yB</t>
  </si>
  <si>
    <t>https://www.youtube.com/watch?v=iDBonXqqd-w&amp;list=PLmt_TWDOjFCFCahnBgd9QpskmhruwKmzn&amp;index=4&amp;utm_campaign=2019+Economic+Outlook+Videos&amp;utm_medium=bitly&amp;utm_source=Press</t>
  </si>
  <si>
    <t>https://lnkd.in/eTAZiR3</t>
  </si>
  <si>
    <t>https://lnkd.in/eny3x5B</t>
  </si>
  <si>
    <t>https://lnkd.in/eYrgjTi</t>
  </si>
  <si>
    <t>G10 Count</t>
  </si>
  <si>
    <t>Top URLs in Tweet</t>
  </si>
  <si>
    <t>https://rsmus.com/newsroom/news-releases/2019/2018-rsm-classic-raises-more-than-3-5-million.html?cmpid=soc:twcpr0219-rsm-classic-donation-total:dj01 https://rsmus.com/events/blockchain-benefits-food-value-chain.html?cmpid=soc:twcpr0219-fandb-webcast-blockchain-clearthru:dj01 https://rsmus.com/what-we-do/services/tax/lead-tax/guide-to-tax-cuts-and-jobs-act.html?cmpid=soc:twcpr0517-tax-social-posts-ongoing:dj01 https://rsmus.com/who-we-are/corporate-responsibility/diversity-and-inclusion/eng-page/happy-chinese-new-year.html?cmpid=soc:incpr0219-chinese-new-year-feb-19:dj01 https://rsmus.com/our-insights/middle-market-transformative-ceo-show/a-conversation-with-jack-mitchell-mitchell-family-of-stores.html?cmpid=soc:twcpr0119-ceo-radio-show-promotion-episode-8:dj01&amp;utm_campaign=01-2019+CEO+Radio+Show&amp;utm_medium=bitly&amp;utm_source=Twitter https://rsmus.com/what-we-do/industries/financial-services/5-risk-considerations-for-banks-to-manage-acquired-fintech-servi.html?cmpid=soc:twcpr1118-fintech-article-how-do-they-prepare-for-reg-comp:dj01 https://rsmus.com/what-we-do/industries/industrial-products/top-considerations-for-us-manufacturers-operating-globally.html?cmpid=soc:twcpr0119-global-content-social-media:dj01&amp;utm_campaign=Manufacturing+Going+Global+Ebook&amp;utm_medium=bitly&amp;utm_source=Twitter https://rsmus.com/who-we-are/corporate-responsibility/rsm-foundation/power-your-education-scholarship-program.html?cmpid=soc:twcpr0119-power-your-education-2019:dj01&amp;utm_campaign=2019+Power+Your+Education&amp;utm_medium=bitly&amp;utm_source=Twitter https://rsmus.com/what-we-do/industries/private-equity/featured-topics/quarterly-private-equity-spotlights-by-industry.html?cmpid=soc:twcprq4-2018-qtrly-industry-spotlight-infographic:dj01 https://rsmus.com/what-we-do/services/risk-advisory/security-and-privacy/gdpr-and-beyond-the-impact-of-initial-sanctions-and-new-regulations.html?cmpid=soc:twcpr1218-gdpr-fine-issuance-opinion:dj01</t>
  </si>
  <si>
    <t>https://rsmus.com/what-we-do/industries/industrial-products/key-drivers-of-digital-transformation-in-manufacturing.html http://jobs.rsmus.com/ShowJob/Id/223337/International-Tax-–-Global-Employer-Services-(GES)-Manager/ https://rsmus.com/what-we-do/services/tax/lead-tax/partnerships/final-regs-highlight-actions-for-taxpayers-using-20-percent-dedu.html#.XFuFigvRUR0.twitter https://lnkd.in/eDk3Pp9 https://lnkd.in/e2jkzuT https://rsmus.com/what-we-do/industries/private-equity/featured-topics/quarterly-private-equity-spotlights-by-industry/q4-2018-health-care-and-life-sciences-industry-spotlight.html?cmpid=eml:q4-2018-qtrly-industry-spotlight-infographic-hc:dj01 https://twitter.com/i/web/status/1094217687146860545 https://rsmus.com/events/moderizing-nonprofit-365-powerbi.html#.XF9FO7eZz6Q.twitter https://rsmus.com/what-we-do/industries/private-clubs/important-guidance-on-parking-expenses-and-ubti.html#.XF-N32ILxe8.twitter https://twi.li/8Qn9IL</t>
  </si>
  <si>
    <t>https://rsmus.com/what-we-do/industries/private-equity/featured-topics/quarterly-private-equity-spotlights-by-industry.html https://twitter.com/i/web/status/1096126804572676096</t>
  </si>
  <si>
    <t>https://rsmus.com/who-we-are/corporate-responsibility/diversity-and-inclusion/eng-page/happy-chinese-new-year.html?cmpid=soc:incpr0219-chinese-new-year-feb-19:dj01 https://twitter.com/i/web/status/1096173152282034176 https://twitter.com/RSMUSLLP/status/1092862927688863744 https://rsmus.com/newsroom/news-releases/2019/2018-rsm-classic-raises-more-than-3-5-million.html?cmpid=soc:twcpr0219-rsm-classic-donation-total:dj01 https://rsmus.com/who-we-are/corporate-responsibility/diversity-and-inclusion/eng-page/we-love-love.html?cmpid=soc:twcpr0219-pride-eng-valentines-day:dj01</t>
  </si>
  <si>
    <t>https://rsmus.com/who-we-are/corporate-responsibility/diversity-and-inclusion/eng-page/we-love-love.html?cmpid=soc:twcpr0219-pride-eng-valentines-day:dj01 https://lnkd.in/e75H6Aw</t>
  </si>
  <si>
    <t>https://twitter.com/i/web/status/1097661921858383872 https://lnkd.in/eTy7txw https://lnkd.in/eqnN5yB https://www.youtube.com/watch?v=iDBonXqqd-w&amp;list=PLmt_TWDOjFCFCahnBgd9QpskmhruwKmzn&amp;index=4&amp;utm_campaign=2019+Economic+Outlook+Videos&amp;utm_medium=bitly&amp;utm_source=Press https://lnkd.in/eTAZiR3 https://lnkd.in/eny3x5B https://lnkd.in/eYrgjTi https://lnkd.in/gkH6sEN</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</si>
  <si>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</si>
  <si>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</si>
  <si>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</si>
  <si>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</si>
  <si>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</si>
  <si>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</si>
  <si>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</si>
  <si>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</si>
  <si>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</si>
  <si>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</si>
  <si>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</si>
  <si>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</si>
  <si>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</si>
  <si>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rsmus.com governing.com twitter.com lnkd.in ctx.ly</t>
  </si>
  <si>
    <t>rsmus.com lnkd.in twitter.com twi.li</t>
  </si>
  <si>
    <t>lnkd.in twitter.com youtube.com</t>
  </si>
  <si>
    <t>Top Hashtags in Tweet in Entire Graph</t>
  </si>
  <si>
    <t>middlemarket</t>
  </si>
  <si>
    <t>manda</t>
  </si>
  <si>
    <t>economic</t>
  </si>
  <si>
    <t>valentinesday</t>
  </si>
  <si>
    <t>Top Hashtags in Tweet in G1</t>
  </si>
  <si>
    <t>beyouatrsm</t>
  </si>
  <si>
    <t>Top Hashtags in Tweet in G2</t>
  </si>
  <si>
    <t>global</t>
  </si>
  <si>
    <t>knowledgeispower</t>
  </si>
  <si>
    <t>transformation</t>
  </si>
  <si>
    <t>consumerproducts</t>
  </si>
  <si>
    <t>Top Hashtags in Tweet in G3</t>
  </si>
  <si>
    <t>trends</t>
  </si>
  <si>
    <t>deals</t>
  </si>
  <si>
    <t>data</t>
  </si>
  <si>
    <t>healthcare</t>
  </si>
  <si>
    <t>finance</t>
  </si>
  <si>
    <t>Top Hashtags in Tweet in G4</t>
  </si>
  <si>
    <t>scholarships</t>
  </si>
  <si>
    <t>thepowerofbeingyou</t>
  </si>
  <si>
    <t>audit</t>
  </si>
  <si>
    <t>yoga</t>
  </si>
  <si>
    <t>Top Hashtags in Tweet in G5</t>
  </si>
  <si>
    <t>Top Hashtags in Tweet in G6</t>
  </si>
  <si>
    <t>Top Hashtags in Tweet in G7</t>
  </si>
  <si>
    <t>Top Hashtags in Tweet in G8</t>
  </si>
  <si>
    <t>Top Hashtags in Tweet in G9</t>
  </si>
  <si>
    <t>Top Hashtags in Tweet in G10</t>
  </si>
  <si>
    <t>transformativeceo</t>
  </si>
  <si>
    <t>Top Hashtags in Tweet</t>
  </si>
  <si>
    <t>privateequity blockchain charity manda economic middlemarket fintech beyouatrsm manufacturers rsmus</t>
  </si>
  <si>
    <t>digitaltransformation tariffs rsm rsmus global knowledgeispower transformation blockchain gdpr consumerproducts</t>
  </si>
  <si>
    <t>privateequity trends deals data healthcare finance</t>
  </si>
  <si>
    <t>rsmus yearofthepig rsm leadership charity scholarships middlemarket thepowerofbeingyou audit yoga</t>
  </si>
  <si>
    <t>npos npo</t>
  </si>
  <si>
    <t>rsmus middlemarket nationaldebt transformativeceo</t>
  </si>
  <si>
    <t>Top Words in Tweet in Entire Graph</t>
  </si>
  <si>
    <t>Words in Sentiment List#1: Positive</t>
  </si>
  <si>
    <t>Words in Sentiment List#2: Negative</t>
  </si>
  <si>
    <t>Words in Sentiment List#3: Angry/Violent</t>
  </si>
  <si>
    <t>Non-categorized Words</t>
  </si>
  <si>
    <t>Total Words</t>
  </si>
  <si>
    <t>industry</t>
  </si>
  <si>
    <t>more</t>
  </si>
  <si>
    <t>2018</t>
  </si>
  <si>
    <t>2019</t>
  </si>
  <si>
    <t>Top Words in Tweet in G1</t>
  </si>
  <si>
    <t>companies</t>
  </si>
  <si>
    <t>learn</t>
  </si>
  <si>
    <t>food</t>
  </si>
  <si>
    <t>Top Words in Tweet in G2</t>
  </si>
  <si>
    <t>tax</t>
  </si>
  <si>
    <t>help</t>
  </si>
  <si>
    <t>new</t>
  </si>
  <si>
    <t>join</t>
  </si>
  <si>
    <t>services</t>
  </si>
  <si>
    <t>impact</t>
  </si>
  <si>
    <t>Top Words in Tweet in G3</t>
  </si>
  <si>
    <t>deal</t>
  </si>
  <si>
    <t>expert</t>
  </si>
  <si>
    <t>insights</t>
  </si>
  <si>
    <t>understand</t>
  </si>
  <si>
    <t>Top Words in Tweet in G4</t>
  </si>
  <si>
    <t>looking</t>
  </si>
  <si>
    <t>jump</t>
  </si>
  <si>
    <t>start</t>
  </si>
  <si>
    <t>path</t>
  </si>
  <si>
    <t>internship</t>
  </si>
  <si>
    <t>apply</t>
  </si>
  <si>
    <t>pathways</t>
  </si>
  <si>
    <t>Top Words in Tweet in G5</t>
  </si>
  <si>
    <t>technology</t>
  </si>
  <si>
    <t>webcast</t>
  </si>
  <si>
    <t>power</t>
  </si>
  <si>
    <t>optimize</t>
  </si>
  <si>
    <t>modernize</t>
  </si>
  <si>
    <t>colleagues</t>
  </si>
  <si>
    <t>Top Words in Tweet in G6</t>
  </si>
  <si>
    <t>dkim</t>
  </si>
  <si>
    <t>email</t>
  </si>
  <si>
    <t>controls</t>
  </si>
  <si>
    <t>implementing</t>
  </si>
  <si>
    <t>postfix</t>
  </si>
  <si>
    <t>read</t>
  </si>
  <si>
    <t>up</t>
  </si>
  <si>
    <t>prevent</t>
  </si>
  <si>
    <t>Top Words in Tweet in G7</t>
  </si>
  <si>
    <t>here</t>
  </si>
  <si>
    <t>outlook</t>
  </si>
  <si>
    <t>day</t>
  </si>
  <si>
    <t>investors</t>
  </si>
  <si>
    <t>questioning</t>
  </si>
  <si>
    <t>duration</t>
  </si>
  <si>
    <t>current</t>
  </si>
  <si>
    <t>Top Words in Tweet in G8</t>
  </si>
  <si>
    <t>summer</t>
  </si>
  <si>
    <t>Top Words in Tweet in G9</t>
  </si>
  <si>
    <t>analytics</t>
  </si>
  <si>
    <t>internal</t>
  </si>
  <si>
    <t>Top Words in Tweet in G10</t>
  </si>
  <si>
    <t>team</t>
  </si>
  <si>
    <t>mitchell</t>
  </si>
  <si>
    <t>resource</t>
  </si>
  <si>
    <t>management</t>
  </si>
  <si>
    <t>group</t>
  </si>
  <si>
    <t>Top Words in Tweet</t>
  </si>
  <si>
    <t>rsmusllp more industry 2018 companies privateequity trends learn 2019 food</t>
  </si>
  <si>
    <t>rsm tax industry help global new join services 2019 impact</t>
  </si>
  <si>
    <t>industry data deals deal rsmusllp privateequity trends expert insights understand</t>
  </si>
  <si>
    <t>rsmus leadership rsmusllp looking jump start path internship apply pathways</t>
  </si>
  <si>
    <t>technology rsmusllp webcast power gkccf join npos optimize modernize colleagues</t>
  </si>
  <si>
    <t>dkim email controls implementing postfix ss_warroom read up help prevent</t>
  </si>
  <si>
    <t>here 2019 global economic outlook day investors questioning duration current</t>
  </si>
  <si>
    <t>looking jump start path internship apply rsmus pathways summer leadership</t>
  </si>
  <si>
    <t>data analytics internal audit</t>
  </si>
  <si>
    <t>rsmus join team mitchell middlemarket industry here resource management group</t>
  </si>
  <si>
    <t>Top Word Pairs in Tweet in Entire Graph</t>
  </si>
  <si>
    <t>food,beverage</t>
  </si>
  <si>
    <t>2018,annual</t>
  </si>
  <si>
    <t>learn,more</t>
  </si>
  <si>
    <t>leadership,program</t>
  </si>
  <si>
    <t>annual,industry</t>
  </si>
  <si>
    <t>looking,jump</t>
  </si>
  <si>
    <t>jump,start</t>
  </si>
  <si>
    <t>start,path</t>
  </si>
  <si>
    <t>path,internship</t>
  </si>
  <si>
    <t>internship,apply</t>
  </si>
  <si>
    <t>Top Word Pairs in Tweet in G1</t>
  </si>
  <si>
    <t>beverage,industry</t>
  </si>
  <si>
    <t>numbers,thersmclassic</t>
  </si>
  <si>
    <t>thersmclassic,raised</t>
  </si>
  <si>
    <t>raised,more</t>
  </si>
  <si>
    <t>more,3</t>
  </si>
  <si>
    <t>3,5</t>
  </si>
  <si>
    <t>Top Word Pairs in Tweet in G2</t>
  </si>
  <si>
    <t>chamber,commerce</t>
  </si>
  <si>
    <t>life,sciences</t>
  </si>
  <si>
    <t>tax,cuts</t>
  </si>
  <si>
    <t>cuts,jobs</t>
  </si>
  <si>
    <t>jobs,act</t>
  </si>
  <si>
    <t>white,paper</t>
  </si>
  <si>
    <t>Top Word Pairs in Tweet in G3</t>
  </si>
  <si>
    <t>industry,trends</t>
  </si>
  <si>
    <t>trends,deals</t>
  </si>
  <si>
    <t>deals,data</t>
  </si>
  <si>
    <t>data,expert</t>
  </si>
  <si>
    <t>expert,insights</t>
  </si>
  <si>
    <t>insights,understand</t>
  </si>
  <si>
    <t>understand,business</t>
  </si>
  <si>
    <t>business,stands</t>
  </si>
  <si>
    <t>stands,current</t>
  </si>
  <si>
    <t>current,deal</t>
  </si>
  <si>
    <t>Top Word Pairs in Tweet in G4</t>
  </si>
  <si>
    <t>apply,rsmus</t>
  </si>
  <si>
    <t>rsmus,pathways</t>
  </si>
  <si>
    <t>pathways,summer</t>
  </si>
  <si>
    <t>summer,leadership</t>
  </si>
  <si>
    <t>Top Word Pairs in Tweet in G5</t>
  </si>
  <si>
    <t>colleagues,rsmusllp</t>
  </si>
  <si>
    <t>use,technology</t>
  </si>
  <si>
    <t>technology,modernize</t>
  </si>
  <si>
    <t>modernize,npo</t>
  </si>
  <si>
    <t>npo,optimize</t>
  </si>
  <si>
    <t>optimize,productivity</t>
  </si>
  <si>
    <t>productivity,join</t>
  </si>
  <si>
    <t>join,colleagues</t>
  </si>
  <si>
    <t>rsmusllp,gkccf</t>
  </si>
  <si>
    <t>microsoft,office</t>
  </si>
  <si>
    <t>Top Word Pairs in Tweet in G6</t>
  </si>
  <si>
    <t>email,controls</t>
  </si>
  <si>
    <t>controls,implementing</t>
  </si>
  <si>
    <t>implementing,dkim</t>
  </si>
  <si>
    <t>dkim,postfix</t>
  </si>
  <si>
    <t>read,up</t>
  </si>
  <si>
    <t>up,dkim</t>
  </si>
  <si>
    <t>dkim,help</t>
  </si>
  <si>
    <t>help,prevent</t>
  </si>
  <si>
    <t>prevent,domain</t>
  </si>
  <si>
    <t>domain,spoofing</t>
  </si>
  <si>
    <t>Top Word Pairs in Tweet in G7</t>
  </si>
  <si>
    <t>here,2019</t>
  </si>
  <si>
    <t>2019,global</t>
  </si>
  <si>
    <t>global,economic</t>
  </si>
  <si>
    <t>economic,outlook</t>
  </si>
  <si>
    <t>outlook,day</t>
  </si>
  <si>
    <t>day,investors</t>
  </si>
  <si>
    <t>investors,questioning</t>
  </si>
  <si>
    <t>questioning,duration</t>
  </si>
  <si>
    <t>duration,current</t>
  </si>
  <si>
    <t>current,expansion</t>
  </si>
  <si>
    <t>Top Word Pairs in Tweet in G8</t>
  </si>
  <si>
    <t>Top Word Pairs in Tweet in G9</t>
  </si>
  <si>
    <t>data,analytics</t>
  </si>
  <si>
    <t>analytics,internal</t>
  </si>
  <si>
    <t>internal,audit</t>
  </si>
  <si>
    <t>Top Word Pairs in Tweet in G10</t>
  </si>
  <si>
    <t>join,team</t>
  </si>
  <si>
    <t>resource,management</t>
  </si>
  <si>
    <t>management,group</t>
  </si>
  <si>
    <t>group,looking</t>
  </si>
  <si>
    <t>looking,scheduler</t>
  </si>
  <si>
    <t>scheduler,join</t>
  </si>
  <si>
    <t>team,support</t>
  </si>
  <si>
    <t>support,risk</t>
  </si>
  <si>
    <t>risk,advisory</t>
  </si>
  <si>
    <t>advisory,practice</t>
  </si>
  <si>
    <t>Top Word Pairs in Tweet</t>
  </si>
  <si>
    <t>food,beverage  2018,annual  annual,industry  learn,more  beverage,industry  numbers,thersmclassic  thersmclassic,raised  raised,more  more,3  3,5</t>
  </si>
  <si>
    <t>chamber,commerce  life,sciences  tax,cuts  cuts,jobs  jobs,act  white,paper</t>
  </si>
  <si>
    <t>industry,trends  trends,deals  deals,data  data,expert  expert,insights  insights,understand  understand,business  business,stands  stands,current  current,deal</t>
  </si>
  <si>
    <t>looking,jump  jump,start  start,path  path,internship  internship,apply  apply,rsmus  rsmus,pathways  pathways,summer  summer,leadership  leadership,program</t>
  </si>
  <si>
    <t>colleagues,rsmusllp  use,technology  technology,modernize  modernize,npo  npo,optimize  optimize,productivity  productivity,join  join,colleagues  rsmusllp,gkccf  microsoft,office</t>
  </si>
  <si>
    <t>email,controls  controls,implementing  implementing,dkim  dkim,postfix  read,up  up,dkim  dkim,help  help,prevent  prevent,domain  domain,spoofing</t>
  </si>
  <si>
    <t>here,2019  2019,global  global,economic  economic,outlook  outlook,day  day,investors  investors,questioning  questioning,duration  duration,current  current,expansion</t>
  </si>
  <si>
    <t>data,analytics  analytics,internal  internal,audit</t>
  </si>
  <si>
    <t>join,team  resource,management  management,group  group,looking  looking,scheduler  scheduler,join  team,support  support,risk  risk,advisory  advisory,practice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</si>
  <si>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</si>
  <si>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</si>
  <si>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</si>
  <si>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</si>
  <si>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</si>
  <si>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</si>
  <si>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</si>
  <si>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</si>
  <si>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</si>
  <si>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</si>
  <si>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</si>
  <si>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</si>
  <si>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</si>
  <si>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</si>
  <si>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</si>
  <si>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</si>
  <si>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</si>
  <si>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</si>
  <si>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</si>
  <si>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</si>
  <si>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</si>
  <si>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</si>
  <si>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</si>
  <si>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</si>
  <si>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rsmusllp thersmclassic joebrusuelas uschamber mcguirewoodsllp microsoft governing johnflanza netsuite love3d</t>
  </si>
  <si>
    <t>rsmusllp pitchbook mcguirewoodsllp acgglobal rsm</t>
  </si>
  <si>
    <t>rsmusllp brea_fritsche thersmclassic</t>
  </si>
  <si>
    <t>rsmusllp gkccf rsm_canada gk</t>
  </si>
  <si>
    <t>joebrusuelas rsmusllp</t>
  </si>
  <si>
    <t>rsmusllp victorkao4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</si>
  <si>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</si>
  <si>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</si>
  <si>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</si>
  <si>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</si>
  <si>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</si>
  <si>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</si>
  <si>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</si>
  <si>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</si>
  <si>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</si>
  <si>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</si>
  <si>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</si>
  <si>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</si>
  <si>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governing uschamber netsuite rsmusllp avalara microsoft rsm_es erpsoftwareblog bondgp007 thersmclassic</t>
  </si>
  <si>
    <t>financialnewswk thomasofarrell1 rogermilk fortivus rachelasimontax bionj_org imasouthwestflo mprestonclarke myerseric c_sather</t>
  </si>
  <si>
    <t>terzima rsm pitchbook acgglobal mcguirewoodsllp ukacg</t>
  </si>
  <si>
    <t>wheatnotincl recruiterkara brea_fritsche ashendricksonmn jessjrecruiter</t>
  </si>
  <si>
    <t>gkccf rsm_canada gk joan_valente</t>
  </si>
  <si>
    <t>silburfuchs coldfusion39 thor_vath ss_warroom</t>
  </si>
  <si>
    <t>joebrusuelas timduy marcobettosi simonhartrsm</t>
  </si>
  <si>
    <t>ifindinternship mike_baron1 jaredbowers_rsm</t>
  </si>
  <si>
    <t>cemsm arabiarsm</t>
  </si>
  <si>
    <t>davisnordell victorkao4</t>
  </si>
  <si>
    <t>alfsuletzki pikettylemonde</t>
  </si>
  <si>
    <t>Top URLs in Tweet by Count</t>
  </si>
  <si>
    <t>https://rsmus.com/events/blockchain-benefits-food-value-chain.html?cmpid=soc:twcpr0219-fandb-webcast-blockchain-clearthru:dj01 https://rsmus.com/events/hc-ls-pe-fin-conference.html?cmpid=soc:twcpr0219-rsm-mcguire-woods-hcpe-conference:dj01 https://rsmus.com/what-we-do/services/tax/lead-tax/guide-to-tax-cuts-and-jobs-act.html?cmpid=soc:twcpr0517-tax-social-posts-ongoing:dj01 https://rsmus.com/our-insights/middle-market-transformative-ceo-show/a-conversation-with-jack-mitchell-mitchell-family-of-stores.html?cmpid=soc:twcpr0119-ceo-radio-show-promotion-episode-8:dj01&amp;utm_campaign=01-2019+CEO+Radio+Show&amp;utm_medium=bitly&amp;utm_source=Twitter https://rsmus.com/events/moderizing-nonprofit-365-powerbi.html?cmpid=soc:twcpr0219-nonprofit-webcast-on-microsoft-powerbi:dj01 https://rsmus.com/events/fintech-partnership.html?cmpid=soc:twcpr0219-webcast-219:dj01 https://rsmus.com/what-we-do/industries/industrial-products/top-considerations-for-us-manufacturers-operating-globally.html?cmpid=soc:twcpr0119-global-content-social-media:dj01&amp;utm_campaign=Manufacturing+Going+Global+Ebook&amp;utm_medium=bitly&amp;utm_source=Twitter https://rsmus.com/what-we-do/industries/private-equity/featured-topics/quarterly-private-equity-spotlights-by-industry.html?cmpid=soc:twcprq4-2018-qtrly-industry-spotlight-infographic:dj01 https://rsmus.com/what-we-do/industries/industrial-products/energy/cloud-computing-for-the-energy-sector.html?cmpid=soc:twcpr1118-energy-cybersecurity-videos:dj01 https://rsmus.com/what-we-do/industries/technology-companies/top-business-trends-and-issues-affecting-technology-companies-in.html?cmpid=soc:twcpr1218-top-trends-and-issues-for-tech-companies:dj01</t>
  </si>
  <si>
    <t>https://twitter.com/i/web/status/1095370806123790337 https://rsmus.com/what-we-do/industries/life-sciences/top-business-trends-and-issues-for-life-sciences-companies-in-20.html#.XGLKpn0JVXU.twitter</t>
  </si>
  <si>
    <t>https://twitter.com/i/web/status/1097661921858383872 https://lnkd.in/eny3x5B https://lnkd.in/eYrgjTi https://www.youtube.com/watch?v=iDBonXqqd-w&amp;list=PLmt_TWDOjFCFCahnBgd9QpskmhruwKmzn&amp;index=4&amp;utm_campaign=2019+Economic+Outlook+Videos&amp;utm_medium=bitly&amp;utm_source=Press https://lnkd.in/eTAZiR3 https://lnkd.in/eTy7txw https://lnkd.in/eqnN5yB</t>
  </si>
  <si>
    <t>https://lnkd.in/e2BCae6 https://lnkd.in/eDWKbV9 https://lnkd.in/ebNtbA3</t>
  </si>
  <si>
    <t>https://rsmus.com/what-we-do/industries/private-equity/quarterly-industry-spotlights.html?cmpid=eml:pegacg:0001 https://lnkd.in/eVHpYHx https://rsmus.com/what-we-do/services/risk-advisory/risk-bulletin-subscription-form.html?elqTrackId=be1f39c4ca9f41ebaa79a9972029cbef&amp;elq=a71284a8affe429f9696efc391a48e43&amp;elqaid=47664&amp;elqat=1&amp;elqCampaignId=10832 https://lnkd.in/eRWQkFJ https://rsmus.com/economics/rsm-middle-market-business-index-mmbi/rsm-us-middle-market-business-index-cybersecurity-special-report.html?elqTrackId=73904a59b62b431dbc72090706d39f3c&amp;elq=a71284a8affe429f9696efc391a48e43&amp;elqaid=47664&amp;elqat=1&amp;elqCampaignId=10832 https://lnkd.in/eEpKyUj https://lnkd.in/eTRsZPt https://rsmus.com/what-we-do/services/risk-advisory/security-and-privacy/gdpr-and-beyond-the-impact-of-initial-sanctions-and-new-regulations.html?link=Button&amp;elqTrackId=76A881BE40F1B8F1716851F290B63566&amp;elq=938170a6f60f45e29ed987dbfedaf901&amp;elqaid=50929&amp;elqat=1&amp;elqCampaignId=11687 https://lnkd.in/erjADe3 https://lnkd.in/egzwxAF</t>
  </si>
  <si>
    <t>https://twitter.com/i/web/status/1096195779339927552 https://twitter.com/i/web/status/1095880644633247745</t>
  </si>
  <si>
    <t>https://rsmus.com/who-we-are/corporate-responsibility/diversity-and-inclusion/eng-page/we-love-love.html?cmpid=soc:twcpr0219-pride-eng-valentines-day:dj01 https://rsmus.com/newsroom/news-releases/2019/2018-rsm-classic-raises-more-than-3-5-million.html?cmpid=soc:twcpr0219-rsm-classic-donation-total:dj01 https://rsmus.com/who-we-are/corporate-responsibility/diversity-and-inclusion/eng-page/happy-chinese-new-year.html?cmpid=soc:incpr0219-chinese-new-year-feb-19:dj01</t>
  </si>
  <si>
    <t>https://rsmus.com/what-we-do/industries/consumer-products/restaurant/attracting-and-retaining-your-best-talent-in-the-restaurant-indu.html https://lnkd.in/gH5Ecsm https://rsmus.com/what-we-do/industries/industrial-products/automotive/automotive-trends-to-watch-in-2019.html https://lnkd.in/gAU-bdZ https://rsmus.com/what-we-do/industries/industrial-products/how-manufacturers-can-get-in-the-digital-transformation-game.html https://lnkd.in/gfwbxNr https://rsmus.com/what-we-do/industries/industrial-products/key-drivers-of-digital-transformation-in-manufacturing.html https://lnkd.in/gjCHdxz https://rsmus.com/who-we-are/international/country-desks/doing-business-with-mexico/mexico-northern-border-tax-stimulus.html?cmpid=soc:gentax:01 https://lnkd.in/gQT_K8X</t>
  </si>
  <si>
    <t>https://rsmus.com/newsroom/news-releases/2019/2018-rsm-classic-raises-more-than-3-5-million.html?cmpid=soc:twcpr0219-rsm-classic-donation-total:dj01 https://rsmus.com/who-we-are/corporate-responsibility/diversity-and-inclusion/eng-page/happy-chinese-new-year.html?cmpid=soc:incpr0219-chinese-new-year-feb-19:dj01</t>
  </si>
  <si>
    <t>https://rsmus.com/newsroom/news-releases/2019/2018-rsm-classic-raises-more-than-3-5-million.html?cmpid=soc:twcpr0219-rsm-classic-donation-total:dj01 https://rsmus.com/who-we-are/corporate-responsibility/diversity-and-inclusion/eng-page/we-love-love.html?cmpid=soc:twcpr0219-pride-eng-valentines-day:dj01</t>
  </si>
  <si>
    <t>https://rsmus.com/newsroom/news-releases/2019/2018-rsm-classic-raises-more-than-3-5-million.html?cmpid=soc:twcpr0219-rsm-classic-donation-total:dj01 http://jobs.rsmus.com/ListJobs/All/Search/RSM---Requisition-Employment-Type/Campus-Extern/?utm_campaign=2019-Q1-TA&amp;utm_medium=bitly&amp;utm_source=February https://rsmus.com/who-we-are/corporate-responsibility/diversity-and-inclusion/eng-page/happy-chinese-new-year.html?utm_campaign=2019-Q1-TA&amp;utm_medium=bitly&amp;utm_source=February</t>
  </si>
  <si>
    <t>Top URLs in Tweet by Salience</t>
  </si>
  <si>
    <t>Top Domains in Tweet by Count</t>
  </si>
  <si>
    <t>rsmus.com governing.com</t>
  </si>
  <si>
    <t>twitter.com rsmus.com</t>
  </si>
  <si>
    <t>lnkd.in rsmus.com</t>
  </si>
  <si>
    <t>Top Domains in Tweet by Salience</t>
  </si>
  <si>
    <t>governing.com rsmus.com</t>
  </si>
  <si>
    <t>Top Hashtags in Tweet by Count</t>
  </si>
  <si>
    <t>middlemarket blockchain privateequity fintech tax beyouatrsm security webcast lifesciences rsmus</t>
  </si>
  <si>
    <t>privateequity manda economic blockchain</t>
  </si>
  <si>
    <t>blockchain manufacturers</t>
  </si>
  <si>
    <t>rsmus nationaldebt middlemarket transformativeceo</t>
  </si>
  <si>
    <t>rsmus valentinesday thepowerofbeingyou audit yoga scholarships middlemarket charity yearofthepig leadership</t>
  </si>
  <si>
    <t>healthcare privateequity finance trends deals data</t>
  </si>
  <si>
    <t>charity thepowerofbeingyou audit yoga yearofthepig leadership</t>
  </si>
  <si>
    <t>charity valentinesday rsmus pursueyourpassion beyouatrsm leadership</t>
  </si>
  <si>
    <t>privateequity diversity inclusion phishing manda economic</t>
  </si>
  <si>
    <t>privateequity charity</t>
  </si>
  <si>
    <t>charity rsmus privateequity rsm yearofthepig</t>
  </si>
  <si>
    <t>nonprofit office365 powerbi data privateequity manda economic</t>
  </si>
  <si>
    <t>rsmus yearofthepig rsm</t>
  </si>
  <si>
    <t>Top Hashtags in Tweet by Salience</t>
  </si>
  <si>
    <t>consumerproducts revenue rsm</t>
  </si>
  <si>
    <t>manda economic privateequity</t>
  </si>
  <si>
    <t>diversity inclusion phishing manda economic privateequity</t>
  </si>
  <si>
    <t>npo npos</t>
  </si>
  <si>
    <t>Top Words in Tweet by Count</t>
  </si>
  <si>
    <t>thank avalaracrush diamond sponsor rsmusllp rsm leading provider audit tax</t>
  </si>
  <si>
    <t>more companies learn join 2019 food industry s today beverage</t>
  </si>
  <si>
    <t>rsmusllp spirit valentine s day celebrating new happy couple blockchain</t>
  </si>
  <si>
    <t>looking experienced manager join rsm's global employer services team know</t>
  </si>
  <si>
    <t>final regs highlight actions taxpayers using 20 percent deduction</t>
  </si>
  <si>
    <t>rsmusllp failure address fintech risks lead criminal threats security breaches</t>
  </si>
  <si>
    <t>joebrusuelas here 2019 global economic outlook day investors questioning duration</t>
  </si>
  <si>
    <t>rsmusllp happy valentinesday here 2019 global economic outlook day investors</t>
  </si>
  <si>
    <t>rsmusllp expanding globally manufacturers long list before border even crossed</t>
  </si>
  <si>
    <t>chief economist joe brusuelas 2019 global economic outlook knowledgeispower</t>
  </si>
  <si>
    <t>mitchell rsmusllp jack chairman stores talks economy affected retail industry</t>
  </si>
  <si>
    <t>business owners shareholders need understand impact new tax law order</t>
  </si>
  <si>
    <t>pikettylemonde big profiteers upward distributed national wealth pay now 15</t>
  </si>
  <si>
    <t>rsmusllp gdpr enforcement actions officially begun find out means organization</t>
  </si>
  <si>
    <t>2018 annual health care life sciences industry spotlight</t>
  </si>
  <si>
    <t>rsmusllp industry examine privateequity deals manda trends economic implications both</t>
  </si>
  <si>
    <t>rsm partnered chamber commerce explore key provisions tax cuts jobs</t>
  </si>
  <si>
    <t>modernizing nonprofit workplace office 365 power bi</t>
  </si>
  <si>
    <t>important guidance parking expenses ubti</t>
  </si>
  <si>
    <t>transformation 6 digital myths food beverage companies change digitaltransformation</t>
  </si>
  <si>
    <t>global rsm s chief economist joe brusuelas provides 2019 growth</t>
  </si>
  <si>
    <t>recent study 94 respondents loyal brand offers complete transparency products</t>
  </si>
  <si>
    <t>life sciences understanding cybersecurity threat industry check out rsmusllp recording</t>
  </si>
  <si>
    <t>rsmusllp food beverage industry love air join see blockchain perfect</t>
  </si>
  <si>
    <t>tax implications asc 842 lease accounting standards</t>
  </si>
  <si>
    <t>impact initial sanctions new regulations gdpr</t>
  </si>
  <si>
    <t>join team victorkao4 resource management group looking scheduler support risk</t>
  </si>
  <si>
    <t>industry mitchell nationaldebt level over 22t first time 7m americans</t>
  </si>
  <si>
    <t>dealers tariffs threat impending report affect segments automotive industry producers</t>
  </si>
  <si>
    <t>rsmusllp numbers thersmclassic raised more 3 5 million charity 2018</t>
  </si>
  <si>
    <t>quarterly industry spotlights data powered pitchbook rsm's reports examine private</t>
  </si>
  <si>
    <t>happy valentinesday rsmusllp pride employee network group leader kerensa shares</t>
  </si>
  <si>
    <t>checkout out latest post om ss_warroom email controls implementing dkim</t>
  </si>
  <si>
    <t>dkim read up help prevent domain spoofing email controls implementing</t>
  </si>
  <si>
    <t>rsm industry up quarterly help certified resources stay top deals</t>
  </si>
  <si>
    <t>uschamber rsmusllp put together really useful guide recent new tax</t>
  </si>
  <si>
    <t>rsmusllp happy taxseason teamed up uschamber create guide taxreform key</t>
  </si>
  <si>
    <t>guide tax cuts jobs act</t>
  </si>
  <si>
    <t>rsm white paper entities provides insights private company accounting variable</t>
  </si>
  <si>
    <t>mike_baron1 looking jump start path internship apply pathways summer leadership</t>
  </si>
  <si>
    <t>looking jump start path internship apply pathways summer leadership program</t>
  </si>
  <si>
    <t>rsmusllp leadership happy professionals brea_fritsche looking jump start path internship</t>
  </si>
  <si>
    <t>industry data deal trends deals expert insights understand business stands</t>
  </si>
  <si>
    <t>rsmusllp join mcguirewoodsllp 16th annual healthcare life sciences privateequity finance</t>
  </si>
  <si>
    <t>rsmusllp 20 deduction pass throughs benefit certain businesses learn more</t>
  </si>
  <si>
    <t>dkim ss_warroom read up help prevent domain spoofing email controls</t>
  </si>
  <si>
    <t>rsmusllp professionals numbers thersmclassic raised more 3 5 million charity</t>
  </si>
  <si>
    <t>fund managers differentiate themselves mature automated industry think esg help</t>
  </si>
  <si>
    <t>top trends issues retail 2019</t>
  </si>
  <si>
    <t>arabiarsm data analytics internal audit</t>
  </si>
  <si>
    <t>cushioning double tax blow section 962 election applied both gilti</t>
  </si>
  <si>
    <t>rsmusllp common costly effective protect yourself organization here 4 ways</t>
  </si>
  <si>
    <t>rsmusllp trends privateequity 2018 annual industry companies yourself up speed</t>
  </si>
  <si>
    <t>rsmusllp privateequity yourself trends 2018 annual industry build strong culture</t>
  </si>
  <si>
    <t>rsmusllp 95 food beverage cfos blockchain important learn benefit</t>
  </si>
  <si>
    <t>rsmusllp 2018 yourself up speed latest trends privateequity mergers acquisitions</t>
  </si>
  <si>
    <t>president s day check out conversation between protolabs rsm national</t>
  </si>
  <si>
    <t>rsmusllp m remains key issue 2019 food beverage companies</t>
  </si>
  <si>
    <t>brea_fritsche looking jump start path internship apply pathways summer leadership</t>
  </si>
  <si>
    <t>follow webinar embarking fintech journey</t>
  </si>
  <si>
    <t>rsm_canada technology npos successfully harness power gain competitive edge upcoming</t>
  </si>
  <si>
    <t>rsmusllp webcast gkccf technology power join npos optimize modernize platforms</t>
  </si>
  <si>
    <t>rsmusllp construction company prepared digital transformation</t>
  </si>
  <si>
    <t>6 key risk compliance fraud considerations life sciences</t>
  </si>
  <si>
    <t>rsmusllp use nonprofit organizations office365 powerbi enhance staff productivity increase</t>
  </si>
  <si>
    <t>rsm brea_fritsche looking jump start path internship apply pathways summer</t>
  </si>
  <si>
    <t>Top Words in Tweet by Salience</t>
  </si>
  <si>
    <t>more companies learn join 2019 blockchain food industry s today</t>
  </si>
  <si>
    <t>examine privateequity deals manda trends economic implications both 2018 annual</t>
  </si>
  <si>
    <t>understanding cybersecurity threat industry check out rsmusllp recording learn ho</t>
  </si>
  <si>
    <t>food beverage industry love air join see blockchain perfect companion</t>
  </si>
  <si>
    <t>victorkao4 resource management group looking scheduler support risk advisory practice</t>
  </si>
  <si>
    <t>threat impending report affect segments automotive industry producers suppliers shippers</t>
  </si>
  <si>
    <t>industry certified resources rsm up quarterly help stay top deals</t>
  </si>
  <si>
    <t>provides insights private company accounting variable interest under common contro</t>
  </si>
  <si>
    <t>leadership happy professionals brea_fritsche looking jump start path internship apply</t>
  </si>
  <si>
    <t>professionals numbers thersmclassic raised more 3 5 million charity 2018</t>
  </si>
  <si>
    <t>numbers thersmclassic raised more 3 5 million charity 2018 happy</t>
  </si>
  <si>
    <t>trends privateequity 2018 annual industry companies yourself up speed latest</t>
  </si>
  <si>
    <t>yourself trends 2018 annual industry build strong culture diversity inclusion</t>
  </si>
  <si>
    <t>yourself up speed latest trends privateequity mergers acquisitions annual industry</t>
  </si>
  <si>
    <t>npos successfully harness power gain competitive edge upcoming webcast february</t>
  </si>
  <si>
    <t>power last chance register s together today learn help workplace</t>
  </si>
  <si>
    <t>use nonprofit organizations office365 powerbi enhance staff productivity increase collaboration</t>
  </si>
  <si>
    <t>Top Word Pairs in Tweet by Count</t>
  </si>
  <si>
    <t>thank,avalaracrush  avalaracrush,diamond  diamond,sponsor  sponsor,rsmusllp  rsmusllp,rsm  rsm,leading  leading,provider  provider,audit  audit,tax  tax,consulting</t>
  </si>
  <si>
    <t>learn,more  food,beverage  today,see  beverage,industry  join,today  join,live  check,out  life,sciences  need,know  jack,mitchell</t>
  </si>
  <si>
    <t>rsmusllp,spirit  spirit,valentine  valentine,s  s,day  day,celebrating  celebrating,new  new,happy  happy,couple  couple,blockchain  blockchain,food</t>
  </si>
  <si>
    <t>looking,experienced  experienced,manager  manager,join  join,rsm's  rsm's,global  global,employer  employer,services  services,team  team,know  know,someone</t>
  </si>
  <si>
    <t>final,regs  regs,highlight  highlight,actions  actions,taxpayers  taxpayers,using  using,20  20,percent  percent,deduction</t>
  </si>
  <si>
    <t>rsmusllp,failure  failure,address  address,fintech  fintech,risks  risks,lead  lead,criminal  criminal,threats  threats,security  security,breaches  breaches,steep</t>
  </si>
  <si>
    <t>joebrusuelas,here  here,2019  2019,global  global,economic  economic,outlook  outlook,day  day,investors  investors,questioning  questioning,duration  duration,current</t>
  </si>
  <si>
    <t>rsmusllp,happy  happy,valentinesday  valentinesday,rsmus  here,2019  2019,global  global,economic  economic,outlook  outlook,day  day,investors  investors,questioning</t>
  </si>
  <si>
    <t>rsmusllp,expanding  expanding,globally  globally,manufacturers  manufacturers,long  long,list  list,before  before,border  border,even  even,crossed  crossed,establishing</t>
  </si>
  <si>
    <t>rsmus,chief  chief,economist  economist,joe  joe,brusuelas  brusuelas,2019  2019,global  global,economic  economic,outlook  outlook,knowledgeispower</t>
  </si>
  <si>
    <t>rsmusllp,jack  jack,mitchell  mitchell,chairman  chairman,mitchell  mitchell,stores  stores,talks  talks,economy  economy,affected  affected,retail  retail,industry</t>
  </si>
  <si>
    <t>business,owners  owners,shareholders  shareholders,need  need,understand  understand,impact  impact,new  new,tax  tax,law  law,order  order,maximize</t>
  </si>
  <si>
    <t>pikettylemonde,big  big,profiteers  profiteers,upward  upward,distributed  distributed,national  national,wealth  wealth,pay  pay,now  now,15  15,fed</t>
  </si>
  <si>
    <t>rsmusllp,gdpr  gdpr,enforcement  enforcement,actions  actions,officially  officially,begun  begun,find  find,out  out,means  means,organization  organization,http</t>
  </si>
  <si>
    <t>2018,annual  annual,health  health,care  care,life  life,sciences  sciences,industry  industry,spotlight</t>
  </si>
  <si>
    <t>rsmusllp,examine  examine,privateequity  privateequity,deals  deals,manda  manda,trends  trends,economic  economic,implications  implications,both  both,2018  2018,annual</t>
  </si>
  <si>
    <t>rsm,partnered  partnered,chamber  chamber,commerce  commerce,explore  explore,key  key,provisions  provisions,tax  tax,cuts  cuts,jobs  jobs,act</t>
  </si>
  <si>
    <t>modernizing,nonprofit  nonprofit,workplace  workplace,office  office,365  365,power  power,bi</t>
  </si>
  <si>
    <t>important,guidance  guidance,parking  parking,expenses  expenses,ubti</t>
  </si>
  <si>
    <t>6,digital  digital,transformation  transformation,myths  myths,food  food,beverage  beverage,companies  companies,change  change,transformation  transformation,digitaltransformation</t>
  </si>
  <si>
    <t>rsm,s  s,chief  chief,economist  economist,joe  joe,brusuelas  brusuelas,provides  provides,2019  2019,global  global,growth  growth,outlook</t>
  </si>
  <si>
    <t>recent,study  study,94  94,respondents  respondents,loyal  loyal,brand  brand,offers  offers,complete  complete,transparency  transparency,products  products,here's</t>
  </si>
  <si>
    <t>life,sciences  understanding,cybersecurity  cybersecurity,threat  threat,life  sciences,industry  industry,check  check,out  out,rsmusllp  rsmusllp,recording  recording,learn</t>
  </si>
  <si>
    <t>rsmusllp,food  food,beverage  beverage,industry  industry,love  love,air  air,join  join,see  see,blockchain  blockchain,perfect  perfect,companion</t>
  </si>
  <si>
    <t>tax,implications  implications,asc  asc,842  842,lease  lease,accounting  accounting,standards</t>
  </si>
  <si>
    <t>impact,initial  initial,sanctions  sanctions,new  new,regulations  regulations,gdpr</t>
  </si>
  <si>
    <t>join,team  victorkao4,resource  resource,management  management,group  group,looking  looking,scheduler  scheduler,join  team,support  support,risk  risk,advisory</t>
  </si>
  <si>
    <t>nationaldebt,level  level,over  over,22t  22t,first  first,time  time,7m  7m,americans  americans,behind  behind,car  car,payments</t>
  </si>
  <si>
    <t>impending,report  report,affect  affect,segments  segments,automotive  automotive,industry  industry,producers  producers,suppliers  suppliers,shippers  shippers,dealers  dealers,tariffs</t>
  </si>
  <si>
    <t>rsmusllp,numbers  numbers,thersmclassic  thersmclassic,raised  raised,more  more,3  3,5  5,million  million,charity  charity,2018</t>
  </si>
  <si>
    <t>quarterly,industry  industry,spotlights  spotlights,data  data,powered  powered,pitchbook  pitchbook,rsm's  rsm's,reports  reports,examine  examine,private  private,equity</t>
  </si>
  <si>
    <t>happy,valentinesday  valentinesday,rsmusllp  rsmusllp,pride  pride,employee  employee,network  network,group  group,leader  leader,kerensa  kerensa,shares  shares,love</t>
  </si>
  <si>
    <t>checkout,out  out,latest  latest,post  post,om  om,ss_warroom  ss_warroom,email  email,controls  controls,implementing  implementing,dkim  dkim,postfix</t>
  </si>
  <si>
    <t>read,up  up,dkim  dkim,help  help,prevent  prevent,domain  domain,spoofing  spoofing,email  email,controls  controls,implementing  implementing,dkim</t>
  </si>
  <si>
    <t>stay,top  top,industry  industry,deals  deals,mergers  mergers,acquisitions  acquisitions,sign  sign,up  up,receive  receive,quarterly  quarterly,industry</t>
  </si>
  <si>
    <t>uschamber,rsmusllp  rsmusllp,put  put,together  together,really  really,useful  useful,guide  guide,recent  recent,new  new,tax  tax,law</t>
  </si>
  <si>
    <t>rsmusllp,happy  happy,taxseason  taxseason,teamed  teamed,up  up,uschamber  uschamber,create  create,guide  guide,taxreform  taxreform,key  key,issues</t>
  </si>
  <si>
    <t>guide,tax  tax,cuts  cuts,jobs  jobs,act</t>
  </si>
  <si>
    <t>white,paper  rsm,white  paper,provides  provides,insights  insights,private  private,company  company,accounting  accounting,variable  variable,interest  interest,entities</t>
  </si>
  <si>
    <t>mike_baron1,looking  looking,jump  jump,start  start,path  path,internship  internship,apply  apply,rsmus  rsmus,pathways  pathways,summer  summer,leadership</t>
  </si>
  <si>
    <t>rsmusllp,happy  brea_fritsche,looking  looking,jump  jump,start  start,path  path,internship  internship,apply  apply,rsmus  rsmus,pathways  pathways,summer</t>
  </si>
  <si>
    <t>rsmusllp,join  join,mcguirewoodsllp  mcguirewoodsllp,16th  16th,annual  annual,healthcare  healthcare,life  life,sciences  sciences,privateequity  privateequity,finance  finance,conference</t>
  </si>
  <si>
    <t>rsmusllp,20  20,deduction  deduction,pass  pass,throughs  throughs,benefit  benefit,certain  certain,businesses  businesses,learn  learn,more  more,tcja</t>
  </si>
  <si>
    <t>ss_warroom,read  read,up  up,dkim  dkim,help  help,prevent  prevent,domain  domain,spoofing  spoofing,email  email,controls  controls,implementing</t>
  </si>
  <si>
    <t>rsmusllp,numbers  numbers,thersmclassic  thersmclassic,raised  raised,more  more,3  3,5  5,million  million,charity  charity,2018  rsmusllp,professionals</t>
  </si>
  <si>
    <t>fund,managers  managers,differentiate  differentiate,themselves  themselves,mature  mature,automated  automated,industry  industry,think  think,esg  esg,help  help,change</t>
  </si>
  <si>
    <t>top,trends  trends,issues  issues,retail  retail,2019</t>
  </si>
  <si>
    <t>arabiarsm,data  data,analytics  analytics,internal  internal,audit</t>
  </si>
  <si>
    <t>cushioning,double  double,tax  tax,blow  blow,section  section,962  962,election  election,applied  applied,both  both,gilti  gilti,ustransitiontax</t>
  </si>
  <si>
    <t>rsmusllp,numbers  numbers,thersmclassic  thersmclassic,raised  raised,more  more,3  3,5  5,million  million,charity  charity,2018  rsmusllp,happy</t>
  </si>
  <si>
    <t>rsmusllp,common  common,costly  costly,effective  effective,protect  protect,yourself  yourself,organization  organization,here  here,4  4,ways  ways,identify</t>
  </si>
  <si>
    <t>2018,annual  annual,industry  rsmusllp,yourself  yourself,up  up,speed  speed,latest  latest,trends  trends,privateequity  privateequity,mergers  mergers,acquisitions</t>
  </si>
  <si>
    <t>2018,annual  annual,industry  rsmusllp,build  build,strong  strong,culture  culture,diversity  diversity,inclusion  inclusion,strategy  strategy,begin  begin,examining</t>
  </si>
  <si>
    <t>rsmusllp,95  95,food  food,beverage  beverage,cfos  cfos,blockchain  blockchain,important  important,learn  learn,benefit</t>
  </si>
  <si>
    <t>rsmusllp,yourself  yourself,up  up,speed  speed,latest  latest,trends  trends,privateequity  privateequity,mergers  mergers,acquisitions  acquisitions,2018  2018,annual</t>
  </si>
  <si>
    <t>president,s  s,day  day,check  check,out  out,conversation  conversation,between  between,protolabs  protolabs,president  president,rsm  rsm,s</t>
  </si>
  <si>
    <t>rsmusllp,m  m,remains  remains,key  key,issue  issue,2019  2019,food  food,beverage  beverage,companies</t>
  </si>
  <si>
    <t>brea_fritsche,looking  looking,jump  jump,start  start,path  path,internship  internship,apply  apply,rsmus  rsmus,pathways  pathways,summer  summer,leadership</t>
  </si>
  <si>
    <t>follow,webinar  webinar,embarking  embarking,fintech  fintech,journey</t>
  </si>
  <si>
    <t>rsm_canada,npos  npos,successfully  successfully,harness  harness,power  power,technology  technology,gain  gain,competitive  competitive,edge  edge,upcoming  upcoming,webcast</t>
  </si>
  <si>
    <t>colleagues,rsmusllp  rsmusllp,gkccf  microsoft,office  office,365  365,power  power,bi  last,chance  chance,register  register,rsmusllp  rsmusllp,s</t>
  </si>
  <si>
    <t>rsmusllp,construction  construction,company  company,prepared  prepared,digital  digital,transformation</t>
  </si>
  <si>
    <t>rsmusllp,numbers  numbers,thersmclassic  thersmclassic,raised  raised,more  more,3  3,5  5,million  million,charity  charity,2018  looking,jump</t>
  </si>
  <si>
    <t>6,key  key,risk  risk,compliance  compliance,fraud  fraud,considerations  considerations,life  life,sciences</t>
  </si>
  <si>
    <t>rsmusllp,nonprofit  nonprofit,organizations  organizations,use  use,office365  office365,powerbi  powerbi,enhance  enhance,staff  staff,productivity  productivity,increase  increase,collaboration</t>
  </si>
  <si>
    <t>Top Word Pairs in Tweet by Salience</t>
  </si>
  <si>
    <t>understanding,cybersecurity  cybersecurity,threat  threat,life  sciences,industry  industry,check  check,out  out,rsmusllp  rsmusllp,recording  recording,learn  learn,ho</t>
  </si>
  <si>
    <t>victorkao4,resource  resource,management  management,group  group,looking  looking,scheduler  scheduler,join  team,support  support,risk  risk,advisory  advisory,practice</t>
  </si>
  <si>
    <t>rsm,white  paper,provides  provides,insights  insights,private  private,company  company,accounting  accounting,variable  variable,interest  interest,entities  entities,under</t>
  </si>
  <si>
    <t>last,chance  chance,register  register,rsmusllp  rsmusllp,s  s,webcast  webcast,together  together,gkccf  gkccf,today  today,join  join,learn</t>
  </si>
  <si>
    <t>Word</t>
  </si>
  <si>
    <t>s</t>
  </si>
  <si>
    <t>happy</t>
  </si>
  <si>
    <t>beverage</t>
  </si>
  <si>
    <t>annual</t>
  </si>
  <si>
    <t>out</t>
  </si>
  <si>
    <t>program</t>
  </si>
  <si>
    <t>use</t>
  </si>
  <si>
    <t>risk</t>
  </si>
  <si>
    <t>3</t>
  </si>
  <si>
    <t>5</t>
  </si>
  <si>
    <t>business</t>
  </si>
  <si>
    <t>spotlight</t>
  </si>
  <si>
    <t>key</t>
  </si>
  <si>
    <t>numbers</t>
  </si>
  <si>
    <t>raised</t>
  </si>
  <si>
    <t>million</t>
  </si>
  <si>
    <t>check</t>
  </si>
  <si>
    <t>examine</t>
  </si>
  <si>
    <t>implications</t>
  </si>
  <si>
    <t>issues</t>
  </si>
  <si>
    <t>today</t>
  </si>
  <si>
    <t>guide</t>
  </si>
  <si>
    <t>hands</t>
  </si>
  <si>
    <t>national</t>
  </si>
  <si>
    <t>both</t>
  </si>
  <si>
    <t>life</t>
  </si>
  <si>
    <t>sciences</t>
  </si>
  <si>
    <t>see</t>
  </si>
  <si>
    <t>organization</t>
  </si>
  <si>
    <t>gain</t>
  </si>
  <si>
    <t>yourself</t>
  </si>
  <si>
    <t>benefit</t>
  </si>
  <si>
    <t>professionals</t>
  </si>
  <si>
    <t>experience</t>
  </si>
  <si>
    <t>tech</t>
  </si>
  <si>
    <t>latest</t>
  </si>
  <si>
    <t>market</t>
  </si>
  <si>
    <t>growth</t>
  </si>
  <si>
    <t>know</t>
  </si>
  <si>
    <t>need</t>
  </si>
  <si>
    <t>leader</t>
  </si>
  <si>
    <t>repo</t>
  </si>
  <si>
    <t>activity</t>
  </si>
  <si>
    <t>year</t>
  </si>
  <si>
    <t>security</t>
  </si>
  <si>
    <t>using</t>
  </si>
  <si>
    <t>mergers</t>
  </si>
  <si>
    <t>acquisitions</t>
  </si>
  <si>
    <t>build</t>
  </si>
  <si>
    <t>t</t>
  </si>
  <si>
    <t>middle</t>
  </si>
  <si>
    <t>one</t>
  </si>
  <si>
    <t>top</t>
  </si>
  <si>
    <t>businesses</t>
  </si>
  <si>
    <t>manager</t>
  </si>
  <si>
    <t>shares</t>
  </si>
  <si>
    <t>htt</t>
  </si>
  <si>
    <t>jack</t>
  </si>
  <si>
    <t>expansion</t>
  </si>
  <si>
    <t>couple</t>
  </si>
  <si>
    <t>financial</t>
  </si>
  <si>
    <t>employee</t>
  </si>
  <si>
    <t>nonprofit</t>
  </si>
  <si>
    <t>organizations</t>
  </si>
  <si>
    <t>productivity</t>
  </si>
  <si>
    <t>f</t>
  </si>
  <si>
    <t>pay</t>
  </si>
  <si>
    <t>affect</t>
  </si>
  <si>
    <t>lunar</t>
  </si>
  <si>
    <t>365</t>
  </si>
  <si>
    <t>cloud</t>
  </si>
  <si>
    <t>information</t>
  </si>
  <si>
    <t>expanding</t>
  </si>
  <si>
    <t>workplace</t>
  </si>
  <si>
    <t>competitive</t>
  </si>
  <si>
    <t>office</t>
  </si>
  <si>
    <t>long</t>
  </si>
  <si>
    <t>m</t>
  </si>
  <si>
    <t>speed</t>
  </si>
  <si>
    <t>important</t>
  </si>
  <si>
    <t>common</t>
  </si>
  <si>
    <t>moving</t>
  </si>
  <si>
    <t>make</t>
  </si>
  <si>
    <t>committed</t>
  </si>
  <si>
    <t>fostering</t>
  </si>
  <si>
    <t>personal</t>
  </si>
  <si>
    <t>levels</t>
  </si>
  <si>
    <t>chris</t>
  </si>
  <si>
    <t>20</t>
  </si>
  <si>
    <t>deduction</t>
  </si>
  <si>
    <t>quarterly</t>
  </si>
  <si>
    <t>time</t>
  </si>
  <si>
    <t>chief</t>
  </si>
  <si>
    <t>economist</t>
  </si>
  <si>
    <t>chairman</t>
  </si>
  <si>
    <t>stores</t>
  </si>
  <si>
    <t>listen</t>
  </si>
  <si>
    <t>perfect</t>
  </si>
  <si>
    <t>before</t>
  </si>
  <si>
    <t>border</t>
  </si>
  <si>
    <t>spirit</t>
  </si>
  <si>
    <t>valentine</t>
  </si>
  <si>
    <t>celebrating</t>
  </si>
  <si>
    <t>find</t>
  </si>
  <si>
    <t>network</t>
  </si>
  <si>
    <t>office365</t>
  </si>
  <si>
    <t>powerbi</t>
  </si>
  <si>
    <t>collaboration</t>
  </si>
  <si>
    <t>successful</t>
  </si>
  <si>
    <t>flexible</t>
  </si>
  <si>
    <t>consumption</t>
  </si>
  <si>
    <t>go</t>
  </si>
  <si>
    <t>model</t>
  </si>
  <si>
    <t>upcoming</t>
  </si>
  <si>
    <t>register</t>
  </si>
  <si>
    <t>best</t>
  </si>
  <si>
    <t>here's</t>
  </si>
  <si>
    <t>practice</t>
  </si>
  <si>
    <t>taxreform</t>
  </si>
  <si>
    <t>digital</t>
  </si>
  <si>
    <t>edge</t>
  </si>
  <si>
    <t>bi</t>
  </si>
  <si>
    <t>sp</t>
  </si>
  <si>
    <t>95</t>
  </si>
  <si>
    <t>cfos</t>
  </si>
  <si>
    <t>culture</t>
  </si>
  <si>
    <t>strategy</t>
  </si>
  <si>
    <t>costly</t>
  </si>
  <si>
    <t>effective</t>
  </si>
  <si>
    <t>protect</t>
  </si>
  <si>
    <t>4</t>
  </si>
  <si>
    <t>ways</t>
  </si>
  <si>
    <t>identify</t>
  </si>
  <si>
    <t>attempted</t>
  </si>
  <si>
    <t>attack</t>
  </si>
  <si>
    <t>energy</t>
  </si>
  <si>
    <t>doesn</t>
  </si>
  <si>
    <t>eliminate</t>
  </si>
  <si>
    <t>involved</t>
  </si>
  <si>
    <t>handling</t>
  </si>
  <si>
    <t>sensitive</t>
  </si>
  <si>
    <t>h</t>
  </si>
  <si>
    <t>pursueyourpassion</t>
  </si>
  <si>
    <t>winners</t>
  </si>
  <si>
    <t>experie</t>
  </si>
  <si>
    <t>domain</t>
  </si>
  <si>
    <t>spoofing</t>
  </si>
  <si>
    <t>pass</t>
  </si>
  <si>
    <t>throughs</t>
  </si>
  <si>
    <t>certain</t>
  </si>
  <si>
    <t>enthusiast</t>
  </si>
  <si>
    <t>robert</t>
  </si>
  <si>
    <t>brings</t>
  </si>
  <si>
    <t>conference</t>
  </si>
  <si>
    <t>now</t>
  </si>
  <si>
    <t>reports</t>
  </si>
  <si>
    <t>000</t>
  </si>
  <si>
    <t>private</t>
  </si>
  <si>
    <t>recent</t>
  </si>
  <si>
    <t>law</t>
  </si>
  <si>
    <t>spotlights</t>
  </si>
  <si>
    <t>risks</t>
  </si>
  <si>
    <t>support</t>
  </si>
  <si>
    <t>love</t>
  </si>
  <si>
    <t>means</t>
  </si>
  <si>
    <t>threat</t>
  </si>
  <si>
    <t>co</t>
  </si>
  <si>
    <t>brusuelas</t>
  </si>
  <si>
    <t>someone</t>
  </si>
  <si>
    <t>b</t>
  </si>
  <si>
    <t>globally</t>
  </si>
  <si>
    <t>list</t>
  </si>
  <si>
    <t>even</t>
  </si>
  <si>
    <t>crossed</t>
  </si>
  <si>
    <t>establishing</t>
  </si>
  <si>
    <t>transparency</t>
  </si>
  <si>
    <t>jo</t>
  </si>
  <si>
    <t>actions</t>
  </si>
  <si>
    <t>address</t>
  </si>
  <si>
    <t>live</t>
  </si>
  <si>
    <t>wealth</t>
  </si>
  <si>
    <t>big</t>
  </si>
  <si>
    <t>good</t>
  </si>
  <si>
    <t>partner</t>
  </si>
  <si>
    <t>inspirasian</t>
  </si>
  <si>
    <t>enhance</t>
  </si>
  <si>
    <t>staff</t>
  </si>
  <si>
    <t>increase</t>
  </si>
  <si>
    <t>6</t>
  </si>
  <si>
    <t>considerations</t>
  </si>
  <si>
    <t>tec</t>
  </si>
  <si>
    <t>planning</t>
  </si>
  <si>
    <t>improve</t>
  </si>
  <si>
    <t>income</t>
  </si>
  <si>
    <t>company</t>
  </si>
  <si>
    <t>together</t>
  </si>
  <si>
    <t>platforms</t>
  </si>
  <si>
    <t>successfully</t>
  </si>
  <si>
    <t>harness</t>
  </si>
  <si>
    <t>february</t>
  </si>
  <si>
    <t>19</t>
  </si>
  <si>
    <t>leverage</t>
  </si>
  <si>
    <t>remains</t>
  </si>
  <si>
    <t>issue</t>
  </si>
  <si>
    <t>president</t>
  </si>
  <si>
    <t>strong</t>
  </si>
  <si>
    <t>diversity</t>
  </si>
  <si>
    <t>inclusion</t>
  </si>
  <si>
    <t>begin</t>
  </si>
  <si>
    <t>examining</t>
  </si>
  <si>
    <t>four</t>
  </si>
  <si>
    <t>pillars</t>
  </si>
  <si>
    <t>workforce</t>
  </si>
  <si>
    <t>14</t>
  </si>
  <si>
    <t>executives</t>
  </si>
  <si>
    <t>price</t>
  </si>
  <si>
    <t>hedging</t>
  </si>
  <si>
    <t>supply</t>
  </si>
  <si>
    <t>chain</t>
  </si>
  <si>
    <t>inputs</t>
  </si>
  <si>
    <t>reconsider</t>
  </si>
  <si>
    <t>meet</t>
  </si>
  <si>
    <t>barbara</t>
  </si>
  <si>
    <t>adler</t>
  </si>
  <si>
    <t>contest</t>
  </si>
  <si>
    <t>plans</t>
  </si>
  <si>
    <t>themselves</t>
  </si>
  <si>
    <t>change</t>
  </si>
  <si>
    <t>ht</t>
  </si>
  <si>
    <t>hi</t>
  </si>
  <si>
    <t>hcpe2019</t>
  </si>
  <si>
    <t>16th</t>
  </si>
  <si>
    <t>stands</t>
  </si>
  <si>
    <t>making</t>
  </si>
  <si>
    <t>deserving</t>
  </si>
  <si>
    <t>student</t>
  </si>
  <si>
    <t>re</t>
  </si>
  <si>
    <t>awarding</t>
  </si>
  <si>
    <t>100</t>
  </si>
  <si>
    <t>white</t>
  </si>
  <si>
    <t>paper</t>
  </si>
  <si>
    <t>provides</t>
  </si>
  <si>
    <t>accounting</t>
  </si>
  <si>
    <t>entities</t>
  </si>
  <si>
    <t>under</t>
  </si>
  <si>
    <t>understanding</t>
  </si>
  <si>
    <t>cuts</t>
  </si>
  <si>
    <t>jobs</t>
  </si>
  <si>
    <t>act</t>
  </si>
  <si>
    <t>taxseason</t>
  </si>
  <si>
    <t>teamed</t>
  </si>
  <si>
    <t>create</t>
  </si>
  <si>
    <t>sign</t>
  </si>
  <si>
    <t>avoid</t>
  </si>
  <si>
    <t>sanctions</t>
  </si>
  <si>
    <t>certified</t>
  </si>
  <si>
    <t>local</t>
  </si>
  <si>
    <t>resources</t>
  </si>
  <si>
    <t>post</t>
  </si>
  <si>
    <t>rsm's</t>
  </si>
  <si>
    <t>report</t>
  </si>
  <si>
    <t>dealers</t>
  </si>
  <si>
    <t>first</t>
  </si>
  <si>
    <t>scheduler</t>
  </si>
  <si>
    <t>advisory</t>
  </si>
  <si>
    <t>https</t>
  </si>
  <si>
    <t>willing</t>
  </si>
  <si>
    <t>regulations</t>
  </si>
  <si>
    <t>air</t>
  </si>
  <si>
    <t>companion</t>
  </si>
  <si>
    <t>supplyc</t>
  </si>
  <si>
    <t>cybersecurity</t>
  </si>
  <si>
    <t>offers</t>
  </si>
  <si>
    <t>joe</t>
  </si>
  <si>
    <t>consider</t>
  </si>
  <si>
    <t>chamber</t>
  </si>
  <si>
    <t>commerce</t>
  </si>
  <si>
    <t>enforcement</t>
  </si>
  <si>
    <t>officially</t>
  </si>
  <si>
    <t>begun</t>
  </si>
  <si>
    <t>order</t>
  </si>
  <si>
    <t>maximize</t>
  </si>
  <si>
    <t>talks</t>
  </si>
  <si>
    <t>economy</t>
  </si>
  <si>
    <t>affected</t>
  </si>
  <si>
    <t>failure</t>
  </si>
  <si>
    <t>lead</t>
  </si>
  <si>
    <t>criminal</t>
  </si>
  <si>
    <t>threats</t>
  </si>
  <si>
    <t>breaches</t>
  </si>
  <si>
    <t>steep</t>
  </si>
  <si>
    <t>penalties</t>
  </si>
  <si>
    <t>damage</t>
  </si>
  <si>
    <t>taxpayers</t>
  </si>
  <si>
    <t>experienced</t>
  </si>
  <si>
    <t>community</t>
  </si>
  <si>
    <t>buying</t>
  </si>
  <si>
    <t>partnering</t>
  </si>
  <si>
    <t>right</t>
  </si>
  <si>
    <t>investment</t>
  </si>
  <si>
    <t>leaders</t>
  </si>
  <si>
    <t>continue</t>
  </si>
  <si>
    <t>consumers</t>
  </si>
  <si>
    <t>sector</t>
  </si>
  <si>
    <t>changes</t>
  </si>
  <si>
    <t>customer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</si>
  <si>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</si>
  <si>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</si>
  <si>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</si>
  <si>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</si>
  <si>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</si>
  <si>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</si>
  <si>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</si>
  <si>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</si>
  <si>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</si>
  <si>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</si>
  <si>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</si>
  <si>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</si>
  <si>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</si>
  <si>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</si>
  <si>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</si>
  <si>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</si>
  <si>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</si>
  <si>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</si>
  <si>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</si>
  <si>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</si>
  <si>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</si>
  <si>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</si>
  <si>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</si>
  <si>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</si>
  <si>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</si>
  <si>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</si>
  <si>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</si>
  <si>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</si>
  <si>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</si>
  <si>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</si>
  <si>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</si>
  <si>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Dec</t>
  </si>
  <si>
    <t>13-Dec</t>
  </si>
  <si>
    <t>11 AM</t>
  </si>
  <si>
    <t>Jan</t>
  </si>
  <si>
    <t>30-Jan</t>
  </si>
  <si>
    <t>5 PM</t>
  </si>
  <si>
    <t>Feb</t>
  </si>
  <si>
    <t>5-Feb</t>
  </si>
  <si>
    <t>2 PM</t>
  </si>
  <si>
    <t>7 PM</t>
  </si>
  <si>
    <t>6-Feb</t>
  </si>
  <si>
    <t>2 AM</t>
  </si>
  <si>
    <t>3 PM</t>
  </si>
  <si>
    <t>6 PM</t>
  </si>
  <si>
    <t>8 PM</t>
  </si>
  <si>
    <t>10 PM</t>
  </si>
  <si>
    <t>11 PM</t>
  </si>
  <si>
    <t>7-Feb</t>
  </si>
  <si>
    <t>1 AM</t>
  </si>
  <si>
    <t>9 PM</t>
  </si>
  <si>
    <t>8-Feb</t>
  </si>
  <si>
    <t>12 AM</t>
  </si>
  <si>
    <t>1 PM</t>
  </si>
  <si>
    <t>4 PM</t>
  </si>
  <si>
    <t>9-Feb</t>
  </si>
  <si>
    <t>9 AM</t>
  </si>
  <si>
    <t>12 PM</t>
  </si>
  <si>
    <t>10-Feb</t>
  </si>
  <si>
    <t>11-Feb</t>
  </si>
  <si>
    <t>12-Feb</t>
  </si>
  <si>
    <t>8 AM</t>
  </si>
  <si>
    <t>13-Feb</t>
  </si>
  <si>
    <t>3 AM</t>
  </si>
  <si>
    <t>6 AM</t>
  </si>
  <si>
    <t>14-Feb</t>
  </si>
  <si>
    <t>15-Feb</t>
  </si>
  <si>
    <t>16-Feb</t>
  </si>
  <si>
    <t>10 AM</t>
  </si>
  <si>
    <t>17-Feb</t>
  </si>
  <si>
    <t>18-Feb</t>
  </si>
  <si>
    <t>7 AM</t>
  </si>
  <si>
    <t>19-Feb</t>
  </si>
  <si>
    <t>128, 128, 128</t>
  </si>
  <si>
    <t>148, 108, 108</t>
  </si>
  <si>
    <t>Red</t>
  </si>
  <si>
    <t>235, 20, 20</t>
  </si>
  <si>
    <t>212, 43, 43</t>
  </si>
  <si>
    <t>193, 62, 62</t>
  </si>
  <si>
    <t>171, 85, 85</t>
  </si>
  <si>
    <t>G1: rsmusllp more industry 2018 companies privateequity trends learn 2019 food</t>
  </si>
  <si>
    <t>G2: rsm tax industry help global new join services 2019 impact</t>
  </si>
  <si>
    <t>G3: industry data deals deal rsmusllp privateequity trends expert insights understand</t>
  </si>
  <si>
    <t>G4: rsmus leadership rsmusllp looking jump start path internship apply pathways</t>
  </si>
  <si>
    <t>G5: technology rsmusllp webcast power gkccf join npos optimize modernize colleagues</t>
  </si>
  <si>
    <t>G6: dkim email controls implementing postfix ss_warroom read up help prevent</t>
  </si>
  <si>
    <t>G7: here 2019 global economic outlook day investors questioning duration current</t>
  </si>
  <si>
    <t>G8: looking jump start path internship apply rsmus pathways summer leadership</t>
  </si>
  <si>
    <t>G9: data analytics internal audit</t>
  </si>
  <si>
    <t>G10: rsmus join team mitchell middlemarket industry here resource management group</t>
  </si>
  <si>
    <t>Autofill Workbook Results</t>
  </si>
  <si>
    <t>Edge Weight▓1▓7▓0▓True▓Gray▓Red▓▓Edge Weight▓1▓7▓0▓3▓10▓False▓Edge Weight▓1▓7▓0▓35▓12▓False▓▓0▓0▓0▓True▓Black▓Black▓▓Followers▓1▓500210▓0▓162▓1000▓False▓▓0▓0▓0▓0▓0▓False▓▓0▓0▓0▓0▓0▓False▓▓0▓0▓0▓0▓0▓False</t>
  </si>
  <si>
    <t>GraphSource░GraphServerTwitterSearch▓GraphTerm░rsmus▓ImportDescription░The graph represents a network of 91 Twitter users whose tweets in the requested range contained "rsmus", or who were replied to or mentioned in those tweets.  The network was obtained from the NodeXL Graph Server on Wednesday, 20 February 2019 at 12:37 UTC.
The requested start date was Wednesday, 20 February 2019 at 01:01 UTC and the maximum number of days (going backward) was 14.
The maximum number of tweets collected was 5,000.
The tweets in the network were tweeted over the 13-day, 18-hour, 36-minute period from Wednesday, 06 February 2019 at 02:50 UTC to Tuesday, 19 February 2019 at 21:27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</si>
</sst>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132581"/>
        <c:axId val="40322318"/>
      </c:barChart>
      <c:catAx>
        <c:axId val="64132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322318"/>
        <c:crosses val="autoZero"/>
        <c:auto val="1"/>
        <c:lblOffset val="100"/>
        <c:noMultiLvlLbl val="0"/>
      </c:catAx>
      <c:valAx>
        <c:axId val="40322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32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rsmus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Series'!$A$26:$A$167</c:f>
              <c:strCache>
                <c:ptCount val="119"/>
                <c:pt idx="0">
                  <c:v>11 AM
13-Dec
Dec
2018</c:v>
                </c:pt>
                <c:pt idx="1">
                  <c:v>5 PM
30-Jan
Jan
2019</c:v>
                </c:pt>
                <c:pt idx="2">
                  <c:v>2 PM
5-Feb
Feb</c:v>
                </c:pt>
                <c:pt idx="3">
                  <c:v>7 PM</c:v>
                </c:pt>
                <c:pt idx="4">
                  <c:v>2 AM
6-Feb</c:v>
                </c:pt>
                <c:pt idx="5">
                  <c:v>2 PM</c:v>
                </c:pt>
                <c:pt idx="6">
                  <c:v>3 PM</c:v>
                </c:pt>
                <c:pt idx="7">
                  <c:v>5 PM</c:v>
                </c:pt>
                <c:pt idx="8">
                  <c:v>6 PM</c:v>
                </c:pt>
                <c:pt idx="9">
                  <c:v>7 PM</c:v>
                </c:pt>
                <c:pt idx="10">
                  <c:v>8 PM</c:v>
                </c:pt>
                <c:pt idx="11">
                  <c:v>10 PM</c:v>
                </c:pt>
                <c:pt idx="12">
                  <c:v>11 PM</c:v>
                </c:pt>
                <c:pt idx="13">
                  <c:v>1 AM
7-Feb</c:v>
                </c:pt>
                <c:pt idx="14">
                  <c:v>2 AM</c:v>
                </c:pt>
                <c:pt idx="15">
                  <c:v>2 PM</c:v>
                </c:pt>
                <c:pt idx="16">
                  <c:v>3 PM</c:v>
                </c:pt>
                <c:pt idx="17">
                  <c:v>5 PM</c:v>
                </c:pt>
                <c:pt idx="18">
                  <c:v>6 PM</c:v>
                </c:pt>
                <c:pt idx="19">
                  <c:v>7 PM</c:v>
                </c:pt>
                <c:pt idx="20">
                  <c:v>8 PM</c:v>
                </c:pt>
                <c:pt idx="21">
                  <c:v>9 PM</c:v>
                </c:pt>
                <c:pt idx="22">
                  <c:v>10 PM</c:v>
                </c:pt>
                <c:pt idx="23">
                  <c:v>12 AM
8-Feb</c:v>
                </c:pt>
                <c:pt idx="24">
                  <c:v>1 AM</c:v>
                </c:pt>
                <c:pt idx="25">
                  <c:v>2 AM</c:v>
                </c:pt>
                <c:pt idx="26">
                  <c:v>1 PM</c:v>
                </c:pt>
                <c:pt idx="27">
                  <c:v>2 PM</c:v>
                </c:pt>
                <c:pt idx="28">
                  <c:v>3 PM</c:v>
                </c:pt>
                <c:pt idx="29">
                  <c:v>4 PM</c:v>
                </c:pt>
                <c:pt idx="30">
                  <c:v>5 PM</c:v>
                </c:pt>
                <c:pt idx="31">
                  <c:v>7 PM</c:v>
                </c:pt>
                <c:pt idx="32">
                  <c:v>8 PM</c:v>
                </c:pt>
                <c:pt idx="33">
                  <c:v>9 PM</c:v>
                </c:pt>
                <c:pt idx="34">
                  <c:v>11 PM</c:v>
                </c:pt>
                <c:pt idx="35">
                  <c:v>12 AM
9-Feb</c:v>
                </c:pt>
                <c:pt idx="36">
                  <c:v>9 AM</c:v>
                </c:pt>
                <c:pt idx="37">
                  <c:v>12 PM</c:v>
                </c:pt>
                <c:pt idx="38">
                  <c:v>2 PM</c:v>
                </c:pt>
                <c:pt idx="39">
                  <c:v>6 PM</c:v>
                </c:pt>
                <c:pt idx="40">
                  <c:v>7 PM</c:v>
                </c:pt>
                <c:pt idx="41">
                  <c:v>9 PM</c:v>
                </c:pt>
                <c:pt idx="42">
                  <c:v>10 PM</c:v>
                </c:pt>
                <c:pt idx="43">
                  <c:v>11 PM</c:v>
                </c:pt>
                <c:pt idx="44">
                  <c:v>2 AM
10-Feb</c:v>
                </c:pt>
                <c:pt idx="45">
                  <c:v>2 PM</c:v>
                </c:pt>
                <c:pt idx="46">
                  <c:v>5 PM</c:v>
                </c:pt>
                <c:pt idx="47">
                  <c:v>6 PM</c:v>
                </c:pt>
                <c:pt idx="48">
                  <c:v>1 AM
11-Feb</c:v>
                </c:pt>
                <c:pt idx="49">
                  <c:v>1 PM</c:v>
                </c:pt>
                <c:pt idx="50">
                  <c:v>2 PM</c:v>
                </c:pt>
                <c:pt idx="51">
                  <c:v>3 PM</c:v>
                </c:pt>
                <c:pt idx="52">
                  <c:v>7 PM</c:v>
                </c:pt>
                <c:pt idx="53">
                  <c:v>9 PM</c:v>
                </c:pt>
                <c:pt idx="54">
                  <c:v>1 AM
12-Feb</c:v>
                </c:pt>
                <c:pt idx="55">
                  <c:v>8 AM</c:v>
                </c:pt>
                <c:pt idx="56">
                  <c:v>1 PM</c:v>
                </c:pt>
                <c:pt idx="57">
                  <c:v>2 PM</c:v>
                </c:pt>
                <c:pt idx="58">
                  <c:v>5 PM</c:v>
                </c:pt>
                <c:pt idx="59">
                  <c:v>7 PM</c:v>
                </c:pt>
                <c:pt idx="60">
                  <c:v>8 PM</c:v>
                </c:pt>
                <c:pt idx="61">
                  <c:v>12 AM
13-Feb</c:v>
                </c:pt>
                <c:pt idx="62">
                  <c:v>3 AM</c:v>
                </c:pt>
                <c:pt idx="63">
                  <c:v>6 AM</c:v>
                </c:pt>
                <c:pt idx="64">
                  <c:v>3 PM</c:v>
                </c:pt>
                <c:pt idx="65">
                  <c:v>5 PM</c:v>
                </c:pt>
                <c:pt idx="66">
                  <c:v>8 PM</c:v>
                </c:pt>
                <c:pt idx="67">
                  <c:v>12 AM
14-Feb</c:v>
                </c:pt>
                <c:pt idx="68">
                  <c:v>3 AM</c:v>
                </c:pt>
                <c:pt idx="69">
                  <c:v>3 PM</c:v>
                </c:pt>
                <c:pt idx="70">
                  <c:v>4 PM</c:v>
                </c:pt>
                <c:pt idx="71">
                  <c:v>5 PM</c:v>
                </c:pt>
                <c:pt idx="72">
                  <c:v>6 PM</c:v>
                </c:pt>
                <c:pt idx="73">
                  <c:v>7 PM</c:v>
                </c:pt>
                <c:pt idx="74">
                  <c:v>8 PM</c:v>
                </c:pt>
                <c:pt idx="75">
                  <c:v>9 PM</c:v>
                </c:pt>
                <c:pt idx="76">
                  <c:v>10 PM</c:v>
                </c:pt>
                <c:pt idx="77">
                  <c:v>11 PM</c:v>
                </c:pt>
                <c:pt idx="78">
                  <c:v>12 AM
15-Feb</c:v>
                </c:pt>
                <c:pt idx="79">
                  <c:v>2 AM</c:v>
                </c:pt>
                <c:pt idx="80">
                  <c:v>12 PM</c:v>
                </c:pt>
                <c:pt idx="81">
                  <c:v>2 PM</c:v>
                </c:pt>
                <c:pt idx="82">
                  <c:v>3 PM</c:v>
                </c:pt>
                <c:pt idx="83">
                  <c:v>4 PM</c:v>
                </c:pt>
                <c:pt idx="84">
                  <c:v>5 PM</c:v>
                </c:pt>
                <c:pt idx="85">
                  <c:v>6 PM</c:v>
                </c:pt>
                <c:pt idx="86">
                  <c:v>7 PM</c:v>
                </c:pt>
                <c:pt idx="87">
                  <c:v>8 PM</c:v>
                </c:pt>
                <c:pt idx="88">
                  <c:v>10 PM</c:v>
                </c:pt>
                <c:pt idx="89">
                  <c:v>11 PM</c:v>
                </c:pt>
                <c:pt idx="90">
                  <c:v>12 AM
16-Feb</c:v>
                </c:pt>
                <c:pt idx="91">
                  <c:v>1 AM</c:v>
                </c:pt>
                <c:pt idx="92">
                  <c:v>10 AM</c:v>
                </c:pt>
                <c:pt idx="93">
                  <c:v>12 PM</c:v>
                </c:pt>
                <c:pt idx="94">
                  <c:v>2 PM</c:v>
                </c:pt>
                <c:pt idx="95">
                  <c:v>3 PM</c:v>
                </c:pt>
                <c:pt idx="96">
                  <c:v>5 PM</c:v>
                </c:pt>
                <c:pt idx="97">
                  <c:v>7 PM</c:v>
                </c:pt>
                <c:pt idx="98">
                  <c:v>10 PM</c:v>
                </c:pt>
                <c:pt idx="99">
                  <c:v>1 AM
17-Feb</c:v>
                </c:pt>
                <c:pt idx="100">
                  <c:v>2 PM</c:v>
                </c:pt>
                <c:pt idx="101">
                  <c:v>8 PM</c:v>
                </c:pt>
                <c:pt idx="102">
                  <c:v>10 PM</c:v>
                </c:pt>
                <c:pt idx="103">
                  <c:v>12 AM
18-Feb</c:v>
                </c:pt>
                <c:pt idx="104">
                  <c:v>1 AM</c:v>
                </c:pt>
                <c:pt idx="105">
                  <c:v>7 AM</c:v>
                </c:pt>
                <c:pt idx="106">
                  <c:v>8 AM</c:v>
                </c:pt>
                <c:pt idx="107">
                  <c:v>11 AM</c:v>
                </c:pt>
                <c:pt idx="108">
                  <c:v>1 PM</c:v>
                </c:pt>
                <c:pt idx="109">
                  <c:v>2 PM</c:v>
                </c:pt>
                <c:pt idx="110">
                  <c:v>4 PM</c:v>
                </c:pt>
                <c:pt idx="111">
                  <c:v>7 PM</c:v>
                </c:pt>
                <c:pt idx="112">
                  <c:v>10 PM</c:v>
                </c:pt>
                <c:pt idx="113">
                  <c:v>12 AM
19-Feb</c:v>
                </c:pt>
                <c:pt idx="114">
                  <c:v>1 AM</c:v>
                </c:pt>
                <c:pt idx="115">
                  <c:v>1 PM</c:v>
                </c:pt>
                <c:pt idx="116">
                  <c:v>3 PM</c:v>
                </c:pt>
                <c:pt idx="117">
                  <c:v>5 PM</c:v>
                </c:pt>
                <c:pt idx="118">
                  <c:v>9 PM</c:v>
                </c:pt>
              </c:strCache>
            </c:strRef>
          </c:cat>
          <c:val>
            <c:numRef>
              <c:f>'Time Series'!$B$26:$B$167</c:f>
              <c:numCache>
                <c:formatCode>General</c:formatCode>
                <c:ptCount val="119"/>
                <c:pt idx="0">
                  <c:v>1</c:v>
                </c:pt>
                <c:pt idx="1">
                  <c:v>1</c:v>
                </c:pt>
                <c:pt idx="2">
                  <c:v>1</c:v>
                </c:pt>
                <c:pt idx="3">
                  <c:v>1</c:v>
                </c:pt>
                <c:pt idx="4">
                  <c:v>1</c:v>
                </c:pt>
                <c:pt idx="5">
                  <c:v>2</c:v>
                </c:pt>
                <c:pt idx="6">
                  <c:v>2</c:v>
                </c:pt>
                <c:pt idx="7">
                  <c:v>1</c:v>
                </c:pt>
                <c:pt idx="8">
                  <c:v>2</c:v>
                </c:pt>
                <c:pt idx="9">
                  <c:v>1</c:v>
                </c:pt>
                <c:pt idx="10">
                  <c:v>1</c:v>
                </c:pt>
                <c:pt idx="11">
                  <c:v>1</c:v>
                </c:pt>
                <c:pt idx="12">
                  <c:v>1</c:v>
                </c:pt>
                <c:pt idx="13">
                  <c:v>2</c:v>
                </c:pt>
                <c:pt idx="14">
                  <c:v>3</c:v>
                </c:pt>
                <c:pt idx="15">
                  <c:v>1</c:v>
                </c:pt>
                <c:pt idx="16">
                  <c:v>1</c:v>
                </c:pt>
                <c:pt idx="17">
                  <c:v>4</c:v>
                </c:pt>
                <c:pt idx="18">
                  <c:v>2</c:v>
                </c:pt>
                <c:pt idx="19">
                  <c:v>1</c:v>
                </c:pt>
                <c:pt idx="20">
                  <c:v>4</c:v>
                </c:pt>
                <c:pt idx="21">
                  <c:v>4</c:v>
                </c:pt>
                <c:pt idx="22">
                  <c:v>1</c:v>
                </c:pt>
                <c:pt idx="23">
                  <c:v>1</c:v>
                </c:pt>
                <c:pt idx="24">
                  <c:v>3</c:v>
                </c:pt>
                <c:pt idx="25">
                  <c:v>2</c:v>
                </c:pt>
                <c:pt idx="26">
                  <c:v>2</c:v>
                </c:pt>
                <c:pt idx="27">
                  <c:v>2</c:v>
                </c:pt>
                <c:pt idx="28">
                  <c:v>1</c:v>
                </c:pt>
                <c:pt idx="29">
                  <c:v>1</c:v>
                </c:pt>
                <c:pt idx="30">
                  <c:v>2</c:v>
                </c:pt>
                <c:pt idx="31">
                  <c:v>1</c:v>
                </c:pt>
                <c:pt idx="32">
                  <c:v>1</c:v>
                </c:pt>
                <c:pt idx="33">
                  <c:v>1</c:v>
                </c:pt>
                <c:pt idx="34">
                  <c:v>1</c:v>
                </c:pt>
                <c:pt idx="35">
                  <c:v>3</c:v>
                </c:pt>
                <c:pt idx="36">
                  <c:v>1</c:v>
                </c:pt>
                <c:pt idx="37">
                  <c:v>1</c:v>
                </c:pt>
                <c:pt idx="38">
                  <c:v>1</c:v>
                </c:pt>
                <c:pt idx="39">
                  <c:v>1</c:v>
                </c:pt>
                <c:pt idx="40">
                  <c:v>1</c:v>
                </c:pt>
                <c:pt idx="41">
                  <c:v>1</c:v>
                </c:pt>
                <c:pt idx="42">
                  <c:v>1</c:v>
                </c:pt>
                <c:pt idx="43">
                  <c:v>2</c:v>
                </c:pt>
                <c:pt idx="44">
                  <c:v>1</c:v>
                </c:pt>
                <c:pt idx="45">
                  <c:v>1</c:v>
                </c:pt>
                <c:pt idx="46">
                  <c:v>2</c:v>
                </c:pt>
                <c:pt idx="47">
                  <c:v>2</c:v>
                </c:pt>
                <c:pt idx="48">
                  <c:v>1</c:v>
                </c:pt>
                <c:pt idx="49">
                  <c:v>1</c:v>
                </c:pt>
                <c:pt idx="50">
                  <c:v>1</c:v>
                </c:pt>
                <c:pt idx="51">
                  <c:v>1</c:v>
                </c:pt>
                <c:pt idx="52">
                  <c:v>1</c:v>
                </c:pt>
                <c:pt idx="53">
                  <c:v>1</c:v>
                </c:pt>
                <c:pt idx="54">
                  <c:v>1</c:v>
                </c:pt>
                <c:pt idx="55">
                  <c:v>1</c:v>
                </c:pt>
                <c:pt idx="56">
                  <c:v>1</c:v>
                </c:pt>
                <c:pt idx="57">
                  <c:v>1</c:v>
                </c:pt>
                <c:pt idx="58">
                  <c:v>2</c:v>
                </c:pt>
                <c:pt idx="59">
                  <c:v>1</c:v>
                </c:pt>
                <c:pt idx="60">
                  <c:v>2</c:v>
                </c:pt>
                <c:pt idx="61">
                  <c:v>1</c:v>
                </c:pt>
                <c:pt idx="62">
                  <c:v>2</c:v>
                </c:pt>
                <c:pt idx="63">
                  <c:v>2</c:v>
                </c:pt>
                <c:pt idx="64">
                  <c:v>1</c:v>
                </c:pt>
                <c:pt idx="65">
                  <c:v>3</c:v>
                </c:pt>
                <c:pt idx="66">
                  <c:v>4</c:v>
                </c:pt>
                <c:pt idx="67">
                  <c:v>1</c:v>
                </c:pt>
                <c:pt idx="68">
                  <c:v>1</c:v>
                </c:pt>
                <c:pt idx="69">
                  <c:v>2</c:v>
                </c:pt>
                <c:pt idx="70">
                  <c:v>1</c:v>
                </c:pt>
                <c:pt idx="71">
                  <c:v>2</c:v>
                </c:pt>
                <c:pt idx="72">
                  <c:v>1</c:v>
                </c:pt>
                <c:pt idx="73">
                  <c:v>9</c:v>
                </c:pt>
                <c:pt idx="74">
                  <c:v>1</c:v>
                </c:pt>
                <c:pt idx="75">
                  <c:v>1</c:v>
                </c:pt>
                <c:pt idx="76">
                  <c:v>1</c:v>
                </c:pt>
                <c:pt idx="77">
                  <c:v>1</c:v>
                </c:pt>
                <c:pt idx="78">
                  <c:v>2</c:v>
                </c:pt>
                <c:pt idx="79">
                  <c:v>1</c:v>
                </c:pt>
                <c:pt idx="80">
                  <c:v>2</c:v>
                </c:pt>
                <c:pt idx="81">
                  <c:v>2</c:v>
                </c:pt>
                <c:pt idx="82">
                  <c:v>4</c:v>
                </c:pt>
                <c:pt idx="83">
                  <c:v>1</c:v>
                </c:pt>
                <c:pt idx="84">
                  <c:v>2</c:v>
                </c:pt>
                <c:pt idx="85">
                  <c:v>3</c:v>
                </c:pt>
                <c:pt idx="86">
                  <c:v>1</c:v>
                </c:pt>
                <c:pt idx="87">
                  <c:v>1</c:v>
                </c:pt>
                <c:pt idx="88">
                  <c:v>3</c:v>
                </c:pt>
                <c:pt idx="89">
                  <c:v>2</c:v>
                </c:pt>
                <c:pt idx="90">
                  <c:v>1</c:v>
                </c:pt>
                <c:pt idx="91">
                  <c:v>1</c:v>
                </c:pt>
                <c:pt idx="92">
                  <c:v>1</c:v>
                </c:pt>
                <c:pt idx="93">
                  <c:v>1</c:v>
                </c:pt>
                <c:pt idx="94">
                  <c:v>1</c:v>
                </c:pt>
                <c:pt idx="95">
                  <c:v>1</c:v>
                </c:pt>
                <c:pt idx="96">
                  <c:v>1</c:v>
                </c:pt>
                <c:pt idx="97">
                  <c:v>1</c:v>
                </c:pt>
                <c:pt idx="98">
                  <c:v>1</c:v>
                </c:pt>
                <c:pt idx="99">
                  <c:v>1</c:v>
                </c:pt>
                <c:pt idx="100">
                  <c:v>1</c:v>
                </c:pt>
                <c:pt idx="101">
                  <c:v>1</c:v>
                </c:pt>
                <c:pt idx="102">
                  <c:v>2</c:v>
                </c:pt>
                <c:pt idx="103">
                  <c:v>1</c:v>
                </c:pt>
                <c:pt idx="104">
                  <c:v>2</c:v>
                </c:pt>
                <c:pt idx="105">
                  <c:v>3</c:v>
                </c:pt>
                <c:pt idx="106">
                  <c:v>1</c:v>
                </c:pt>
                <c:pt idx="107">
                  <c:v>1</c:v>
                </c:pt>
                <c:pt idx="108">
                  <c:v>1</c:v>
                </c:pt>
                <c:pt idx="109">
                  <c:v>2</c:v>
                </c:pt>
                <c:pt idx="110">
                  <c:v>1</c:v>
                </c:pt>
                <c:pt idx="111">
                  <c:v>1</c:v>
                </c:pt>
                <c:pt idx="112">
                  <c:v>1</c:v>
                </c:pt>
                <c:pt idx="113">
                  <c:v>1</c:v>
                </c:pt>
                <c:pt idx="114">
                  <c:v>1</c:v>
                </c:pt>
                <c:pt idx="115">
                  <c:v>2</c:v>
                </c:pt>
                <c:pt idx="116">
                  <c:v>2</c:v>
                </c:pt>
                <c:pt idx="117">
                  <c:v>3</c:v>
                </c:pt>
                <c:pt idx="118">
                  <c:v>2</c:v>
                </c:pt>
              </c:numCache>
            </c:numRef>
          </c:val>
        </c:ser>
        <c:axId val="33732303"/>
        <c:axId val="35155272"/>
      </c:barChart>
      <c:catAx>
        <c:axId val="33732303"/>
        <c:scaling>
          <c:orientation val="minMax"/>
        </c:scaling>
        <c:axPos val="b"/>
        <c:delete val="0"/>
        <c:numFmt formatCode="General" sourceLinked="1"/>
        <c:majorTickMark val="out"/>
        <c:minorTickMark val="none"/>
        <c:tickLblPos val="nextTo"/>
        <c:crossAx val="35155272"/>
        <c:crosses val="autoZero"/>
        <c:auto val="1"/>
        <c:lblOffset val="100"/>
        <c:noMultiLvlLbl val="0"/>
      </c:catAx>
      <c:valAx>
        <c:axId val="35155272"/>
        <c:scaling>
          <c:orientation val="minMax"/>
        </c:scaling>
        <c:axPos val="l"/>
        <c:majorGridlines/>
        <c:delete val="0"/>
        <c:numFmt formatCode="General" sourceLinked="1"/>
        <c:majorTickMark val="out"/>
        <c:minorTickMark val="none"/>
        <c:tickLblPos val="nextTo"/>
        <c:crossAx val="337323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356543"/>
        <c:axId val="44882296"/>
      </c:barChart>
      <c:catAx>
        <c:axId val="273565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82296"/>
        <c:crosses val="autoZero"/>
        <c:auto val="1"/>
        <c:lblOffset val="100"/>
        <c:noMultiLvlLbl val="0"/>
      </c:catAx>
      <c:valAx>
        <c:axId val="4488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56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87481"/>
        <c:axId val="11587330"/>
      </c:barChart>
      <c:catAx>
        <c:axId val="1287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587330"/>
        <c:crosses val="autoZero"/>
        <c:auto val="1"/>
        <c:lblOffset val="100"/>
        <c:noMultiLvlLbl val="0"/>
      </c:catAx>
      <c:valAx>
        <c:axId val="11587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7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177107"/>
        <c:axId val="66158508"/>
      </c:barChart>
      <c:catAx>
        <c:axId val="371771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158508"/>
        <c:crosses val="autoZero"/>
        <c:auto val="1"/>
        <c:lblOffset val="100"/>
        <c:noMultiLvlLbl val="0"/>
      </c:catAx>
      <c:valAx>
        <c:axId val="66158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77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555661"/>
        <c:axId val="57238902"/>
      </c:barChart>
      <c:catAx>
        <c:axId val="585556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38902"/>
        <c:crosses val="autoZero"/>
        <c:auto val="1"/>
        <c:lblOffset val="100"/>
        <c:noMultiLvlLbl val="0"/>
      </c:catAx>
      <c:valAx>
        <c:axId val="57238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5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388071"/>
        <c:axId val="5839456"/>
      </c:barChart>
      <c:catAx>
        <c:axId val="45388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9456"/>
        <c:crosses val="autoZero"/>
        <c:auto val="1"/>
        <c:lblOffset val="100"/>
        <c:noMultiLvlLbl val="0"/>
      </c:catAx>
      <c:valAx>
        <c:axId val="5839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8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555105"/>
        <c:axId val="3233898"/>
      </c:barChart>
      <c:catAx>
        <c:axId val="52555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33898"/>
        <c:crosses val="autoZero"/>
        <c:auto val="1"/>
        <c:lblOffset val="100"/>
        <c:noMultiLvlLbl val="0"/>
      </c:catAx>
      <c:valAx>
        <c:axId val="323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5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105083"/>
        <c:axId val="60619156"/>
      </c:barChart>
      <c:catAx>
        <c:axId val="291050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19156"/>
        <c:crosses val="autoZero"/>
        <c:auto val="1"/>
        <c:lblOffset val="100"/>
        <c:noMultiLvlLbl val="0"/>
      </c:catAx>
      <c:valAx>
        <c:axId val="6061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05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701493"/>
        <c:axId val="11204574"/>
      </c:barChart>
      <c:catAx>
        <c:axId val="8701493"/>
        <c:scaling>
          <c:orientation val="minMax"/>
        </c:scaling>
        <c:axPos val="b"/>
        <c:delete val="1"/>
        <c:majorTickMark val="out"/>
        <c:minorTickMark val="none"/>
        <c:tickLblPos val="none"/>
        <c:crossAx val="11204574"/>
        <c:crosses val="autoZero"/>
        <c:auto val="1"/>
        <c:lblOffset val="100"/>
        <c:noMultiLvlLbl val="0"/>
      </c:catAx>
      <c:valAx>
        <c:axId val="11204574"/>
        <c:scaling>
          <c:orientation val="minMax"/>
        </c:scaling>
        <c:axPos val="l"/>
        <c:delete val="1"/>
        <c:majorTickMark val="out"/>
        <c:minorTickMark val="none"/>
        <c:tickLblPos val="none"/>
        <c:crossAx val="87014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7" refreshedBy="Marc Smith" refreshedVersion="5">
  <cacheSource type="worksheet">
    <worksheetSource ref="A2:BL18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2">
        <s v="avalaracrush"/>
        <s v="blockchain"/>
        <m/>
        <s v="fintech security penalties"/>
        <s v="manufacturers"/>
        <s v="rsmus global knowledgeispower"/>
        <s v="gdpr"/>
        <s v="privateequity manda economic"/>
        <s v="transformation digitaltransformation"/>
        <s v="rsmus middlemarket"/>
        <s v="tariffs"/>
        <s v="charity"/>
        <s v="valentinesday pride"/>
        <s v="tcja"/>
        <s v="rsm consumerproducts revenue"/>
        <s v="rsm"/>
        <s v="rsmus"/>
        <s v="leadership"/>
        <s v="yearofthepig"/>
        <s v="scholarships middlemarket"/>
        <s v="thepowerofbeingyou audit yoga"/>
        <s v="valentinesday rsmus"/>
        <s v="trends deals data privateequity"/>
        <s v="trends deals data"/>
        <s v="healthcare privateequity finance"/>
        <s v="fund managers esg"/>
        <s v="gilti"/>
        <s v="pursueyourpassion beyouatrsm"/>
        <s v="phishing"/>
        <s v="privateequity"/>
        <s v="diversity inclusion"/>
        <s v="cfos blockchain"/>
        <s v="manufacturing digitaltransformation"/>
        <s v="fintech"/>
        <s v="middlemarket transformativeceo"/>
        <s v="nationaldebt"/>
        <s v="npo"/>
        <s v="npos"/>
        <s v="rsmus salestax incometax tax taxreform"/>
        <s v="lifesciences"/>
        <s v="taxseason taxreform"/>
        <s v="pbcs forecast"/>
        <s v="healthcare privateequity finance hcpe2019"/>
        <s v="hcpe2019 healthcare lifesciences"/>
        <s v="teamrsm stewardship"/>
        <s v="security msdyn365 webcast"/>
        <s v="rsm yearofthepig"/>
        <s v="therealeconomy"/>
        <s v="blockchain cfos"/>
        <s v="manufacturers supplychains"/>
        <s v="scholarship"/>
        <s v="fashion"/>
        <s v="demographic financial"/>
        <s v="organic allnatural blockchain middlemarket"/>
        <s v="digitaltransformation"/>
        <s v="middlemarket blockchain"/>
        <s v="risk realestate microeconomics"/>
        <s v="thepowerofbeingyou audit yoga beyouatrsm"/>
        <s v="nonprofit microsoft office365 powerbi"/>
        <s v="pursueyourpassion augmentedreality teamwork beyouatrsm"/>
        <s v="blockchain webcast"/>
        <s v="retail"/>
        <s v="technology investment ebook"/>
        <s v="taxcredit"/>
        <s v="tax asc842"/>
        <s v="privateequity technology"/>
        <s v="middlemarket tax"/>
        <s v="risk cybersecurity"/>
        <s v="diversity inclusion mmbi"/>
        <s v="manufacturers global"/>
        <s v="nonprofit office365 powerbi data"/>
        <s v="yearofthepig r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7">
        <d v="2019-02-06T18:00:13.000"/>
        <d v="2019-02-06T23:02:04.000"/>
        <d v="2019-02-07T01:10:09.000"/>
        <d v="2019-02-07T01:10:39.000"/>
        <d v="2019-02-07T02:40:18.000"/>
        <d v="2019-02-07T17:05:40.000"/>
        <d v="2019-02-07T17:07:25.000"/>
        <d v="2019-02-07T17:54:08.000"/>
        <d v="2019-02-07T18:21:14.000"/>
        <d v="2019-02-07T22:48:32.000"/>
        <d v="2019-02-08T02:12:08.000"/>
        <d v="2019-02-08T13:55:06.000"/>
        <d v="2019-02-08T16:36:36.000"/>
        <d v="2019-02-08T19:28:10.000"/>
        <d v="2019-02-09T00:08:01.000"/>
        <d v="2019-02-07T02:06:58.000"/>
        <d v="2019-02-09T00:15:24.000"/>
        <d v="2019-02-09T09:11:27.000"/>
        <d v="2019-02-09T12:53:20.000"/>
        <d v="2019-02-09T21:25:20.000"/>
        <d v="2019-02-10T02:35:14.000"/>
        <d v="2019-02-10T17:30:02.000"/>
        <d v="2019-02-08T02:41:07.000"/>
        <d v="2019-02-11T13:52:20.000"/>
        <d v="2019-02-12T08:55:48.000"/>
        <d v="2019-02-12T13:31:25.000"/>
        <d v="2019-02-12T17:15:25.000"/>
        <d v="2019-02-07T19:15:13.000"/>
        <d v="2019-02-12T20:10:47.000"/>
        <d v="2019-02-13T00:45:24.000"/>
        <d v="2019-02-13T03:36:03.000"/>
        <d v="2019-02-06T18:40:02.000"/>
        <d v="2019-02-13T06:46:28.000"/>
        <d v="2019-02-13T17:02:58.000"/>
        <d v="2019-02-13T20:40:08.000"/>
        <d v="2019-02-14T17:52:43.000"/>
        <d v="2019-02-14T19:19:29.000"/>
        <d v="2019-02-14T19:26:04.000"/>
        <d v="2019-02-14T19:53:50.000"/>
        <d v="2019-02-06T15:38:49.000"/>
        <d v="2019-02-06T15:41:22.000"/>
        <d v="2019-02-06T19:47:50.000"/>
        <d v="2019-02-11T15:53:47.000"/>
        <d v="2019-02-13T20:38:21.000"/>
        <d v="2019-02-13T20:41:50.000"/>
        <d v="2019-02-14T19:56:12.000"/>
        <d v="2019-02-14T20:43:18.000"/>
        <d v="2019-02-14T21:06:21.000"/>
        <d v="2019-02-14T03:01:20.000"/>
        <d v="2019-02-14T23:53:34.000"/>
        <d v="2019-02-15T00:37:45.000"/>
        <d v="2019-02-15T00:33:46.000"/>
        <d v="2019-02-15T12:34:39.000"/>
        <d v="2019-02-07T20:09:24.000"/>
        <d v="2019-02-07T20:11:02.000"/>
        <d v="2019-02-14T17:33:34.000"/>
        <d v="2019-02-14T19:14:31.000"/>
        <d v="2019-02-14T19:23:46.000"/>
        <d v="2019-02-14T19:24:33.000"/>
        <d v="2019-02-15T14:34:06.000"/>
        <d v="2019-02-15T15:00:12.000"/>
        <d v="2019-02-15T15:31:48.000"/>
        <d v="2019-02-08T21:31:50.000"/>
        <d v="2019-02-15T15:39:43.000"/>
        <d v="2019-02-15T16:30:22.000"/>
        <d v="2019-02-15T17:24:34.000"/>
        <d v="2019-02-09T00:55:28.000"/>
        <d v="2019-02-15T18:49:19.000"/>
        <d v="2019-02-15T18:51:54.000"/>
        <d v="2019-02-15T18:56:48.000"/>
        <d v="2019-02-15T20:17:50.000"/>
        <d v="2019-02-07T21:13:16.000"/>
        <d v="2019-02-07T21:14:01.000"/>
        <d v="2019-02-15T22:16:14.000"/>
        <d v="2019-02-15T22:16:58.000"/>
        <d v="2019-02-15T23:22:08.000"/>
        <d v="2019-02-14T19:56:40.000"/>
        <d v="2019-02-15T23:48:36.000"/>
        <d v="2019-02-16T00:58:37.000"/>
        <d v="2019-02-16T10:20:31.000"/>
        <d v="2018-12-13T11:43:47.000"/>
        <d v="2019-02-16T12:22:38.000"/>
        <d v="2019-02-16T14:12:19.000"/>
        <d v="2019-02-07T21:29:36.000"/>
        <d v="2019-02-08T00:44:30.000"/>
        <d v="2019-02-17T22:01:26.000"/>
        <d v="2019-02-17T22:01:38.000"/>
        <d v="2019-02-18T00:22:19.000"/>
        <d v="2019-02-06T14:32:21.000"/>
        <d v="2019-02-08T01:43:33.000"/>
        <d v="2019-02-10T18:26:36.000"/>
        <d v="2019-02-18T01:16:29.000"/>
        <d v="2019-02-09T23:05:24.000"/>
        <d v="2019-02-09T23:05:51.000"/>
        <d v="2019-02-18T07:14:30.000"/>
        <d v="2019-02-18T07:14:46.000"/>
        <d v="2019-02-18T07:14:51.000"/>
        <d v="2019-02-18T08:18:25.000"/>
        <d v="2019-02-15T14:32:34.000"/>
        <d v="2019-02-18T11:46:32.000"/>
        <d v="2019-02-18T13:25:40.000"/>
        <d v="2019-02-18T14:14:20.000"/>
        <d v="2019-02-18T16:08:12.000"/>
        <d v="2019-02-18T22:13:11.000"/>
        <d v="2019-02-07T14:51:31.000"/>
        <d v="2019-02-08T14:56:48.000"/>
        <d v="2019-02-08T17:30:17.000"/>
        <d v="2019-02-13T06:13:52.000"/>
        <d v="2019-02-19T00:59:30.000"/>
        <d v="2019-02-09T19:45:17.000"/>
        <d v="2019-02-19T01:41:58.000"/>
        <d v="2019-02-08T13:30:21.000"/>
        <d v="2019-02-12T20:01:24.000"/>
        <d v="2019-02-19T13:01:25.000"/>
        <d v="2019-02-19T15:00:39.000"/>
        <d v="2019-02-06T20:18:09.000"/>
        <d v="2019-02-07T17:05:28.000"/>
        <d v="2019-02-14T15:15:24.000"/>
        <d v="2019-02-05T14:24:23.000"/>
        <d v="2019-02-07T20:48:07.000"/>
        <d v="2019-02-08T23:35:08.000"/>
        <d v="2019-02-13T17:49:36.000"/>
        <d v="2019-02-11T21:45:05.000"/>
        <d v="2019-02-12T14:30:19.000"/>
        <d v="2019-02-08T20:20:05.000"/>
        <d v="2019-02-13T15:09:04.000"/>
        <d v="2019-02-15T17:03:17.000"/>
        <d v="2019-02-15T19:00:38.000"/>
        <d v="2019-02-15T12:54:33.000"/>
        <d v="2019-02-14T16:00:04.000"/>
        <d v="2019-02-19T17:25:04.000"/>
        <d v="2019-02-08T14:54:25.000"/>
        <d v="2019-02-10T17:45:13.000"/>
        <d v="2019-02-14T19:54:26.000"/>
        <d v="2019-02-19T17:52:00.000"/>
        <d v="2019-02-05T19:10:01.000"/>
        <d v="2019-01-30T17:03:27.000"/>
        <d v="2019-02-06T02:50:04.000"/>
        <d v="2019-02-06T14:01:45.000"/>
        <d v="2019-02-06T17:05:08.000"/>
        <d v="2019-02-06T22:40:03.000"/>
        <d v="2019-02-07T02:30:07.000"/>
        <d v="2019-02-07T15:08:10.000"/>
        <d v="2019-02-07T18:10:05.000"/>
        <d v="2019-02-07T21:05:07.000"/>
        <d v="2019-02-08T01:05:04.000"/>
        <d v="2019-02-08T15:25:20.000"/>
        <d v="2019-02-08T17:47:26.000"/>
        <d v="2019-02-09T14:50:03.000"/>
        <d v="2019-02-09T18:05:04.000"/>
        <d v="2019-02-09T22:40:04.000"/>
        <d v="2019-02-10T14:35:04.000"/>
        <d v="2019-02-10T18:25:05.000"/>
        <d v="2019-02-11T01:50:03.000"/>
        <d v="2019-02-11T14:05:07.000"/>
        <d v="2019-02-11T19:35:06.000"/>
        <d v="2019-02-12T01:05:03.000"/>
        <d v="2019-02-12T17:05:06.000"/>
        <d v="2019-02-12T19:40:05.000"/>
        <d v="2019-02-13T03:46:19.000"/>
        <d v="2019-02-13T17:40:04.000"/>
        <d v="2019-02-13T20:46:04.000"/>
        <d v="2019-02-14T00:40:04.000"/>
        <d v="2019-02-14T15:01:31.000"/>
        <d v="2019-02-14T18:10:06.000"/>
        <d v="2019-02-15T02:25:03.000"/>
        <d v="2019-02-15T15:03:06.000"/>
        <d v="2019-02-15T22:35:06.000"/>
        <d v="2019-02-16T01:45:03.000"/>
        <d v="2019-02-16T15:05:04.000"/>
        <d v="2019-02-16T17:10:06.000"/>
        <d v="2019-02-16T19:55:05.000"/>
        <d v="2019-02-16T22:10:04.000"/>
        <d v="2019-02-17T01:00:14.000"/>
        <d v="2019-02-17T14:35:04.000"/>
        <d v="2019-02-17T20:10:03.000"/>
        <d v="2019-02-18T01:15:05.000"/>
        <d v="2019-02-18T14:10:05.000"/>
        <d v="2019-02-18T19:15:07.000"/>
        <d v="2019-02-19T13:05:06.000"/>
        <d v="2019-02-19T15:35:05.000"/>
        <d v="2019-02-08T01:09:14.000"/>
        <d v="2019-02-19T17:55:23.000"/>
        <d v="2019-02-07T20:02:33.000"/>
        <d v="2019-02-19T21:22:43.000"/>
        <d v="2019-02-14T22:23:40.000"/>
        <d v="2019-02-19T21:27:02.000"/>
      </sharedItems>
      <fieldGroup par="66" base="22">
        <rangePr groupBy="hours" autoEnd="1" autoStart="1" startDate="2018-12-13T11:43:47.000" endDate="2019-02-19T21:27:02.000"/>
        <groupItems count="26">
          <s v="&lt;12/13/2018"/>
          <s v="12 AM"/>
          <s v="1 AM"/>
          <s v="2 AM"/>
          <s v="3 AM"/>
          <s v="4 AM"/>
          <s v="5 AM"/>
          <s v="6 AM"/>
          <s v="7 AM"/>
          <s v="8 AM"/>
          <s v="9 AM"/>
          <s v="10 AM"/>
          <s v="11 AM"/>
          <s v="12 PM"/>
          <s v="1 PM"/>
          <s v="2 PM"/>
          <s v="3 PM"/>
          <s v="4 PM"/>
          <s v="5 PM"/>
          <s v="6 PM"/>
          <s v="7 PM"/>
          <s v="8 PM"/>
          <s v="9 PM"/>
          <s v="10 PM"/>
          <s v="11 PM"/>
          <s v="&gt;2/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3T11:43:47.000" endDate="2019-02-19T21:27:02.000"/>
        <groupItems count="368">
          <s v="&lt;12/1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19"/>
        </groupItems>
      </fieldGroup>
    </cacheField>
    <cacheField name="Months" databaseField="0">
      <sharedItems containsMixedTypes="0" count="0"/>
      <fieldGroup base="22">
        <rangePr groupBy="months" autoEnd="1" autoStart="1" startDate="2018-12-13T11:43:47.000" endDate="2019-02-19T21:27:02.000"/>
        <groupItems count="14">
          <s v="&lt;12/13/2018"/>
          <s v="Jan"/>
          <s v="Feb"/>
          <s v="Mar"/>
          <s v="Apr"/>
          <s v="May"/>
          <s v="Jun"/>
          <s v="Jul"/>
          <s v="Aug"/>
          <s v="Sep"/>
          <s v="Oct"/>
          <s v="Nov"/>
          <s v="Dec"/>
          <s v="&gt;2/19/2019"/>
        </groupItems>
      </fieldGroup>
    </cacheField>
    <cacheField name="Years" databaseField="0">
      <sharedItems containsMixedTypes="0" count="0"/>
      <fieldGroup base="22">
        <rangePr groupBy="years" autoEnd="1" autoStart="1" startDate="2018-12-13T11:43:47.000" endDate="2019-02-19T21:27:02.000"/>
        <groupItems count="4">
          <s v="&lt;12/13/2018"/>
          <s v="2018"/>
          <s v="2019"/>
          <s v="&gt;2/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7">
  <r>
    <s v="avalara"/>
    <s v="rsmusllp"/>
    <m/>
    <m/>
    <m/>
    <m/>
    <m/>
    <m/>
    <m/>
    <m/>
    <s v="No"/>
    <n v="3"/>
    <m/>
    <m/>
    <x v="0"/>
    <d v="2019-02-06T18:00:13.000"/>
    <s v="Thank you to our #AvalaraCRUSH Diamond Sponsor, @RSMUSLLP! RSM US is a leading provider of audit, tax, and consulting services focused on helping middle market leaders succeed. Learn more about them here: https://t.co/jwFsDLY03N https://t.co/35IySeMQET"/>
    <s v="http://p.ctx.ly/r/92w5"/>
    <s v="ctx.ly"/>
    <x v="0"/>
    <s v="https://pbs.twimg.com/media/Dyvap7TVAAEFpBQ.jpg"/>
    <s v="https://pbs.twimg.com/media/Dyvap7TVAAEFpBQ.jpg"/>
    <x v="0"/>
    <s v="https://twitter.com/#!/avalara/status/1093207751839211520"/>
    <m/>
    <m/>
    <s v="1093207751839211520"/>
    <m/>
    <b v="0"/>
    <n v="1"/>
    <s v=""/>
    <b v="0"/>
    <s v="en"/>
    <m/>
    <s v=""/>
    <b v="0"/>
    <n v="0"/>
    <s v=""/>
    <s v="Adobe® Social"/>
    <b v="0"/>
    <s v="1093207751839211520"/>
    <s v="Tweet"/>
    <n v="0"/>
    <n v="0"/>
    <m/>
    <m/>
    <m/>
    <m/>
    <m/>
    <m/>
    <m/>
    <m/>
    <n v="1"/>
    <s v="1"/>
    <s v="1"/>
    <n v="4"/>
    <n v="12.5"/>
    <n v="0"/>
    <n v="0"/>
    <n v="0"/>
    <n v="0"/>
    <n v="28"/>
    <n v="87.5"/>
    <n v="32"/>
  </r>
  <r>
    <s v="bknowles34"/>
    <s v="rsmusllp"/>
    <m/>
    <m/>
    <m/>
    <m/>
    <m/>
    <m/>
    <m/>
    <m/>
    <s v="No"/>
    <n v="4"/>
    <m/>
    <m/>
    <x v="0"/>
    <d v="2019-02-06T23:02:04.000"/>
    <s v="RT @RSMUSLLP: In the spirit of Valentine’s Day, we're celebrating the new happy couple: #blockchain and the food &amp;amp; beverage industry. 💞_x000a__x000a_Jo…"/>
    <m/>
    <m/>
    <x v="1"/>
    <m/>
    <s v="http://pbs.twimg.com/profile_images/378800000846526803/50a941808c5278cb4ab4948d8ad39d11_normal.jpeg"/>
    <x v="1"/>
    <s v="https://twitter.com/#!/bknowles34/status/1093283714312949760"/>
    <m/>
    <m/>
    <s v="1093283714312949760"/>
    <m/>
    <b v="0"/>
    <n v="0"/>
    <s v=""/>
    <b v="0"/>
    <s v="en"/>
    <m/>
    <s v=""/>
    <b v="0"/>
    <n v="3"/>
    <s v="1093278176221061120"/>
    <s v="Twitter Web Client"/>
    <b v="0"/>
    <s v="1093278176221061120"/>
    <s v="Tweet"/>
    <n v="0"/>
    <n v="0"/>
    <m/>
    <m/>
    <m/>
    <m/>
    <m/>
    <m/>
    <m/>
    <m/>
    <n v="1"/>
    <s v="1"/>
    <s v="1"/>
    <n v="1"/>
    <n v="4.3478260869565215"/>
    <n v="0"/>
    <n v="0"/>
    <n v="0"/>
    <n v="0"/>
    <n v="22"/>
    <n v="95.65217391304348"/>
    <n v="23"/>
  </r>
  <r>
    <s v="rachelasimontax"/>
    <s v="rachelasimontax"/>
    <m/>
    <m/>
    <m/>
    <m/>
    <m/>
    <m/>
    <m/>
    <m/>
    <s v="No"/>
    <n v="5"/>
    <m/>
    <m/>
    <x v="1"/>
    <d v="2019-02-07T01:10:09.000"/>
    <s v="I am looking for an experienced Manager to join RSM's Global Employer Services team. Know someone that would be a good fit? Send me a note!_x000a__x000a_https://t.co/BEOYJAjzK8"/>
    <s v="http://jobs.rsmus.com/ShowJob/Id/223337/International-Tax-–-Global-Employer-Services-(GES)-Manager/"/>
    <s v="rsmus.com"/>
    <x v="2"/>
    <m/>
    <s v="http://pbs.twimg.com/profile_images/913044428868038657/bAw_iMzA_normal.jpg"/>
    <x v="2"/>
    <s v="https://twitter.com/#!/rachelasimontax/status/1093315946096353282"/>
    <m/>
    <m/>
    <s v="1093315946096353282"/>
    <m/>
    <b v="0"/>
    <n v="1"/>
    <s v=""/>
    <b v="0"/>
    <s v="en"/>
    <m/>
    <s v=""/>
    <b v="0"/>
    <n v="0"/>
    <s v=""/>
    <s v="Twitter Web Client"/>
    <b v="0"/>
    <s v="1093315946096353282"/>
    <s v="Tweet"/>
    <n v="0"/>
    <n v="0"/>
    <m/>
    <m/>
    <m/>
    <m/>
    <m/>
    <m/>
    <m/>
    <m/>
    <n v="1"/>
    <s v="2"/>
    <s v="2"/>
    <n v="1"/>
    <n v="3.8461538461538463"/>
    <n v="0"/>
    <n v="0"/>
    <n v="0"/>
    <n v="0"/>
    <n v="25"/>
    <n v="96.15384615384616"/>
    <n v="26"/>
  </r>
  <r>
    <s v="thomasofarrell1"/>
    <s v="thomasofarrell1"/>
    <m/>
    <m/>
    <m/>
    <m/>
    <m/>
    <m/>
    <m/>
    <m/>
    <s v="No"/>
    <n v="6"/>
    <m/>
    <m/>
    <x v="1"/>
    <d v="2019-02-07T01:10:39.000"/>
    <s v="Final regs highlight actions for taxpayers using 20 percent deduction https://t.co/IYGg0HZpeM"/>
    <s v="https://rsmus.com/what-we-do/services/tax/lead-tax/partnerships/final-regs-highlight-actions-for-taxpayers-using-20-percent-dedu.html#.XFuFigvRUR0.twitter"/>
    <s v="rsmus.com"/>
    <x v="2"/>
    <m/>
    <s v="http://pbs.twimg.com/profile_images/550810552893575169/dkxjDrUp_normal.jpeg"/>
    <x v="3"/>
    <s v="https://twitter.com/#!/thomasofarrell1/status/1093316071891914753"/>
    <m/>
    <m/>
    <s v="1093316071891914753"/>
    <m/>
    <b v="0"/>
    <n v="0"/>
    <s v=""/>
    <b v="0"/>
    <s v="en"/>
    <m/>
    <s v=""/>
    <b v="0"/>
    <n v="0"/>
    <s v=""/>
    <s v="Twitter Web Client"/>
    <b v="0"/>
    <s v="1093316071891914753"/>
    <s v="Tweet"/>
    <n v="0"/>
    <n v="0"/>
    <m/>
    <m/>
    <m/>
    <m/>
    <m/>
    <m/>
    <m/>
    <m/>
    <n v="1"/>
    <s v="2"/>
    <s v="2"/>
    <n v="0"/>
    <n v="0"/>
    <n v="0"/>
    <n v="0"/>
    <n v="0"/>
    <n v="0"/>
    <n v="10"/>
    <n v="100"/>
    <n v="10"/>
  </r>
  <r>
    <s v="arackerman"/>
    <s v="rsmusllp"/>
    <m/>
    <m/>
    <m/>
    <m/>
    <m/>
    <m/>
    <m/>
    <m/>
    <s v="No"/>
    <n v="7"/>
    <m/>
    <m/>
    <x v="0"/>
    <d v="2019-02-07T02:40:18.000"/>
    <s v="RT @RSMUSLLP: Failure to address #fintech risks could lead to: _x000a__x000a_Criminal threats_x000a_#Security breaches_x000a_Steep financial #penalties_x000a_Damage to o…"/>
    <m/>
    <m/>
    <x v="3"/>
    <m/>
    <s v="http://pbs.twimg.com/profile_images/658663137303003136/kbChqkPR_normal.jpg"/>
    <x v="4"/>
    <s v="https://twitter.com/#!/arackerman/status/1093338636542726144"/>
    <m/>
    <m/>
    <s v="1093338636542726144"/>
    <m/>
    <b v="0"/>
    <n v="0"/>
    <s v=""/>
    <b v="0"/>
    <s v="en"/>
    <m/>
    <s v=""/>
    <b v="0"/>
    <n v="1"/>
    <s v="1093336072191389697"/>
    <s v="Twitter for Android"/>
    <b v="0"/>
    <s v="1093336072191389697"/>
    <s v="Tweet"/>
    <n v="0"/>
    <n v="0"/>
    <m/>
    <m/>
    <m/>
    <m/>
    <m/>
    <m/>
    <m/>
    <m/>
    <n v="1"/>
    <s v="1"/>
    <s v="1"/>
    <n v="1"/>
    <n v="5"/>
    <n v="6"/>
    <n v="30"/>
    <n v="0"/>
    <n v="0"/>
    <n v="13"/>
    <n v="65"/>
    <n v="20"/>
  </r>
  <r>
    <s v="timduy"/>
    <s v="joebrusuelas"/>
    <m/>
    <m/>
    <m/>
    <m/>
    <m/>
    <m/>
    <m/>
    <m/>
    <s v="No"/>
    <n v="8"/>
    <m/>
    <m/>
    <x v="0"/>
    <d v="2019-02-07T17:05:40.000"/>
    <s v="RT @joebrusuelas: Here is my 2019 global economic outlook on a day when investors are questioning the duration of the current expansion htt…"/>
    <m/>
    <m/>
    <x v="2"/>
    <m/>
    <s v="http://pbs.twimg.com/profile_images/1053465804115570690/q_45HEWk_normal.jpg"/>
    <x v="5"/>
    <s v="https://twitter.com/#!/timduy/status/1093556412301496321"/>
    <m/>
    <m/>
    <s v="1093556412301496321"/>
    <m/>
    <b v="0"/>
    <n v="0"/>
    <s v=""/>
    <b v="0"/>
    <s v="en"/>
    <m/>
    <s v=""/>
    <b v="0"/>
    <n v="4"/>
    <s v="1093556361479241729"/>
    <s v="TweetDeck"/>
    <b v="0"/>
    <s v="1093556361479241729"/>
    <s v="Tweet"/>
    <n v="0"/>
    <n v="0"/>
    <m/>
    <m/>
    <m/>
    <m/>
    <m/>
    <m/>
    <m/>
    <m/>
    <n v="1"/>
    <s v="7"/>
    <s v="7"/>
    <n v="0"/>
    <n v="0"/>
    <n v="0"/>
    <n v="0"/>
    <n v="0"/>
    <n v="0"/>
    <n v="23"/>
    <n v="100"/>
    <n v="23"/>
  </r>
  <r>
    <s v="marcobettosi"/>
    <s v="joebrusuelas"/>
    <m/>
    <m/>
    <m/>
    <m/>
    <m/>
    <m/>
    <m/>
    <m/>
    <s v="No"/>
    <n v="9"/>
    <m/>
    <m/>
    <x v="0"/>
    <d v="2019-02-07T17:07:25.000"/>
    <s v="RT @joebrusuelas: Here is my 2019 global economic outlook on a day when investors are questioning the duration of the current expansion htt…"/>
    <m/>
    <m/>
    <x v="2"/>
    <m/>
    <s v="http://pbs.twimg.com/profile_images/1079900661481988096/B--LI85R_normal.jpg"/>
    <x v="6"/>
    <s v="https://twitter.com/#!/marcobettosi/status/1093556851239780355"/>
    <m/>
    <m/>
    <s v="1093556851239780355"/>
    <m/>
    <b v="0"/>
    <n v="0"/>
    <s v=""/>
    <b v="0"/>
    <s v="en"/>
    <m/>
    <s v=""/>
    <b v="0"/>
    <n v="4"/>
    <s v="1093556361479241729"/>
    <s v="Twitter for iPhone"/>
    <b v="0"/>
    <s v="1093556361479241729"/>
    <s v="Tweet"/>
    <n v="0"/>
    <n v="0"/>
    <m/>
    <m/>
    <m/>
    <m/>
    <m/>
    <m/>
    <m/>
    <m/>
    <n v="1"/>
    <s v="7"/>
    <s v="7"/>
    <n v="0"/>
    <n v="0"/>
    <n v="0"/>
    <n v="0"/>
    <n v="0"/>
    <n v="0"/>
    <n v="23"/>
    <n v="100"/>
    <n v="23"/>
  </r>
  <r>
    <s v="wtckc"/>
    <s v="rsmusllp"/>
    <m/>
    <m/>
    <m/>
    <m/>
    <m/>
    <m/>
    <m/>
    <m/>
    <s v="No"/>
    <n v="10"/>
    <m/>
    <m/>
    <x v="0"/>
    <d v="2019-02-07T17:54:08.000"/>
    <s v="RT @RSMUSLLP: When expanding globally, #manufacturers have a long to-do list before a border is even crossed. 🗺_x000a__x000a_From establishing #supplyc…"/>
    <m/>
    <m/>
    <x v="4"/>
    <m/>
    <s v="http://pbs.twimg.com/profile_images/378800000731542627/5b990a8b28fedac66f7ea0a19b0ec8fc_normal.jpeg"/>
    <x v="7"/>
    <s v="https://twitter.com/#!/wtckc/status/1093568610516324352"/>
    <m/>
    <m/>
    <s v="1093568610516324352"/>
    <m/>
    <b v="0"/>
    <n v="0"/>
    <s v=""/>
    <b v="0"/>
    <s v="en"/>
    <m/>
    <s v=""/>
    <b v="0"/>
    <n v="2"/>
    <s v="1093526840160014336"/>
    <s v="Twitter Web Client"/>
    <b v="0"/>
    <s v="1093526840160014336"/>
    <s v="Tweet"/>
    <n v="0"/>
    <n v="0"/>
    <m/>
    <m/>
    <m/>
    <m/>
    <m/>
    <m/>
    <m/>
    <m/>
    <n v="1"/>
    <s v="1"/>
    <s v="1"/>
    <n v="0"/>
    <n v="0"/>
    <n v="0"/>
    <n v="0"/>
    <n v="0"/>
    <n v="0"/>
    <n v="21"/>
    <n v="100"/>
    <n v="21"/>
  </r>
  <r>
    <s v="karengalivan1"/>
    <s v="rsmusllp"/>
    <m/>
    <m/>
    <m/>
    <m/>
    <m/>
    <m/>
    <m/>
    <m/>
    <s v="No"/>
    <n v="11"/>
    <m/>
    <m/>
    <x v="0"/>
    <d v="2019-02-07T18:21:14.000"/>
    <s v="RT @RSMUSLLP: In the spirit of Valentine’s Day, we're celebrating the new happy couple: #blockchain and the food &amp;amp; beverage industry. 💞_x000a__x000a_Jo…"/>
    <m/>
    <m/>
    <x v="1"/>
    <m/>
    <s v="http://abs.twimg.com/sticky/default_profile_images/default_profile_normal.png"/>
    <x v="8"/>
    <s v="https://twitter.com/#!/karengalivan1/status/1093575427514351616"/>
    <m/>
    <m/>
    <s v="1093575427514351616"/>
    <m/>
    <b v="0"/>
    <n v="0"/>
    <s v=""/>
    <b v="0"/>
    <s v="en"/>
    <m/>
    <s v=""/>
    <b v="0"/>
    <n v="3"/>
    <s v="1093278176221061120"/>
    <s v="Twitter for Android"/>
    <b v="0"/>
    <s v="1093278176221061120"/>
    <s v="Tweet"/>
    <n v="0"/>
    <n v="0"/>
    <m/>
    <m/>
    <m/>
    <m/>
    <m/>
    <m/>
    <m/>
    <m/>
    <n v="1"/>
    <s v="1"/>
    <s v="1"/>
    <n v="1"/>
    <n v="4.3478260869565215"/>
    <n v="0"/>
    <n v="0"/>
    <n v="0"/>
    <n v="0"/>
    <n v="22"/>
    <n v="95.65217391304348"/>
    <n v="23"/>
  </r>
  <r>
    <s v="annerinaldi5"/>
    <s v="annerinaldi5"/>
    <m/>
    <m/>
    <m/>
    <m/>
    <m/>
    <m/>
    <m/>
    <m/>
    <s v="No"/>
    <n v="12"/>
    <m/>
    <m/>
    <x v="1"/>
    <d v="2019-02-07T22:48:32.000"/>
    <s v="#RSMUS Chief Economist Joe Brusuelas’ 2019 #Global #economic#outlook #KnowledgeIsPower"/>
    <m/>
    <m/>
    <x v="5"/>
    <m/>
    <s v="http://pbs.twimg.com/profile_images/1074729991928193028/dBjNje_B_normal.jpg"/>
    <x v="9"/>
    <s v="https://twitter.com/#!/annerinaldi5/status/1093642695413850112"/>
    <m/>
    <m/>
    <s v="1093642695413850112"/>
    <m/>
    <b v="0"/>
    <n v="0"/>
    <s v=""/>
    <b v="1"/>
    <s v="nl"/>
    <m/>
    <s v="1093556361479241729"/>
    <b v="0"/>
    <n v="0"/>
    <s v=""/>
    <s v="Twitter for iPhone"/>
    <b v="0"/>
    <s v="1093642695413850112"/>
    <s v="Tweet"/>
    <n v="0"/>
    <n v="0"/>
    <m/>
    <m/>
    <m/>
    <m/>
    <m/>
    <m/>
    <m/>
    <m/>
    <n v="1"/>
    <s v="2"/>
    <s v="2"/>
    <n v="0"/>
    <n v="0"/>
    <n v="0"/>
    <n v="0"/>
    <n v="0"/>
    <n v="0"/>
    <n v="10"/>
    <n v="100"/>
    <n v="10"/>
  </r>
  <r>
    <s v="ceoshow"/>
    <s v="rsmusllp"/>
    <m/>
    <m/>
    <m/>
    <m/>
    <m/>
    <m/>
    <m/>
    <m/>
    <s v="No"/>
    <n v="13"/>
    <m/>
    <m/>
    <x v="0"/>
    <d v="2019-02-08T02:12:08.000"/>
    <s v="RT @RSMUSLLP: Jack Mitchell, chairman of the Mitchell Stores, talks about how the economy has affected the retail industry, using data to i…"/>
    <m/>
    <m/>
    <x v="2"/>
    <m/>
    <s v="http://pbs.twimg.com/profile_images/1070379029604261889/NbTmB2HJ_normal.jpg"/>
    <x v="10"/>
    <s v="https://twitter.com/#!/ceoshow/status/1093693934382039041"/>
    <m/>
    <m/>
    <s v="1093693934382039041"/>
    <m/>
    <b v="0"/>
    <n v="0"/>
    <s v=""/>
    <b v="0"/>
    <s v="en"/>
    <m/>
    <s v=""/>
    <b v="0"/>
    <n v="3"/>
    <s v="1090656751534436353"/>
    <s v="Twitter for iPhone"/>
    <b v="0"/>
    <s v="1090656751534436353"/>
    <s v="Tweet"/>
    <n v="0"/>
    <n v="0"/>
    <m/>
    <m/>
    <m/>
    <m/>
    <m/>
    <m/>
    <m/>
    <m/>
    <n v="1"/>
    <s v="1"/>
    <s v="1"/>
    <n v="0"/>
    <n v="0"/>
    <n v="0"/>
    <n v="0"/>
    <n v="0"/>
    <n v="0"/>
    <n v="23"/>
    <n v="100"/>
    <n v="23"/>
  </r>
  <r>
    <s v="jesstuschongrsm"/>
    <s v="jesstuschongrsm"/>
    <m/>
    <m/>
    <m/>
    <m/>
    <m/>
    <m/>
    <m/>
    <m/>
    <s v="No"/>
    <n v="14"/>
    <m/>
    <m/>
    <x v="1"/>
    <d v="2019-02-08T13:55:06.000"/>
    <s v="Business owners and shareholders need to understand the impact of the new tax law in order to maximize operational efficiency moving forward. This guide, developed in conjunction with the US Chamber of Commerce, offers an overview…https://t.co/PNgjg5Ss7h https://t.co/RCx1r52C5d"/>
    <s v="https://lnkd.in/eDk3Pp9 https://lnkd.in/e2jkzuT"/>
    <s v="lnkd.in lnkd.in"/>
    <x v="2"/>
    <m/>
    <s v="http://pbs.twimg.com/profile_images/618503592748584960/opl8Z1RU_normal.jpg"/>
    <x v="11"/>
    <s v="https://twitter.com/#!/jesstuschongrsm/status/1093870840150720513"/>
    <m/>
    <m/>
    <s v="1093870840150720513"/>
    <m/>
    <b v="0"/>
    <n v="0"/>
    <s v=""/>
    <b v="0"/>
    <s v="en"/>
    <m/>
    <s v=""/>
    <b v="0"/>
    <n v="0"/>
    <s v=""/>
    <s v="LinkedIn"/>
    <b v="0"/>
    <s v="1093870840150720513"/>
    <s v="Tweet"/>
    <n v="0"/>
    <n v="0"/>
    <m/>
    <m/>
    <m/>
    <m/>
    <m/>
    <m/>
    <m/>
    <m/>
    <n v="1"/>
    <s v="2"/>
    <s v="2"/>
    <n v="0"/>
    <n v="0"/>
    <n v="0"/>
    <n v="0"/>
    <n v="0"/>
    <n v="0"/>
    <n v="40"/>
    <n v="100"/>
    <n v="40"/>
  </r>
  <r>
    <s v="alfsuletzki"/>
    <s v="pikettylemonde"/>
    <m/>
    <m/>
    <m/>
    <m/>
    <m/>
    <m/>
    <m/>
    <m/>
    <s v="No"/>
    <n v="15"/>
    <m/>
    <m/>
    <x v="2"/>
    <d v="2019-02-08T16:36:36.000"/>
    <s v="@PikettyLeMonde Big profiteers of upward distributed US national wealth pay now 15% fed. tax on their „capital gain… https://t.co/xrdgumb2Gp"/>
    <s v="https://twitter.com/i/web/status/1093911484931944449"/>
    <s v="twitter.com"/>
    <x v="2"/>
    <m/>
    <s v="http://pbs.twimg.com/profile_images/458996004679741440/cPnQKakE_normal.jpeg"/>
    <x v="12"/>
    <s v="https://twitter.com/#!/alfsuletzki/status/1093911484931944449"/>
    <m/>
    <m/>
    <s v="1093911484931944449"/>
    <s v="1088894344269123585"/>
    <b v="0"/>
    <n v="0"/>
    <s v="4068347835"/>
    <b v="0"/>
    <s v="en"/>
    <m/>
    <s v=""/>
    <b v="0"/>
    <n v="0"/>
    <s v=""/>
    <s v="Twitter Web Client"/>
    <b v="1"/>
    <s v="1088894344269123585"/>
    <s v="Tweet"/>
    <n v="0"/>
    <n v="0"/>
    <m/>
    <m/>
    <m/>
    <m/>
    <m/>
    <m/>
    <m/>
    <m/>
    <n v="1"/>
    <s v="11"/>
    <s v="11"/>
    <n v="1"/>
    <n v="5.555555555555555"/>
    <n v="0"/>
    <n v="0"/>
    <n v="0"/>
    <n v="0"/>
    <n v="17"/>
    <n v="94.44444444444444"/>
    <n v="18"/>
  </r>
  <r>
    <s v="mag_broderick"/>
    <s v="rsmusllp"/>
    <m/>
    <m/>
    <m/>
    <m/>
    <m/>
    <m/>
    <m/>
    <m/>
    <s v="No"/>
    <n v="16"/>
    <m/>
    <m/>
    <x v="0"/>
    <d v="2019-02-08T19:28:10.000"/>
    <s v="RT @RSMUSLLP: #GDPR enforcement actions have officially begun. Find out what that means for your organization: https://t.co/amtfORyUem http…"/>
    <s v="https://rsmus.com/what-we-do/services/risk-advisory/security-and-privacy/gdpr-and-beyond-the-impact-of-initial-sanctions-and-new-regulations.html?cmpid=soc:twcpr1218-gdpr-fine-issuance-opinion:dj01"/>
    <s v="rsmus.com"/>
    <x v="6"/>
    <m/>
    <s v="http://pbs.twimg.com/profile_images/1052586552252030976/j0mINrH3_normal.jpg"/>
    <x v="13"/>
    <s v="https://twitter.com/#!/mag_broderick/status/1093954660556308480"/>
    <m/>
    <m/>
    <s v="1093954660556308480"/>
    <m/>
    <b v="0"/>
    <n v="0"/>
    <s v=""/>
    <b v="0"/>
    <s v="en"/>
    <m/>
    <s v=""/>
    <b v="0"/>
    <n v="2"/>
    <s v="1093929309260185600"/>
    <s v="Twitter Web Client"/>
    <b v="0"/>
    <s v="1093929309260185600"/>
    <s v="Tweet"/>
    <n v="0"/>
    <n v="0"/>
    <m/>
    <m/>
    <m/>
    <m/>
    <m/>
    <m/>
    <m/>
    <m/>
    <n v="1"/>
    <s v="1"/>
    <s v="1"/>
    <n v="0"/>
    <n v="0"/>
    <n v="0"/>
    <n v="0"/>
    <n v="0"/>
    <n v="0"/>
    <n v="17"/>
    <n v="100"/>
    <n v="17"/>
  </r>
  <r>
    <s v="mprestonclarke"/>
    <s v="mprestonclarke"/>
    <m/>
    <m/>
    <m/>
    <m/>
    <m/>
    <m/>
    <m/>
    <m/>
    <s v="No"/>
    <n v="17"/>
    <m/>
    <m/>
    <x v="1"/>
    <d v="2019-02-09T00:08:01.000"/>
    <s v="2018 Annual Health Care and Life Sciences Industry Spotlight https://t.co/i5V7PwX9Iy"/>
    <s v="https://rsmus.com/what-we-do/industries/private-equity/featured-topics/quarterly-private-equity-spotlights-by-industry/q4-2018-health-care-and-life-sciences-industry-spotlight.html?cmpid=eml:q4-2018-qtrly-industry-spotlight-infographic-hc:dj01"/>
    <s v="rsmus.com"/>
    <x v="2"/>
    <m/>
    <s v="http://pbs.twimg.com/profile_images/733327807732813825/P_29d3Ww_normal.jpg"/>
    <x v="14"/>
    <s v="https://twitter.com/#!/mprestonclarke/status/1094025086963777536"/>
    <m/>
    <m/>
    <s v="1094025086963777536"/>
    <m/>
    <b v="0"/>
    <n v="0"/>
    <s v=""/>
    <b v="0"/>
    <s v="en"/>
    <m/>
    <s v=""/>
    <b v="0"/>
    <n v="0"/>
    <s v=""/>
    <s v="Buffer"/>
    <b v="0"/>
    <s v="1094025086963777536"/>
    <s v="Tweet"/>
    <n v="0"/>
    <n v="0"/>
    <m/>
    <m/>
    <m/>
    <m/>
    <m/>
    <m/>
    <m/>
    <m/>
    <n v="1"/>
    <s v="2"/>
    <s v="2"/>
    <n v="0"/>
    <n v="0"/>
    <n v="0"/>
    <n v="0"/>
    <n v="0"/>
    <n v="0"/>
    <n v="9"/>
    <n v="100"/>
    <n v="9"/>
  </r>
  <r>
    <s v="teagjones"/>
    <s v="rsmusllp"/>
    <m/>
    <m/>
    <m/>
    <m/>
    <m/>
    <m/>
    <m/>
    <m/>
    <s v="No"/>
    <n v="18"/>
    <m/>
    <m/>
    <x v="0"/>
    <d v="2019-02-07T02:06:58.000"/>
    <s v="RT @RSMUSLLP: In the spirit of Valentine’s Day, we're celebrating the new happy couple: #blockchain and the food &amp;amp; beverage industry. 💞_x000a__x000a_Jo…"/>
    <m/>
    <m/>
    <x v="1"/>
    <m/>
    <s v="http://pbs.twimg.com/profile_images/761931109710098433/RQXtcRWn_normal.jpg"/>
    <x v="15"/>
    <s v="https://twitter.com/#!/teagjones/status/1093330246126977030"/>
    <m/>
    <m/>
    <s v="1093330246126977030"/>
    <m/>
    <b v="0"/>
    <n v="0"/>
    <s v=""/>
    <b v="0"/>
    <s v="en"/>
    <m/>
    <s v=""/>
    <b v="0"/>
    <n v="3"/>
    <s v="1093278176221061120"/>
    <s v="Twitter for iPhone"/>
    <b v="0"/>
    <s v="1093278176221061120"/>
    <s v="Tweet"/>
    <n v="0"/>
    <n v="0"/>
    <m/>
    <m/>
    <m/>
    <m/>
    <m/>
    <m/>
    <m/>
    <m/>
    <n v="2"/>
    <s v="1"/>
    <s v="1"/>
    <n v="1"/>
    <n v="4.3478260869565215"/>
    <n v="0"/>
    <n v="0"/>
    <n v="0"/>
    <n v="0"/>
    <n v="22"/>
    <n v="95.65217391304348"/>
    <n v="23"/>
  </r>
  <r>
    <s v="teagjones"/>
    <s v="rsmusllp"/>
    <m/>
    <m/>
    <m/>
    <m/>
    <m/>
    <m/>
    <m/>
    <m/>
    <s v="No"/>
    <n v="19"/>
    <m/>
    <m/>
    <x v="0"/>
    <d v="2019-02-09T00:15:24.000"/>
    <s v="RT @RSMUSLLP: Examine #privateequity deals, #MandA trends and the #economic implications of both in our 2018 Annual Industry Spotlight repo…"/>
    <m/>
    <m/>
    <x v="7"/>
    <m/>
    <s v="http://pbs.twimg.com/profile_images/761931109710098433/RQXtcRWn_normal.jpg"/>
    <x v="16"/>
    <s v="https://twitter.com/#!/teagjones/status/1094026943429775360"/>
    <m/>
    <m/>
    <s v="1094026943429775360"/>
    <m/>
    <b v="0"/>
    <n v="0"/>
    <s v=""/>
    <b v="0"/>
    <s v="en"/>
    <m/>
    <s v=""/>
    <b v="0"/>
    <n v="4"/>
    <s v="1093677056016244736"/>
    <s v="Twitter for iPhone"/>
    <b v="0"/>
    <s v="1093677056016244736"/>
    <s v="Tweet"/>
    <n v="0"/>
    <n v="0"/>
    <m/>
    <m/>
    <m/>
    <m/>
    <m/>
    <m/>
    <m/>
    <m/>
    <n v="2"/>
    <s v="1"/>
    <s v="1"/>
    <n v="0"/>
    <n v="0"/>
    <n v="0"/>
    <n v="0"/>
    <n v="0"/>
    <n v="0"/>
    <n v="20"/>
    <n v="100"/>
    <n v="20"/>
  </r>
  <r>
    <s v="simonhartrsm"/>
    <s v="joebrusuelas"/>
    <m/>
    <m/>
    <m/>
    <m/>
    <m/>
    <m/>
    <m/>
    <m/>
    <s v="No"/>
    <n v="20"/>
    <m/>
    <m/>
    <x v="0"/>
    <d v="2019-02-09T09:11:27.000"/>
    <s v="RT @joebrusuelas: Here is my 2019 global economic outlook on a day when investors are questioning the duration of the current expansion htt…"/>
    <m/>
    <m/>
    <x v="2"/>
    <m/>
    <s v="http://pbs.twimg.com/profile_images/771683275786117120/rrHuzYCg_normal.jpg"/>
    <x v="17"/>
    <s v="https://twitter.com/#!/simonhartrsm/status/1094161846729428993"/>
    <m/>
    <m/>
    <s v="1094161846729428993"/>
    <m/>
    <b v="0"/>
    <n v="0"/>
    <s v=""/>
    <b v="0"/>
    <s v="en"/>
    <m/>
    <s v=""/>
    <b v="0"/>
    <n v="5"/>
    <s v="1093556361479241729"/>
    <s v="Twitter for iPhone"/>
    <b v="0"/>
    <s v="1093556361479241729"/>
    <s v="Tweet"/>
    <n v="0"/>
    <n v="0"/>
    <m/>
    <m/>
    <m/>
    <m/>
    <m/>
    <m/>
    <m/>
    <m/>
    <n v="1"/>
    <s v="7"/>
    <s v="7"/>
    <n v="0"/>
    <n v="0"/>
    <n v="0"/>
    <n v="0"/>
    <n v="0"/>
    <n v="0"/>
    <n v="23"/>
    <n v="100"/>
    <n v="23"/>
  </r>
  <r>
    <s v="rsmjb1"/>
    <s v="rsmjb1"/>
    <m/>
    <m/>
    <m/>
    <m/>
    <m/>
    <m/>
    <m/>
    <m/>
    <s v="No"/>
    <n v="21"/>
    <m/>
    <m/>
    <x v="1"/>
    <d v="2019-02-09T12:53:20.000"/>
    <s v="RSM partnered with the US Chamber of Commerce to explore some key provisions from the Tax Cuts and Jobs Act.  Read… https://t.co/ef3x57eNtC"/>
    <s v="https://twitter.com/i/web/status/1094217687146860545"/>
    <s v="twitter.com"/>
    <x v="2"/>
    <m/>
    <s v="http://pbs.twimg.com/profile_images/1058463509418262528/emDAdOnm_normal.jpg"/>
    <x v="18"/>
    <s v="https://twitter.com/#!/rsmjb1/status/1094217687146860545"/>
    <m/>
    <m/>
    <s v="1094217687146860545"/>
    <m/>
    <b v="0"/>
    <n v="0"/>
    <s v=""/>
    <b v="0"/>
    <s v="en"/>
    <m/>
    <s v=""/>
    <b v="0"/>
    <n v="0"/>
    <s v=""/>
    <s v="Twitter for iPhone"/>
    <b v="1"/>
    <s v="1094217687146860545"/>
    <s v="Tweet"/>
    <n v="0"/>
    <n v="0"/>
    <m/>
    <m/>
    <m/>
    <m/>
    <m/>
    <m/>
    <m/>
    <m/>
    <n v="1"/>
    <s v="2"/>
    <s v="2"/>
    <n v="0"/>
    <n v="0"/>
    <n v="0"/>
    <n v="0"/>
    <n v="0"/>
    <n v="0"/>
    <n v="21"/>
    <n v="100"/>
    <n v="21"/>
  </r>
  <r>
    <s v="tdboothca"/>
    <s v="tdboothca"/>
    <m/>
    <m/>
    <m/>
    <m/>
    <m/>
    <m/>
    <m/>
    <m/>
    <s v="No"/>
    <n v="22"/>
    <m/>
    <m/>
    <x v="1"/>
    <d v="2019-02-09T21:25:20.000"/>
    <s v="Modernizing the nonprofit workplace with Office 365 and Power BI https://t.co/iJNr4ocxPa"/>
    <s v="https://rsmus.com/events/moderizing-nonprofit-365-powerbi.html#.XF9FO7eZz6Q.twitter"/>
    <s v="rsmus.com"/>
    <x v="2"/>
    <m/>
    <s v="http://pbs.twimg.com/profile_images/1135320332/1fca2b1_normal.jpg"/>
    <x v="19"/>
    <s v="https://twitter.com/#!/tdboothca/status/1094346533707960320"/>
    <m/>
    <m/>
    <s v="1094346533707960320"/>
    <m/>
    <b v="0"/>
    <n v="0"/>
    <s v=""/>
    <b v="0"/>
    <s v="en"/>
    <m/>
    <s v=""/>
    <b v="0"/>
    <n v="0"/>
    <s v=""/>
    <s v="Twitter Web Client"/>
    <b v="0"/>
    <s v="1094346533707960320"/>
    <s v="Tweet"/>
    <n v="0"/>
    <n v="0"/>
    <m/>
    <m/>
    <m/>
    <m/>
    <m/>
    <m/>
    <m/>
    <m/>
    <n v="1"/>
    <s v="2"/>
    <s v="2"/>
    <n v="0"/>
    <n v="0"/>
    <n v="0"/>
    <n v="0"/>
    <n v="0"/>
    <n v="0"/>
    <n v="10"/>
    <n v="100"/>
    <n v="10"/>
  </r>
  <r>
    <s v="imasouthwestflo"/>
    <s v="imasouthwestflo"/>
    <m/>
    <m/>
    <m/>
    <m/>
    <m/>
    <m/>
    <m/>
    <m/>
    <s v="No"/>
    <n v="23"/>
    <m/>
    <m/>
    <x v="1"/>
    <d v="2019-02-10T02:35:14.000"/>
    <s v="Important guidance on parking expenses and UBTI https://t.co/eYM2qC5b1x"/>
    <s v="https://rsmus.com/what-we-do/industries/private-clubs/important-guidance-on-parking-expenses-and-ubti.html#.XF-N32ILxe8.twitter"/>
    <s v="rsmus.com"/>
    <x v="2"/>
    <m/>
    <s v="http://pbs.twimg.com/profile_images/850000524791267329/0R5NVX31_normal.jpg"/>
    <x v="20"/>
    <s v="https://twitter.com/#!/imasouthwestflo/status/1094424522449653760"/>
    <m/>
    <m/>
    <s v="1094424522449653760"/>
    <m/>
    <b v="0"/>
    <n v="0"/>
    <s v=""/>
    <b v="0"/>
    <s v="en"/>
    <m/>
    <s v=""/>
    <b v="0"/>
    <n v="0"/>
    <s v=""/>
    <s v="Twitter Web Client"/>
    <b v="0"/>
    <s v="1094424522449653760"/>
    <s v="Tweet"/>
    <n v="0"/>
    <n v="0"/>
    <m/>
    <m/>
    <m/>
    <m/>
    <m/>
    <m/>
    <m/>
    <m/>
    <n v="1"/>
    <s v="2"/>
    <s v="2"/>
    <n v="2"/>
    <n v="28.571428571428573"/>
    <n v="0"/>
    <n v="0"/>
    <n v="0"/>
    <n v="0"/>
    <n v="5"/>
    <n v="71.42857142857143"/>
    <n v="7"/>
  </r>
  <r>
    <s v="fortivus"/>
    <s v="fortivus"/>
    <m/>
    <m/>
    <m/>
    <m/>
    <m/>
    <m/>
    <m/>
    <m/>
    <s v="No"/>
    <n v="24"/>
    <m/>
    <m/>
    <x v="1"/>
    <d v="2019-02-10T17:30:02.000"/>
    <s v="6 digital transformation myths food and beverage companies must change https://t.co/sapgIZhGjV #Transformation #digitaltransformation https://t.co/2JJGaz7pn5"/>
    <s v="https://twi.li/8Qn9IL"/>
    <s v="twi.li"/>
    <x v="8"/>
    <s v="https://pbs.twimg.com/media/DzD6G-JX0AE0Kok.jpg"/>
    <s v="https://pbs.twimg.com/media/DzD6G-JX0AE0Kok.jpg"/>
    <x v="21"/>
    <s v="https://twitter.com/#!/fortivus/status/1094649709275369473"/>
    <m/>
    <m/>
    <s v="1094649709275369473"/>
    <m/>
    <b v="0"/>
    <n v="0"/>
    <s v=""/>
    <b v="0"/>
    <s v="en"/>
    <m/>
    <s v=""/>
    <b v="0"/>
    <n v="1"/>
    <s v=""/>
    <s v="TwinyBots"/>
    <b v="0"/>
    <s v="1094649709275369473"/>
    <s v="Tweet"/>
    <n v="0"/>
    <n v="0"/>
    <m/>
    <m/>
    <m/>
    <m/>
    <m/>
    <m/>
    <m/>
    <m/>
    <n v="1"/>
    <s v="2"/>
    <s v="2"/>
    <n v="0"/>
    <n v="0"/>
    <n v="0"/>
    <n v="0"/>
    <n v="0"/>
    <n v="0"/>
    <n v="12"/>
    <n v="100"/>
    <n v="12"/>
  </r>
  <r>
    <s v="kurt_shenk"/>
    <s v="rsmusllp"/>
    <m/>
    <m/>
    <m/>
    <m/>
    <m/>
    <m/>
    <m/>
    <m/>
    <s v="No"/>
    <n v="25"/>
    <m/>
    <m/>
    <x v="0"/>
    <d v="2019-02-08T02:41:07.000"/>
    <s v="RT @RSMUSLLP: Examine #privateequity deals, #MandA trends and the #economic implications of both in our 2018 Annual Industry Spotlight repo…"/>
    <m/>
    <m/>
    <x v="7"/>
    <m/>
    <s v="http://pbs.twimg.com/profile_images/1042593784410722304/Z1-mR5Yj_normal.jpg"/>
    <x v="22"/>
    <s v="https://twitter.com/#!/kurt_shenk/status/1093701227899207680"/>
    <m/>
    <m/>
    <s v="1093701227899207680"/>
    <m/>
    <b v="0"/>
    <n v="0"/>
    <s v=""/>
    <b v="0"/>
    <s v="en"/>
    <m/>
    <s v=""/>
    <b v="0"/>
    <n v="4"/>
    <s v="1093677056016244736"/>
    <s v="Twitter for iPhone"/>
    <b v="0"/>
    <s v="1093677056016244736"/>
    <s v="Tweet"/>
    <n v="0"/>
    <n v="0"/>
    <m/>
    <m/>
    <m/>
    <m/>
    <m/>
    <m/>
    <m/>
    <m/>
    <n v="1"/>
    <s v="1"/>
    <s v="1"/>
    <n v="0"/>
    <n v="0"/>
    <n v="0"/>
    <n v="0"/>
    <n v="0"/>
    <n v="0"/>
    <n v="20"/>
    <n v="100"/>
    <n v="20"/>
  </r>
  <r>
    <s v="kurt_shenk"/>
    <s v="kurt_shenk"/>
    <m/>
    <m/>
    <m/>
    <m/>
    <m/>
    <m/>
    <m/>
    <m/>
    <s v="No"/>
    <n v="26"/>
    <m/>
    <m/>
    <x v="1"/>
    <d v="2019-02-11T13:52:20.000"/>
    <s v="RSM’s chief economist, Joe Brusuelas, provides a 2019 global growth outlook and key_x000a_global risk indicators that middle market companies should consider. https://t.co/6dzaE6Fq0t"/>
    <s v="https://lnkd.in/e-4hRKt"/>
    <s v="lnkd.in"/>
    <x v="2"/>
    <m/>
    <s v="http://pbs.twimg.com/profile_images/1042593784410722304/Z1-mR5Yj_normal.jpg"/>
    <x v="23"/>
    <s v="https://twitter.com/#!/kurt_shenk/status/1094957309799866368"/>
    <m/>
    <m/>
    <s v="1094957309799866368"/>
    <m/>
    <b v="0"/>
    <n v="0"/>
    <s v=""/>
    <b v="0"/>
    <s v="en"/>
    <m/>
    <s v=""/>
    <b v="0"/>
    <n v="0"/>
    <s v=""/>
    <s v="LinkedIn"/>
    <b v="0"/>
    <s v="1094957309799866368"/>
    <s v="Tweet"/>
    <n v="0"/>
    <n v="0"/>
    <m/>
    <m/>
    <m/>
    <m/>
    <m/>
    <m/>
    <m/>
    <m/>
    <n v="1"/>
    <s v="1"/>
    <s v="1"/>
    <n v="0"/>
    <n v="0"/>
    <n v="1"/>
    <n v="4.3478260869565215"/>
    <n v="0"/>
    <n v="0"/>
    <n v="22"/>
    <n v="95.65217391304348"/>
    <n v="23"/>
  </r>
  <r>
    <s v="luxsantllc"/>
    <s v="luxsantllc"/>
    <m/>
    <m/>
    <m/>
    <m/>
    <m/>
    <m/>
    <m/>
    <m/>
    <s v="No"/>
    <n v="27"/>
    <m/>
    <m/>
    <x v="1"/>
    <d v="2019-02-12T08:55:48.000"/>
    <s v="In a recent study, 94% of respondents said they would likely be loyal to a brand that offers complete transparency of their products. Here's how hashtag_x000a_#blockchain can help ⛓ https://t.co/GgvCHl04oy https://t.co/hIRqCSZsxc"/>
    <s v="https://rsmus.com/what-we-do/industries/consumer-products/retail/can-blockchain-benefit-middle-market-retailers.html?cmpid=soc:licpr0119-retail-and-blockchain:dj01"/>
    <s v="rsmus.com"/>
    <x v="1"/>
    <s v="https://pbs.twimg.com/media/DzMXlZFWkAE0It7.jpg"/>
    <s v="https://pbs.twimg.com/media/DzMXlZFWkAE0It7.jpg"/>
    <x v="24"/>
    <s v="https://twitter.com/#!/luxsantllc/status/1095245073279795200"/>
    <m/>
    <m/>
    <s v="1095245073279795200"/>
    <m/>
    <b v="0"/>
    <n v="2"/>
    <s v=""/>
    <b v="0"/>
    <s v="en"/>
    <m/>
    <s v=""/>
    <b v="0"/>
    <n v="0"/>
    <s v=""/>
    <s v="Twitter Web Client"/>
    <b v="0"/>
    <s v="1095245073279795200"/>
    <s v="Tweet"/>
    <n v="0"/>
    <n v="0"/>
    <m/>
    <m/>
    <m/>
    <m/>
    <m/>
    <m/>
    <m/>
    <m/>
    <n v="1"/>
    <s v="2"/>
    <s v="2"/>
    <n v="1"/>
    <n v="3.4482758620689653"/>
    <n v="0"/>
    <n v="0"/>
    <n v="0"/>
    <n v="0"/>
    <n v="28"/>
    <n v="96.55172413793103"/>
    <n v="29"/>
  </r>
  <r>
    <s v="bondgp007"/>
    <s v="bondgp007"/>
    <m/>
    <m/>
    <m/>
    <m/>
    <m/>
    <m/>
    <m/>
    <m/>
    <s v="No"/>
    <n v="28"/>
    <m/>
    <m/>
    <x v="1"/>
    <d v="2019-02-12T13:31:25.000"/>
    <s v="Top business trends and issues for life sciences companies in 2019 https://t.co/hYQXlhYnG7"/>
    <s v="https://rsmus.com/what-we-do/industries/life-sciences/top-business-trends-and-issues-for-life-sciences-companies-in-20.html#.XGLKpn0JVXU.twitter"/>
    <s v="rsmus.com"/>
    <x v="2"/>
    <m/>
    <s v="http://pbs.twimg.com/profile_images/1010218630980743168/aor9IsBM_normal.jpg"/>
    <x v="25"/>
    <s v="https://twitter.com/#!/bondgp007/status/1095314432186597377"/>
    <m/>
    <m/>
    <s v="1095314432186597377"/>
    <m/>
    <b v="0"/>
    <n v="0"/>
    <s v=""/>
    <b v="0"/>
    <s v="en"/>
    <m/>
    <s v=""/>
    <b v="0"/>
    <n v="0"/>
    <s v=""/>
    <s v="Twitter Web Client"/>
    <b v="0"/>
    <s v="1095314432186597377"/>
    <s v="Tweet"/>
    <n v="0"/>
    <n v="0"/>
    <m/>
    <m/>
    <m/>
    <m/>
    <m/>
    <m/>
    <m/>
    <m/>
    <n v="1"/>
    <s v="1"/>
    <s v="1"/>
    <n v="1"/>
    <n v="9.090909090909092"/>
    <n v="1"/>
    <n v="9.090909090909092"/>
    <n v="0"/>
    <n v="0"/>
    <n v="9"/>
    <n v="81.81818181818181"/>
    <n v="11"/>
  </r>
  <r>
    <s v="bondgp007"/>
    <s v="rsmusllp"/>
    <m/>
    <m/>
    <m/>
    <m/>
    <m/>
    <m/>
    <m/>
    <m/>
    <s v="No"/>
    <n v="29"/>
    <m/>
    <m/>
    <x v="0"/>
    <d v="2019-02-12T17:15:25.000"/>
    <s v="Understanding the cybersecurity threat in the life sciences industry _x000a_Check out the @RSMUSLLP recording to learn ho… https://t.co/LIeMjVU0pv"/>
    <s v="https://twitter.com/i/web/status/1095370806123790337"/>
    <s v="twitter.com"/>
    <x v="2"/>
    <m/>
    <s v="http://pbs.twimg.com/profile_images/1010218630980743168/aor9IsBM_normal.jpg"/>
    <x v="26"/>
    <s v="https://twitter.com/#!/bondgp007/status/1095370806123790337"/>
    <m/>
    <m/>
    <s v="1095370806123790337"/>
    <m/>
    <b v="0"/>
    <n v="0"/>
    <s v=""/>
    <b v="0"/>
    <s v="en"/>
    <m/>
    <s v=""/>
    <b v="0"/>
    <n v="0"/>
    <s v=""/>
    <s v="Twitter Web Client"/>
    <b v="1"/>
    <s v="1095370806123790337"/>
    <s v="Tweet"/>
    <n v="0"/>
    <n v="0"/>
    <m/>
    <m/>
    <m/>
    <m/>
    <m/>
    <m/>
    <m/>
    <m/>
    <n v="1"/>
    <s v="1"/>
    <s v="1"/>
    <n v="0"/>
    <n v="0"/>
    <n v="1"/>
    <n v="5.882352941176471"/>
    <n v="0"/>
    <n v="0"/>
    <n v="16"/>
    <n v="94.11764705882354"/>
    <n v="17"/>
  </r>
  <r>
    <s v="stuartwmcc"/>
    <s v="rsmusllp"/>
    <m/>
    <m/>
    <m/>
    <m/>
    <m/>
    <m/>
    <m/>
    <m/>
    <s v="No"/>
    <n v="30"/>
    <m/>
    <m/>
    <x v="0"/>
    <d v="2019-02-07T19:15:13.000"/>
    <s v="RT @RSMUSLLP: When expanding globally, #manufacturers have a long to-do list before a border is even crossed. 🗺_x000a__x000a_From establishing #supplyc…"/>
    <m/>
    <m/>
    <x v="4"/>
    <m/>
    <s v="http://pbs.twimg.com/profile_images/898956019673464832/FPY4ncvC_normal.jpg"/>
    <x v="27"/>
    <s v="https://twitter.com/#!/stuartwmcc/status/1093589015499026433"/>
    <m/>
    <m/>
    <s v="1093589015499026433"/>
    <m/>
    <b v="0"/>
    <n v="0"/>
    <s v=""/>
    <b v="0"/>
    <s v="en"/>
    <m/>
    <s v=""/>
    <b v="0"/>
    <n v="2"/>
    <s v="1093526840160014336"/>
    <s v="Twitter for iPhone"/>
    <b v="0"/>
    <s v="1093526840160014336"/>
    <s v="Tweet"/>
    <n v="0"/>
    <n v="0"/>
    <m/>
    <m/>
    <m/>
    <m/>
    <m/>
    <m/>
    <m/>
    <m/>
    <n v="2"/>
    <s v="1"/>
    <s v="1"/>
    <n v="0"/>
    <n v="0"/>
    <n v="0"/>
    <n v="0"/>
    <n v="0"/>
    <n v="0"/>
    <n v="21"/>
    <n v="100"/>
    <n v="21"/>
  </r>
  <r>
    <s v="stuartwmcc"/>
    <s v="rsmusllp"/>
    <m/>
    <m/>
    <m/>
    <m/>
    <m/>
    <m/>
    <m/>
    <m/>
    <s v="No"/>
    <n v="31"/>
    <m/>
    <m/>
    <x v="0"/>
    <d v="2019-02-12T20:10:47.000"/>
    <s v="RT @RSMUSLLP: For the food and beverage industry, love is in the air. 💖_x000a__x000a_Join us to see why #blockchain is the perfect companion for F&amp;amp;B co…"/>
    <m/>
    <m/>
    <x v="1"/>
    <m/>
    <s v="http://pbs.twimg.com/profile_images/898956019673464832/FPY4ncvC_normal.jpg"/>
    <x v="28"/>
    <s v="https://twitter.com/#!/stuartwmcc/status/1095414938640834561"/>
    <m/>
    <m/>
    <s v="1095414938640834561"/>
    <m/>
    <b v="0"/>
    <n v="0"/>
    <s v=""/>
    <b v="0"/>
    <s v="en"/>
    <m/>
    <s v=""/>
    <b v="0"/>
    <n v="1"/>
    <s v="1095126605570162688"/>
    <s v="Twitter for iPad"/>
    <b v="0"/>
    <s v="1095126605570162688"/>
    <s v="Tweet"/>
    <n v="0"/>
    <n v="0"/>
    <m/>
    <m/>
    <m/>
    <m/>
    <m/>
    <m/>
    <m/>
    <m/>
    <n v="2"/>
    <s v="1"/>
    <s v="1"/>
    <n v="2"/>
    <n v="7.142857142857143"/>
    <n v="0"/>
    <n v="0"/>
    <n v="0"/>
    <n v="0"/>
    <n v="26"/>
    <n v="92.85714285714286"/>
    <n v="28"/>
  </r>
  <r>
    <s v="rogermilk"/>
    <s v="rogermilk"/>
    <m/>
    <m/>
    <m/>
    <m/>
    <m/>
    <m/>
    <m/>
    <m/>
    <s v="No"/>
    <n v="32"/>
    <m/>
    <m/>
    <x v="1"/>
    <d v="2019-02-13T00:45:24.000"/>
    <s v="Tax implications of ASC 842: Lease accounting standards https://t.co/u4uPzkZzJf"/>
    <s v="https://rsmus.com/events/tax-implications-asc842.html#.XGNolknI7_A.facebook"/>
    <s v="rsmus.com"/>
    <x v="2"/>
    <m/>
    <s v="http://pbs.twimg.com/profile_images/897390832596258820/nc4dchLl_normal.jpg"/>
    <x v="29"/>
    <s v="https://twitter.com/#!/rogermilk/status/1095484046371635200"/>
    <m/>
    <m/>
    <s v="1095484046371635200"/>
    <m/>
    <b v="0"/>
    <n v="0"/>
    <s v=""/>
    <b v="0"/>
    <s v="en"/>
    <m/>
    <s v=""/>
    <b v="0"/>
    <n v="0"/>
    <s v=""/>
    <s v="Facebook"/>
    <b v="0"/>
    <s v="1095484046371635200"/>
    <s v="Tweet"/>
    <n v="0"/>
    <n v="0"/>
    <m/>
    <m/>
    <m/>
    <m/>
    <m/>
    <m/>
    <m/>
    <m/>
    <n v="1"/>
    <s v="2"/>
    <s v="2"/>
    <n v="0"/>
    <n v="0"/>
    <n v="0"/>
    <n v="0"/>
    <n v="0"/>
    <n v="0"/>
    <n v="8"/>
    <n v="100"/>
    <n v="8"/>
  </r>
  <r>
    <s v="hirajanwin"/>
    <s v="hirajanwin"/>
    <m/>
    <m/>
    <m/>
    <m/>
    <m/>
    <m/>
    <m/>
    <m/>
    <s v="No"/>
    <n v="33"/>
    <m/>
    <m/>
    <x v="1"/>
    <d v="2019-02-13T03:36:03.000"/>
    <s v="The impact of initial sanctions and new regulations https://t.co/wDPrSKMUhy #GDPR https://t.co/c99YNwif8R"/>
    <s v="https://twi.li/86yhD6"/>
    <s v="twi.li"/>
    <x v="6"/>
    <s v="https://pbs.twimg.com/media/DzQX_eXX4AA8cY4.jpg"/>
    <s v="https://pbs.twimg.com/media/DzQX_eXX4AA8cY4.jpg"/>
    <x v="30"/>
    <s v="https://twitter.com/#!/hirajanwin/status/1095526990680080384"/>
    <m/>
    <m/>
    <s v="1095526990680080384"/>
    <m/>
    <b v="0"/>
    <n v="0"/>
    <s v=""/>
    <b v="0"/>
    <s v="en"/>
    <m/>
    <s v=""/>
    <b v="0"/>
    <n v="0"/>
    <s v=""/>
    <s v="TwinyBots"/>
    <b v="0"/>
    <s v="1095526990680080384"/>
    <s v="Tweet"/>
    <n v="0"/>
    <n v="0"/>
    <m/>
    <m/>
    <m/>
    <m/>
    <m/>
    <m/>
    <m/>
    <m/>
    <n v="1"/>
    <s v="2"/>
    <s v="2"/>
    <n v="0"/>
    <n v="0"/>
    <n v="0"/>
    <n v="0"/>
    <n v="0"/>
    <n v="0"/>
    <n v="9"/>
    <n v="100"/>
    <n v="9"/>
  </r>
  <r>
    <s v="davisnordell"/>
    <s v="davisnordell"/>
    <m/>
    <m/>
    <m/>
    <m/>
    <m/>
    <m/>
    <m/>
    <m/>
    <s v="No"/>
    <n v="34"/>
    <m/>
    <m/>
    <x v="1"/>
    <d v="2019-02-06T18:40:02.000"/>
    <s v="Another great opportunity to join the team here at RSM US LLP!  #rsmus #middlemarket https://t.co/6GNL4x7UHj"/>
    <s v="https://lnkd.in/gkH6sEN"/>
    <s v="lnkd.in"/>
    <x v="9"/>
    <m/>
    <s v="http://pbs.twimg.com/profile_images/1053310263716466688/ahj6B9aF_normal.jpg"/>
    <x v="31"/>
    <s v="https://twitter.com/#!/davisnordell/status/1093217773654700032"/>
    <m/>
    <m/>
    <s v="1093217773654700032"/>
    <m/>
    <b v="0"/>
    <n v="0"/>
    <s v=""/>
    <b v="0"/>
    <s v="en"/>
    <m/>
    <s v=""/>
    <b v="0"/>
    <n v="0"/>
    <s v=""/>
    <s v="LinkedIn"/>
    <b v="0"/>
    <s v="1093217773654700032"/>
    <s v="Tweet"/>
    <n v="0"/>
    <n v="0"/>
    <m/>
    <m/>
    <m/>
    <m/>
    <m/>
    <m/>
    <m/>
    <m/>
    <n v="1"/>
    <s v="10"/>
    <s v="10"/>
    <n v="1"/>
    <n v="7.142857142857143"/>
    <n v="0"/>
    <n v="0"/>
    <n v="0"/>
    <n v="0"/>
    <n v="13"/>
    <n v="92.85714285714286"/>
    <n v="14"/>
  </r>
  <r>
    <s v="davisnordell"/>
    <s v="victorkao4"/>
    <m/>
    <m/>
    <m/>
    <m/>
    <m/>
    <m/>
    <m/>
    <m/>
    <s v="No"/>
    <n v="35"/>
    <m/>
    <m/>
    <x v="0"/>
    <d v="2019-02-13T06:46:28.000"/>
    <s v="RT @victorkao4: Our Resource Management group is looking for a Scheduler to join the team and support our Risk Advisory practice. This posi…"/>
    <m/>
    <m/>
    <x v="2"/>
    <m/>
    <s v="http://pbs.twimg.com/profile_images/1053310263716466688/ahj6B9aF_normal.jpg"/>
    <x v="32"/>
    <s v="https://twitter.com/#!/davisnordell/status/1095574913128136704"/>
    <m/>
    <m/>
    <s v="1095574913128136704"/>
    <m/>
    <b v="0"/>
    <n v="0"/>
    <s v=""/>
    <b v="0"/>
    <s v="en"/>
    <m/>
    <s v=""/>
    <b v="0"/>
    <n v="1"/>
    <s v="1095566709367496704"/>
    <s v="Twitter for iPhone"/>
    <b v="0"/>
    <s v="1095566709367496704"/>
    <s v="Tweet"/>
    <n v="0"/>
    <n v="0"/>
    <m/>
    <m/>
    <m/>
    <m/>
    <m/>
    <m/>
    <m/>
    <m/>
    <n v="1"/>
    <s v="10"/>
    <s v="10"/>
    <n v="1"/>
    <n v="4.3478260869565215"/>
    <n v="1"/>
    <n v="4.3478260869565215"/>
    <n v="0"/>
    <n v="0"/>
    <n v="21"/>
    <n v="91.30434782608695"/>
    <n v="23"/>
  </r>
  <r>
    <s v="jaalex53"/>
    <s v="jaalex53"/>
    <m/>
    <m/>
    <m/>
    <m/>
    <m/>
    <m/>
    <m/>
    <m/>
    <s v="No"/>
    <n v="36"/>
    <m/>
    <m/>
    <x v="1"/>
    <d v="2019-02-13T17:02:58.000"/>
    <s v="Are auto imports a national security threat?_x000a_Dealers worry tariff threat to pressure elevated inventories _x000a_https://t.co/0wV6eylUct  #tariffs https://t.co/Jlf4PYPASL"/>
    <s v="https://lnkd.in/eDWKbV9 https://lnkd.in/ebNtbA3"/>
    <s v="lnkd.in lnkd.in"/>
    <x v="10"/>
    <m/>
    <s v="http://pbs.twimg.com/profile_images/997148755303522304/kXn8fVJH_normal.jpg"/>
    <x v="33"/>
    <s v="https://twitter.com/#!/jaalex53/status/1095730058742976512"/>
    <m/>
    <m/>
    <s v="1095730058742976512"/>
    <m/>
    <b v="0"/>
    <n v="1"/>
    <s v=""/>
    <b v="0"/>
    <s v="en"/>
    <m/>
    <s v=""/>
    <b v="0"/>
    <n v="0"/>
    <s v=""/>
    <s v="LinkedIn"/>
    <b v="0"/>
    <s v="1095730058742976512"/>
    <s v="Tweet"/>
    <n v="0"/>
    <n v="0"/>
    <m/>
    <m/>
    <m/>
    <m/>
    <m/>
    <m/>
    <m/>
    <m/>
    <n v="2"/>
    <s v="2"/>
    <s v="2"/>
    <n v="0"/>
    <n v="0"/>
    <n v="3"/>
    <n v="18.75"/>
    <n v="0"/>
    <n v="0"/>
    <n v="13"/>
    <n v="81.25"/>
    <n v="16"/>
  </r>
  <r>
    <s v="jaalex53"/>
    <s v="jaalex53"/>
    <m/>
    <m/>
    <m/>
    <m/>
    <m/>
    <m/>
    <m/>
    <m/>
    <s v="No"/>
    <n v="37"/>
    <m/>
    <m/>
    <x v="1"/>
    <d v="2019-02-13T20:40:08.000"/>
    <s v="An impending report could affect all segments of the automotive industry, from producers to suppliers, shippers and dealers. #tariffs https://t.co/xBLG4NC0KF"/>
    <s v="https://lnkd.in/e2BCae6"/>
    <s v="lnkd.in"/>
    <x v="10"/>
    <m/>
    <s v="http://pbs.twimg.com/profile_images/997148755303522304/kXn8fVJH_normal.jpg"/>
    <x v="34"/>
    <s v="https://twitter.com/#!/jaalex53/status/1095784711388057600"/>
    <m/>
    <m/>
    <s v="1095784711388057600"/>
    <m/>
    <b v="0"/>
    <n v="3"/>
    <s v=""/>
    <b v="0"/>
    <s v="en"/>
    <m/>
    <s v=""/>
    <b v="0"/>
    <n v="0"/>
    <s v=""/>
    <s v="LinkedIn"/>
    <b v="0"/>
    <s v="1095784711388057600"/>
    <s v="Tweet"/>
    <n v="0"/>
    <n v="0"/>
    <m/>
    <m/>
    <m/>
    <m/>
    <m/>
    <m/>
    <m/>
    <m/>
    <n v="2"/>
    <s v="2"/>
    <s v="2"/>
    <n v="0"/>
    <n v="0"/>
    <n v="1"/>
    <n v="5.2631578947368425"/>
    <n v="0"/>
    <n v="0"/>
    <n v="18"/>
    <n v="94.73684210526316"/>
    <n v="19"/>
  </r>
  <r>
    <s v="dwopheim"/>
    <s v="thersmclassic"/>
    <m/>
    <m/>
    <m/>
    <m/>
    <m/>
    <m/>
    <m/>
    <m/>
    <s v="No"/>
    <n v="38"/>
    <m/>
    <m/>
    <x v="0"/>
    <d v="2019-02-14T17:52:43.000"/>
    <s v="RT @RSMUSLLP: The numbers are in ⛳️👏_x000a__x000a_@TheRSMClassic raised more than $3.5 million for #charity in 2018! https://t.co/ZB9Cq2maLg https://t.…"/>
    <s v="https://rsmus.com/newsroom/news-releases/2019/2018-rsm-classic-raises-more-than-3-5-million.html?cmpid=soc:twcpr0219-rsm-classic-donation-total:dj01"/>
    <s v="rsmus.com"/>
    <x v="11"/>
    <m/>
    <s v="http://abs.twimg.com/sticky/default_profile_images/default_profile_normal.png"/>
    <x v="35"/>
    <s v="https://twitter.com/#!/dwopheim/status/1096104968078192640"/>
    <m/>
    <m/>
    <s v="1096104968078192640"/>
    <m/>
    <b v="0"/>
    <n v="0"/>
    <s v=""/>
    <b v="0"/>
    <s v="en"/>
    <m/>
    <s v=""/>
    <b v="0"/>
    <n v="2"/>
    <s v="1096076618160852997"/>
    <s v="Twitter for Android"/>
    <b v="0"/>
    <s v="1096076618160852997"/>
    <s v="Tweet"/>
    <n v="0"/>
    <n v="0"/>
    <m/>
    <m/>
    <m/>
    <m/>
    <m/>
    <m/>
    <m/>
    <m/>
    <n v="1"/>
    <s v="1"/>
    <s v="1"/>
    <n v="0"/>
    <n v="0"/>
    <n v="0"/>
    <n v="0"/>
    <n v="0"/>
    <n v="0"/>
    <n v="17"/>
    <n v="100"/>
    <n v="17"/>
  </r>
  <r>
    <s v="ukacg"/>
    <s v="rsm"/>
    <m/>
    <m/>
    <m/>
    <m/>
    <m/>
    <m/>
    <m/>
    <m/>
    <s v="No"/>
    <n v="40"/>
    <m/>
    <m/>
    <x v="0"/>
    <d v="2019-02-14T19:19:29.000"/>
    <s v="Quarterly Industry Spotlights. With data powered by @PitchBook, @RSM's reports examine private equity deals and M&amp;amp;A… https://t.co/fuPpGPFh9h"/>
    <s v="https://twitter.com/i/web/status/1096126804572676096"/>
    <s v="twitter.com"/>
    <x v="2"/>
    <m/>
    <s v="http://pbs.twimg.com/profile_images/378800000535075156/5c2d54febcc725d3cf000387dfc6f121_normal.png"/>
    <x v="36"/>
    <s v="https://twitter.com/#!/ukacg/status/1096126804572676096"/>
    <m/>
    <m/>
    <s v="1096126804572676096"/>
    <m/>
    <b v="0"/>
    <n v="0"/>
    <s v=""/>
    <b v="0"/>
    <s v="en"/>
    <m/>
    <s v=""/>
    <b v="0"/>
    <n v="0"/>
    <s v=""/>
    <s v="Twitter Web Client"/>
    <b v="1"/>
    <s v="1096126804572676096"/>
    <s v="Tweet"/>
    <n v="0"/>
    <n v="0"/>
    <m/>
    <m/>
    <m/>
    <m/>
    <m/>
    <m/>
    <m/>
    <m/>
    <n v="1"/>
    <s v="3"/>
    <s v="3"/>
    <m/>
    <m/>
    <m/>
    <m/>
    <m/>
    <m/>
    <m/>
    <m/>
    <m/>
  </r>
  <r>
    <s v="bethiebooo"/>
    <s v="rsmusllp"/>
    <m/>
    <m/>
    <m/>
    <m/>
    <m/>
    <m/>
    <m/>
    <m/>
    <s v="No"/>
    <n v="42"/>
    <m/>
    <m/>
    <x v="0"/>
    <d v="2019-02-14T19:26:04.000"/>
    <s v="Happy #ValentinesDay! @RSMUSLLP #PRIDE employee network group leader Kerensa shares what “love” means to her: https://t.co/qZ0aRmFE3Q https://t.co/PuxLYtDGO5"/>
    <s v="https://rsmus.com/who-we-are/corporate-responsibility/diversity-and-inclusion/eng-page/we-love-love.html?utm_campaign=2019-Q1-TA&amp;utm_medium=bitly&amp;utm_source=February"/>
    <s v="rsmus.com"/>
    <x v="12"/>
    <s v="https://pbs.twimg.com/media/DzY6xL3UYAAy2yD.png"/>
    <s v="https://pbs.twimg.com/media/DzY6xL3UYAAy2yD.png"/>
    <x v="37"/>
    <s v="https://twitter.com/#!/bethiebooo/status/1096128458579763201"/>
    <m/>
    <m/>
    <s v="1096128458579763201"/>
    <m/>
    <b v="0"/>
    <n v="2"/>
    <s v=""/>
    <b v="0"/>
    <s v="en"/>
    <m/>
    <s v=""/>
    <b v="0"/>
    <n v="0"/>
    <s v=""/>
    <s v="Twitter Web Client"/>
    <b v="0"/>
    <s v="1096128458579763201"/>
    <s v="Tweet"/>
    <n v="0"/>
    <n v="0"/>
    <m/>
    <m/>
    <m/>
    <m/>
    <m/>
    <m/>
    <m/>
    <m/>
    <n v="1"/>
    <s v="1"/>
    <s v="1"/>
    <n v="3"/>
    <n v="20"/>
    <n v="0"/>
    <n v="0"/>
    <n v="0"/>
    <n v="0"/>
    <n v="12"/>
    <n v="80"/>
    <n v="15"/>
  </r>
  <r>
    <s v="silburfuchs"/>
    <s v="ss_warroom"/>
    <m/>
    <m/>
    <m/>
    <m/>
    <m/>
    <m/>
    <m/>
    <m/>
    <s v="No"/>
    <n v="43"/>
    <m/>
    <m/>
    <x v="0"/>
    <d v="2019-02-14T19:53:50.000"/>
    <s v="Checkout out my latest post om @SS_WarRoom_x000a_Email Controls: Implementing DKIM with Postfix  https://t.co/2yw1TycFZa"/>
    <s v="https://warroom.rsmus.com/email-controls-implementing-dkim-with-postfix/"/>
    <s v="rsmus.com"/>
    <x v="2"/>
    <m/>
    <s v="http://pbs.twimg.com/profile_images/378800000540579849/2da7a0276ac96ecc16537dc2e5607566_normal.jpeg"/>
    <x v="38"/>
    <s v="https://twitter.com/#!/silburfuchs/status/1096135447414231042"/>
    <m/>
    <m/>
    <s v="1096135447414231042"/>
    <m/>
    <b v="0"/>
    <n v="0"/>
    <s v=""/>
    <b v="0"/>
    <s v="en"/>
    <m/>
    <s v=""/>
    <b v="0"/>
    <n v="0"/>
    <s v=""/>
    <s v="Twitter for Android"/>
    <b v="0"/>
    <s v="1096135447414231042"/>
    <s v="Tweet"/>
    <n v="0"/>
    <n v="0"/>
    <m/>
    <m/>
    <m/>
    <m/>
    <m/>
    <m/>
    <m/>
    <m/>
    <n v="1"/>
    <s v="6"/>
    <s v="6"/>
    <n v="0"/>
    <n v="0"/>
    <n v="0"/>
    <n v="0"/>
    <n v="0"/>
    <n v="0"/>
    <n v="13"/>
    <n v="100"/>
    <n v="13"/>
  </r>
  <r>
    <s v="c_sather"/>
    <s v="c_sather"/>
    <m/>
    <m/>
    <m/>
    <m/>
    <m/>
    <m/>
    <m/>
    <m/>
    <s v="No"/>
    <n v="44"/>
    <m/>
    <m/>
    <x v="1"/>
    <d v="2019-02-06T15:38:49.000"/>
    <s v="RSM is a global Microsoft certified partner with local resources. Our certified resources can help you leverage, support and maintain your application. Join this webcast to learn more our RSM managed services offerings. https://t.co/xSe3gY3mam"/>
    <s v="https://lnkd.in/eXxkYrW"/>
    <s v="lnkd.in"/>
    <x v="2"/>
    <m/>
    <s v="http://pbs.twimg.com/profile_images/1075054303327412224/_nymGca__normal.jpg"/>
    <x v="39"/>
    <s v="https://twitter.com/#!/c_sather/status/1093172165481021442"/>
    <m/>
    <m/>
    <s v="1093172165481021442"/>
    <m/>
    <b v="0"/>
    <n v="0"/>
    <s v=""/>
    <b v="0"/>
    <s v="en"/>
    <m/>
    <s v=""/>
    <b v="0"/>
    <n v="0"/>
    <s v=""/>
    <s v="LinkedIn"/>
    <b v="0"/>
    <s v="1093172165481021442"/>
    <s v="Tweet"/>
    <n v="0"/>
    <n v="0"/>
    <m/>
    <m/>
    <m/>
    <m/>
    <m/>
    <m/>
    <m/>
    <m/>
    <n v="7"/>
    <s v="2"/>
    <s v="2"/>
    <n v="2"/>
    <n v="6.0606060606060606"/>
    <n v="0"/>
    <n v="0"/>
    <n v="0"/>
    <n v="0"/>
    <n v="31"/>
    <n v="93.93939393939394"/>
    <n v="33"/>
  </r>
  <r>
    <s v="c_sather"/>
    <s v="c_sather"/>
    <m/>
    <m/>
    <m/>
    <m/>
    <m/>
    <m/>
    <m/>
    <m/>
    <s v="No"/>
    <n v="45"/>
    <m/>
    <m/>
    <x v="1"/>
    <d v="2019-02-06T15:41:22.000"/>
    <s v="https://t.co/yOspmmy40o https://t.co/KBeP6ZKjUX"/>
    <s v="https://lnkd.in/egzwxAF https://lnkd.in/eKVeK7Z"/>
    <s v="lnkd.in lnkd.in"/>
    <x v="2"/>
    <m/>
    <s v="http://pbs.twimg.com/profile_images/1075054303327412224/_nymGca__normal.jpg"/>
    <x v="40"/>
    <s v="https://twitter.com/#!/c_sather/status/1093172811076648960"/>
    <m/>
    <m/>
    <s v="1093172811076648960"/>
    <m/>
    <b v="0"/>
    <n v="0"/>
    <s v=""/>
    <b v="0"/>
    <s v="und"/>
    <m/>
    <s v=""/>
    <b v="0"/>
    <n v="0"/>
    <s v=""/>
    <s v="LinkedIn"/>
    <b v="0"/>
    <s v="1093172811076648960"/>
    <s v="Tweet"/>
    <n v="0"/>
    <n v="0"/>
    <m/>
    <m/>
    <m/>
    <m/>
    <m/>
    <m/>
    <m/>
    <m/>
    <n v="7"/>
    <s v="2"/>
    <s v="2"/>
    <n v="0"/>
    <n v="0"/>
    <n v="0"/>
    <n v="0"/>
    <n v="0"/>
    <n v="0"/>
    <n v="0"/>
    <n v="0"/>
    <n v="0"/>
  </r>
  <r>
    <s v="c_sather"/>
    <s v="c_sather"/>
    <m/>
    <m/>
    <m/>
    <m/>
    <m/>
    <m/>
    <m/>
    <m/>
    <s v="No"/>
    <n v="46"/>
    <m/>
    <m/>
    <x v="1"/>
    <d v="2019-02-06T19:47:50.000"/>
    <s v="The GDPR is a complex law, and recent sanctions show that regulators intend to enforce it forcefully. RSM Thought Leadership https://t.co/gIyiZcu4pc https://t.co/aqfiPLRtcX"/>
    <s v="https://rsmus.com/what-we-do/services/risk-advisory/security-and-privacy/gdpr-and-beyond-the-impact-of-initial-sanctions-and-new-regulations.html?link=Button&amp;elqTrackId=76A881BE40F1B8F1716851F290B63566&amp;elq=938170a6f60f45e29ed987dbfedaf901&amp;elqaid=50929&amp;elqat=1&amp;elqCampaignId=11687 https://lnkd.in/erjADe3"/>
    <s v="rsmus.com lnkd.in"/>
    <x v="2"/>
    <m/>
    <s v="http://pbs.twimg.com/profile_images/1075054303327412224/_nymGca__normal.jpg"/>
    <x v="41"/>
    <s v="https://twitter.com/#!/c_sather/status/1093234835005603841"/>
    <m/>
    <m/>
    <s v="1093234835005603841"/>
    <m/>
    <b v="0"/>
    <n v="0"/>
    <s v=""/>
    <b v="0"/>
    <s v="en"/>
    <m/>
    <s v=""/>
    <b v="0"/>
    <n v="0"/>
    <s v=""/>
    <s v="LinkedIn"/>
    <b v="0"/>
    <s v="1093234835005603841"/>
    <s v="Tweet"/>
    <n v="0"/>
    <n v="0"/>
    <m/>
    <m/>
    <m/>
    <m/>
    <m/>
    <m/>
    <m/>
    <m/>
    <n v="7"/>
    <s v="2"/>
    <s v="2"/>
    <n v="0"/>
    <n v="0"/>
    <n v="1"/>
    <n v="5"/>
    <n v="0"/>
    <n v="0"/>
    <n v="19"/>
    <n v="95"/>
    <n v="20"/>
  </r>
  <r>
    <s v="c_sather"/>
    <s v="c_sather"/>
    <m/>
    <m/>
    <m/>
    <m/>
    <m/>
    <m/>
    <m/>
    <m/>
    <s v="No"/>
    <n v="47"/>
    <m/>
    <m/>
    <x v="1"/>
    <d v="2019-02-11T15:53:47.000"/>
    <s v="What's next? https://t.co/p7UkMfBBQL"/>
    <s v="https://lnkd.in/eTRsZPt"/>
    <s v="lnkd.in"/>
    <x v="2"/>
    <m/>
    <s v="http://pbs.twimg.com/profile_images/1075054303327412224/_nymGca__normal.jpg"/>
    <x v="42"/>
    <s v="https://twitter.com/#!/c_sather/status/1094987873277919233"/>
    <m/>
    <m/>
    <s v="1094987873277919233"/>
    <m/>
    <b v="0"/>
    <n v="0"/>
    <s v=""/>
    <b v="0"/>
    <s v="en"/>
    <m/>
    <s v=""/>
    <b v="0"/>
    <n v="0"/>
    <s v=""/>
    <s v="LinkedIn"/>
    <b v="0"/>
    <s v="1094987873277919233"/>
    <s v="Tweet"/>
    <n v="0"/>
    <n v="0"/>
    <m/>
    <m/>
    <m/>
    <m/>
    <m/>
    <m/>
    <m/>
    <m/>
    <n v="7"/>
    <s v="2"/>
    <s v="2"/>
    <n v="0"/>
    <n v="0"/>
    <n v="0"/>
    <n v="0"/>
    <n v="0"/>
    <n v="0"/>
    <n v="2"/>
    <n v="100"/>
    <n v="2"/>
  </r>
  <r>
    <s v="c_sather"/>
    <s v="c_sather"/>
    <m/>
    <m/>
    <m/>
    <m/>
    <m/>
    <m/>
    <m/>
    <m/>
    <s v="No"/>
    <n v="48"/>
    <m/>
    <m/>
    <x v="1"/>
    <d v="2019-02-13T20:38:21.000"/>
    <s v="Why middle market cybercrime is up and how to avoid being a target https://t.co/LExzJSAQDT https://t.co/oD6Idf2mKF"/>
    <s v="https://rsmus.com/economics/rsm-middle-market-business-index-mmbi/rsm-us-middle-market-business-index-cybersecurity-special-report.html?elqTrackId=73904a59b62b431dbc72090706d39f3c&amp;elq=a71284a8affe429f9696efc391a48e43&amp;elqaid=47664&amp;elqat=1&amp;elqCampaignId=10832 https://lnkd.in/eEpKyUj"/>
    <s v="rsmus.com lnkd.in"/>
    <x v="2"/>
    <m/>
    <s v="http://pbs.twimg.com/profile_images/1075054303327412224/_nymGca__normal.jpg"/>
    <x v="43"/>
    <s v="https://twitter.com/#!/c_sather/status/1095784260617809937"/>
    <m/>
    <m/>
    <s v="1095784260617809937"/>
    <m/>
    <b v="0"/>
    <n v="0"/>
    <s v=""/>
    <b v="0"/>
    <s v="en"/>
    <m/>
    <s v=""/>
    <b v="0"/>
    <n v="0"/>
    <s v=""/>
    <s v="LinkedIn"/>
    <b v="0"/>
    <s v="1095784260617809937"/>
    <s v="Tweet"/>
    <n v="0"/>
    <n v="0"/>
    <m/>
    <m/>
    <m/>
    <m/>
    <m/>
    <m/>
    <m/>
    <m/>
    <n v="7"/>
    <s v="2"/>
    <s v="2"/>
    <n v="0"/>
    <n v="0"/>
    <n v="0"/>
    <n v="0"/>
    <n v="0"/>
    <n v="0"/>
    <n v="13"/>
    <n v="100"/>
    <n v="13"/>
  </r>
  <r>
    <s v="c_sather"/>
    <s v="c_sather"/>
    <m/>
    <m/>
    <m/>
    <m/>
    <m/>
    <m/>
    <m/>
    <m/>
    <s v="No"/>
    <n v="49"/>
    <m/>
    <m/>
    <x v="1"/>
    <d v="2019-02-13T20:41:50.000"/>
    <s v="Subscribe to Risk Bulletin, a quarterly newsletter providing insights to help your organization manage evolving risks https://t.co/c5aR4WClzg https://t.co/7uvdKjPWA5"/>
    <s v="https://rsmus.com/what-we-do/services/risk-advisory/risk-bulletin-subscription-form.html?elqTrackId=be1f39c4ca9f41ebaa79a9972029cbef&amp;elq=a71284a8affe429f9696efc391a48e43&amp;elqaid=47664&amp;elqat=1&amp;elqCampaignId=10832 https://lnkd.in/eRWQkFJ"/>
    <s v="rsmus.com lnkd.in"/>
    <x v="2"/>
    <m/>
    <s v="http://pbs.twimg.com/profile_images/1075054303327412224/_nymGca__normal.jpg"/>
    <x v="44"/>
    <s v="https://twitter.com/#!/c_sather/status/1095785140146573312"/>
    <m/>
    <m/>
    <s v="1095785140146573312"/>
    <m/>
    <b v="0"/>
    <n v="0"/>
    <s v=""/>
    <b v="0"/>
    <s v="en"/>
    <m/>
    <s v=""/>
    <b v="0"/>
    <n v="0"/>
    <s v=""/>
    <s v="LinkedIn"/>
    <b v="0"/>
    <s v="1095785140146573312"/>
    <s v="Tweet"/>
    <n v="0"/>
    <n v="0"/>
    <m/>
    <m/>
    <m/>
    <m/>
    <m/>
    <m/>
    <m/>
    <m/>
    <n v="7"/>
    <s v="2"/>
    <s v="2"/>
    <n v="0"/>
    <n v="0"/>
    <n v="2"/>
    <n v="12.5"/>
    <n v="0"/>
    <n v="0"/>
    <n v="14"/>
    <n v="87.5"/>
    <n v="16"/>
  </r>
  <r>
    <s v="c_sather"/>
    <s v="c_sather"/>
    <m/>
    <m/>
    <m/>
    <m/>
    <m/>
    <m/>
    <m/>
    <m/>
    <s v="No"/>
    <n v="50"/>
    <m/>
    <m/>
    <x v="1"/>
    <d v="2019-02-14T19:56:12.000"/>
    <s v="Stay on top of industry deals, mergers and acquisitions. Sign up to receive our Quarterly Industry Spotlights—delivered to your inbox. https://t.co/6vjJR11guS https://t.co/t3u0AUS461"/>
    <s v="https://rsmus.com/what-we-do/industries/private-equity/quarterly-industry-spotlights.html?cmpid=eml:pegacg:0001 https://lnkd.in/eVHpYHx"/>
    <s v="rsmus.com lnkd.in"/>
    <x v="2"/>
    <m/>
    <s v="http://pbs.twimg.com/profile_images/1075054303327412224/_nymGca__normal.jpg"/>
    <x v="45"/>
    <s v="https://twitter.com/#!/c_sather/status/1096136041935839240"/>
    <m/>
    <m/>
    <s v="1096136041935839240"/>
    <m/>
    <b v="0"/>
    <n v="0"/>
    <s v=""/>
    <b v="0"/>
    <s v="en"/>
    <m/>
    <s v=""/>
    <b v="0"/>
    <n v="0"/>
    <s v=""/>
    <s v="LinkedIn"/>
    <b v="0"/>
    <s v="1096136041935839240"/>
    <s v="Tweet"/>
    <n v="0"/>
    <n v="0"/>
    <m/>
    <m/>
    <m/>
    <m/>
    <m/>
    <m/>
    <m/>
    <m/>
    <n v="7"/>
    <s v="2"/>
    <s v="2"/>
    <n v="1"/>
    <n v="4.761904761904762"/>
    <n v="0"/>
    <n v="0"/>
    <n v="0"/>
    <n v="0"/>
    <n v="20"/>
    <n v="95.23809523809524"/>
    <n v="21"/>
  </r>
  <r>
    <s v="ronatthechamber"/>
    <s v="rsmusllp"/>
    <m/>
    <m/>
    <m/>
    <m/>
    <m/>
    <m/>
    <m/>
    <m/>
    <s v="No"/>
    <n v="51"/>
    <m/>
    <m/>
    <x v="0"/>
    <d v="2019-02-14T20:43:18.000"/>
    <s v="@uschamber and @RSMUSLLP put together a really useful guide to the recent new tax law #TCJA.  https://t.co/9OtCLKjZri https://t.co/xMKAwvBDFA"/>
    <s v="https://rsmus.com/what-we-do/services/tax/lead-tax/guide-to-tax-cuts-and-jobs-act.html"/>
    <s v="rsmus.com"/>
    <x v="13"/>
    <s v="https://pbs.twimg.com/media/DzZMs0vWkAEx7cu.jpg"/>
    <s v="https://pbs.twimg.com/media/DzZMs0vWkAEx7cu.jpg"/>
    <x v="46"/>
    <s v="https://twitter.com/#!/ronatthechamber/status/1096147894439198721"/>
    <m/>
    <m/>
    <s v="1096147894439198721"/>
    <m/>
    <b v="0"/>
    <n v="0"/>
    <s v="85606078"/>
    <b v="0"/>
    <s v="en"/>
    <m/>
    <s v=""/>
    <b v="0"/>
    <n v="0"/>
    <s v=""/>
    <s v="Buffer"/>
    <b v="0"/>
    <s v="1096147894439198721"/>
    <s v="Tweet"/>
    <n v="0"/>
    <n v="0"/>
    <m/>
    <m/>
    <m/>
    <m/>
    <m/>
    <m/>
    <m/>
    <m/>
    <n v="1"/>
    <s v="1"/>
    <s v="1"/>
    <m/>
    <m/>
    <m/>
    <m/>
    <m/>
    <m/>
    <m/>
    <m/>
    <m/>
  </r>
  <r>
    <s v="ashleywilsoncoc"/>
    <s v="ashleywilsoncoc"/>
    <m/>
    <m/>
    <m/>
    <m/>
    <m/>
    <m/>
    <m/>
    <m/>
    <s v="No"/>
    <n v="53"/>
    <m/>
    <m/>
    <x v="1"/>
    <d v="2019-02-14T21:06:21.000"/>
    <s v="Guide to The Tax Cuts and Jobs Act https://t.co/ahNanr5HVM"/>
    <s v="https://rsmus.com/what-we-do/services/tax/lead-tax/guide-to-tax-cuts-and-jobs-act.html#.XGXYSAhCcNc.twitter"/>
    <s v="rsmus.com"/>
    <x v="2"/>
    <m/>
    <s v="http://pbs.twimg.com/profile_images/1028015349399277570/38p9tzaa_normal.jpg"/>
    <x v="47"/>
    <s v="https://twitter.com/#!/ashleywilsoncoc/status/1096153696809947138"/>
    <m/>
    <m/>
    <s v="1096153696809947138"/>
    <m/>
    <b v="0"/>
    <n v="0"/>
    <s v=""/>
    <b v="0"/>
    <s v="en"/>
    <m/>
    <s v=""/>
    <b v="0"/>
    <n v="0"/>
    <s v=""/>
    <s v="Twitter Web Client"/>
    <b v="0"/>
    <s v="1096153696809947138"/>
    <s v="Tweet"/>
    <n v="0"/>
    <n v="0"/>
    <m/>
    <m/>
    <m/>
    <m/>
    <m/>
    <m/>
    <m/>
    <m/>
    <n v="1"/>
    <s v="2"/>
    <s v="2"/>
    <n v="0"/>
    <n v="0"/>
    <n v="0"/>
    <n v="0"/>
    <n v="0"/>
    <n v="0"/>
    <n v="8"/>
    <n v="100"/>
    <n v="8"/>
  </r>
  <r>
    <s v="financialnewswk"/>
    <s v="financialnewswk"/>
    <m/>
    <m/>
    <m/>
    <m/>
    <m/>
    <m/>
    <m/>
    <m/>
    <s v="No"/>
    <n v="54"/>
    <m/>
    <m/>
    <x v="1"/>
    <d v="2019-02-14T03:01:20.000"/>
    <s v="#RSM publishes a white paper to assist #consumerproducts entities in understanding the new #revenue recognition gui… https://t.co/B1mEAAmgAc"/>
    <s v="https://twitter.com/i/web/status/1095880644633247745"/>
    <s v="twitter.com"/>
    <x v="14"/>
    <m/>
    <s v="http://pbs.twimg.com/profile_images/887312749734371328/2JVbP_j4_normal.jpg"/>
    <x v="48"/>
    <s v="https://twitter.com/#!/financialnewswk/status/1095880644633247745"/>
    <m/>
    <m/>
    <s v="1095880644633247745"/>
    <m/>
    <b v="0"/>
    <n v="0"/>
    <s v=""/>
    <b v="0"/>
    <s v="en"/>
    <m/>
    <s v=""/>
    <b v="0"/>
    <n v="0"/>
    <s v=""/>
    <s v="Twitter for iPad"/>
    <b v="1"/>
    <s v="1095880644633247745"/>
    <s v="Tweet"/>
    <n v="0"/>
    <n v="0"/>
    <m/>
    <m/>
    <m/>
    <m/>
    <m/>
    <m/>
    <m/>
    <m/>
    <n v="2"/>
    <s v="2"/>
    <s v="2"/>
    <n v="0"/>
    <n v="0"/>
    <n v="0"/>
    <n v="0"/>
    <n v="0"/>
    <n v="0"/>
    <n v="16"/>
    <n v="100"/>
    <n v="16"/>
  </r>
  <r>
    <s v="financialnewswk"/>
    <s v="financialnewswk"/>
    <m/>
    <m/>
    <m/>
    <m/>
    <m/>
    <m/>
    <m/>
    <m/>
    <s v="No"/>
    <n v="55"/>
    <m/>
    <m/>
    <x v="1"/>
    <d v="2019-02-14T23:53:34.000"/>
    <s v="#RSM white paper provides insights on private company accounting for variable interest entities under common contro… https://t.co/hgYWILAuIS"/>
    <s v="https://twitter.com/i/web/status/1096195779339927552"/>
    <s v="twitter.com"/>
    <x v="15"/>
    <m/>
    <s v="http://pbs.twimg.com/profile_images/887312749734371328/2JVbP_j4_normal.jpg"/>
    <x v="49"/>
    <s v="https://twitter.com/#!/financialnewswk/status/1096195779339927552"/>
    <m/>
    <m/>
    <s v="1096195779339927552"/>
    <m/>
    <b v="0"/>
    <n v="0"/>
    <s v=""/>
    <b v="0"/>
    <s v="en"/>
    <m/>
    <s v=""/>
    <b v="0"/>
    <n v="0"/>
    <s v=""/>
    <s v="Twitter for iPad"/>
    <b v="1"/>
    <s v="1096195779339927552"/>
    <s v="Tweet"/>
    <n v="0"/>
    <n v="0"/>
    <m/>
    <m/>
    <m/>
    <m/>
    <m/>
    <m/>
    <m/>
    <m/>
    <n v="2"/>
    <s v="2"/>
    <s v="2"/>
    <n v="0"/>
    <n v="0"/>
    <n v="0"/>
    <n v="0"/>
    <n v="0"/>
    <n v="0"/>
    <n v="16"/>
    <n v="100"/>
    <n v="16"/>
  </r>
  <r>
    <s v="ifindinternship"/>
    <s v="mike_baron1"/>
    <m/>
    <m/>
    <m/>
    <m/>
    <m/>
    <m/>
    <m/>
    <m/>
    <s v="No"/>
    <n v="56"/>
    <m/>
    <m/>
    <x v="0"/>
    <d v="2019-02-15T00:37:45.000"/>
    <s v="RT @Mike_Baron1: Looking to jump start your path to an internship? Apply for the #RSMUS Pathways Summer Leadership Program and get hands-on…"/>
    <m/>
    <m/>
    <x v="16"/>
    <m/>
    <s v="http://abs.twimg.com/sticky/default_profile_images/default_profile_normal.png"/>
    <x v="50"/>
    <s v="https://twitter.com/#!/ifindinternship/status/1096206898162995201"/>
    <m/>
    <m/>
    <s v="1096206898162995201"/>
    <m/>
    <b v="0"/>
    <n v="0"/>
    <s v=""/>
    <b v="0"/>
    <s v="en"/>
    <m/>
    <s v=""/>
    <b v="0"/>
    <n v="0"/>
    <s v="1096205893941841921"/>
    <s v="ifindinternship"/>
    <b v="0"/>
    <s v="1096205893941841921"/>
    <s v="Tweet"/>
    <n v="0"/>
    <n v="0"/>
    <m/>
    <m/>
    <m/>
    <m/>
    <m/>
    <m/>
    <m/>
    <m/>
    <n v="1"/>
    <s v="8"/>
    <s v="8"/>
    <n v="0"/>
    <n v="0"/>
    <n v="0"/>
    <n v="0"/>
    <n v="0"/>
    <n v="0"/>
    <n v="23"/>
    <n v="100"/>
    <n v="23"/>
  </r>
  <r>
    <s v="mike_baron1"/>
    <s v="mike_baron1"/>
    <m/>
    <m/>
    <m/>
    <m/>
    <m/>
    <m/>
    <m/>
    <m/>
    <s v="No"/>
    <n v="57"/>
    <m/>
    <m/>
    <x v="1"/>
    <d v="2019-02-15T00:33:46.000"/>
    <s v="Looking to jump start your path to an internship? Apply for the #RSMUS Pathways Summer Leadership Program and get h… https://t.co/OJwOpZQQTn"/>
    <s v="https://twitter.com/i/web/status/1096205893941841921"/>
    <s v="twitter.com"/>
    <x v="16"/>
    <m/>
    <s v="http://pbs.twimg.com/profile_images/857081075910234113/Pe78jAqv_normal.jpg"/>
    <x v="51"/>
    <s v="https://twitter.com/#!/mike_baron1/status/1096205893941841921"/>
    <m/>
    <m/>
    <s v="1096205893941841921"/>
    <m/>
    <b v="0"/>
    <n v="0"/>
    <s v=""/>
    <b v="0"/>
    <s v="en"/>
    <m/>
    <s v=""/>
    <b v="0"/>
    <n v="0"/>
    <s v=""/>
    <s v="Twitter Web Client"/>
    <b v="1"/>
    <s v="1096205893941841921"/>
    <s v="Tweet"/>
    <n v="0"/>
    <n v="0"/>
    <m/>
    <m/>
    <m/>
    <m/>
    <m/>
    <m/>
    <m/>
    <m/>
    <n v="1"/>
    <s v="8"/>
    <s v="8"/>
    <n v="0"/>
    <n v="0"/>
    <n v="0"/>
    <n v="0"/>
    <n v="0"/>
    <n v="0"/>
    <n v="20"/>
    <n v="100"/>
    <n v="20"/>
  </r>
  <r>
    <s v="jaredbowers_rsm"/>
    <s v="mike_baron1"/>
    <m/>
    <m/>
    <m/>
    <m/>
    <m/>
    <m/>
    <m/>
    <m/>
    <s v="No"/>
    <n v="58"/>
    <m/>
    <m/>
    <x v="0"/>
    <d v="2019-02-15T12:34:39.000"/>
    <s v="RT @Mike_Baron1: Looking to jump start your path to an internship? Apply for the #RSMUS Pathways Summer Leadership Program and get hands-on…"/>
    <m/>
    <m/>
    <x v="16"/>
    <m/>
    <s v="http://pbs.twimg.com/profile_images/1059889015279693824/F5C1Xnel_normal.jpg"/>
    <x v="52"/>
    <s v="https://twitter.com/#!/jaredbowers_rsm/status/1096387309010853888"/>
    <m/>
    <m/>
    <s v="1096387309010853888"/>
    <m/>
    <b v="0"/>
    <n v="0"/>
    <s v=""/>
    <b v="0"/>
    <s v="en"/>
    <m/>
    <s v=""/>
    <b v="0"/>
    <n v="0"/>
    <s v="1096205893941841921"/>
    <s v="Twitter for iPhone"/>
    <b v="0"/>
    <s v="1096205893941841921"/>
    <s v="Tweet"/>
    <n v="0"/>
    <n v="0"/>
    <m/>
    <m/>
    <m/>
    <m/>
    <m/>
    <m/>
    <m/>
    <m/>
    <n v="1"/>
    <s v="8"/>
    <s v="8"/>
    <n v="0"/>
    <n v="0"/>
    <n v="0"/>
    <n v="0"/>
    <n v="0"/>
    <n v="0"/>
    <n v="23"/>
    <n v="100"/>
    <n v="23"/>
  </r>
  <r>
    <s v="recruiterkara"/>
    <s v="rsmusllp"/>
    <m/>
    <m/>
    <m/>
    <m/>
    <m/>
    <m/>
    <m/>
    <m/>
    <s v="No"/>
    <n v="59"/>
    <m/>
    <m/>
    <x v="0"/>
    <d v="2019-02-07T20:09:24.000"/>
    <s v="RT @RSMUSLLP: We are committed to fostering #leadership and personal growth for our professionals at all levels._x000a__x000a_Check out Chris’s experie…"/>
    <m/>
    <m/>
    <x v="17"/>
    <m/>
    <s v="http://pbs.twimg.com/profile_images/1075473318902263808/jUIa73Hv_normal.jpg"/>
    <x v="53"/>
    <s v="https://twitter.com/#!/recruiterkara/status/1093602648224423936"/>
    <m/>
    <m/>
    <s v="1093602648224423936"/>
    <m/>
    <b v="0"/>
    <n v="0"/>
    <s v=""/>
    <b v="0"/>
    <s v="en"/>
    <m/>
    <s v=""/>
    <b v="0"/>
    <n v="3"/>
    <s v="1093572624771440641"/>
    <s v="Twitter Web Client"/>
    <b v="0"/>
    <s v="1093572624771440641"/>
    <s v="Tweet"/>
    <n v="0"/>
    <n v="0"/>
    <m/>
    <m/>
    <m/>
    <m/>
    <m/>
    <m/>
    <m/>
    <m/>
    <n v="6"/>
    <s v="4"/>
    <s v="1"/>
    <n v="0"/>
    <n v="0"/>
    <n v="0"/>
    <n v="0"/>
    <n v="0"/>
    <n v="0"/>
    <n v="22"/>
    <n v="100"/>
    <n v="22"/>
  </r>
  <r>
    <s v="recruiterkara"/>
    <s v="rsmusllp"/>
    <m/>
    <m/>
    <m/>
    <m/>
    <m/>
    <m/>
    <m/>
    <m/>
    <s v="No"/>
    <n v="60"/>
    <m/>
    <m/>
    <x v="0"/>
    <d v="2019-02-07T20:11:02.000"/>
    <s v="RT @RSMUSLLP: Happy Lunar New Year! #YearOfThePig https://t.co/M8vHjPCdFl https://t.co/reCDT5FANs"/>
    <s v="https://rsmus.com/who-we-are/corporate-responsibility/diversity-and-inclusion/eng-page/happy-chinese-new-year.html?cmpid=soc:incpr0219-chinese-new-year-feb-19:dj01"/>
    <s v="rsmus.com"/>
    <x v="18"/>
    <s v="https://pbs.twimg.com/media/DyqhCndX0AERS6G.jpg"/>
    <s v="https://pbs.twimg.com/media/DyqhCndX0AERS6G.jpg"/>
    <x v="54"/>
    <s v="https://twitter.com/#!/recruiterkara/status/1093603061187137537"/>
    <m/>
    <m/>
    <s v="1093603061187137537"/>
    <m/>
    <b v="0"/>
    <n v="0"/>
    <s v=""/>
    <b v="0"/>
    <s v="en"/>
    <m/>
    <s v=""/>
    <b v="0"/>
    <n v="2"/>
    <s v="1092862927688863744"/>
    <s v="Twitter Web Client"/>
    <b v="0"/>
    <s v="1092862927688863744"/>
    <s v="Tweet"/>
    <n v="0"/>
    <n v="0"/>
    <m/>
    <m/>
    <m/>
    <m/>
    <m/>
    <m/>
    <m/>
    <m/>
    <n v="6"/>
    <s v="4"/>
    <s v="1"/>
    <n v="1"/>
    <n v="14.285714285714286"/>
    <n v="0"/>
    <n v="0"/>
    <n v="0"/>
    <n v="0"/>
    <n v="6"/>
    <n v="85.71428571428571"/>
    <n v="7"/>
  </r>
  <r>
    <s v="recruiterkara"/>
    <s v="thersmclassic"/>
    <m/>
    <m/>
    <m/>
    <m/>
    <m/>
    <m/>
    <m/>
    <m/>
    <s v="No"/>
    <n v="61"/>
    <m/>
    <m/>
    <x v="0"/>
    <d v="2019-02-14T17:33:34.000"/>
    <s v="RT @RSMUSLLP: The numbers are in ⛳️👏_x000a__x000a_@TheRSMClassic raised more than $3.5 million for #charity in 2018! https://t.co/ZB9Cq2maLg https://t.…"/>
    <s v="https://rsmus.com/newsroom/news-releases/2019/2018-rsm-classic-raises-more-than-3-5-million.html?cmpid=soc:twcpr0219-rsm-classic-donation-total:dj01"/>
    <s v="rsmus.com"/>
    <x v="11"/>
    <m/>
    <s v="http://pbs.twimg.com/profile_images/1075473318902263808/jUIa73Hv_normal.jpg"/>
    <x v="55"/>
    <s v="https://twitter.com/#!/recruiterkara/status/1096100147535233024"/>
    <m/>
    <m/>
    <s v="1096100147535233024"/>
    <m/>
    <b v="0"/>
    <n v="0"/>
    <s v=""/>
    <b v="0"/>
    <s v="en"/>
    <m/>
    <s v=""/>
    <b v="0"/>
    <n v="2"/>
    <s v="1096076618160852997"/>
    <s v="Twitter Web Client"/>
    <b v="0"/>
    <s v="1096076618160852997"/>
    <s v="Tweet"/>
    <n v="0"/>
    <n v="0"/>
    <m/>
    <m/>
    <m/>
    <m/>
    <m/>
    <m/>
    <m/>
    <m/>
    <n v="1"/>
    <s v="4"/>
    <s v="1"/>
    <m/>
    <m/>
    <m/>
    <m/>
    <m/>
    <m/>
    <m/>
    <m/>
    <m/>
  </r>
  <r>
    <s v="recruiterkara"/>
    <s v="rsmusllp"/>
    <m/>
    <m/>
    <m/>
    <m/>
    <m/>
    <m/>
    <m/>
    <m/>
    <s v="No"/>
    <n v="63"/>
    <m/>
    <m/>
    <x v="0"/>
    <d v="2019-02-14T19:14:31.000"/>
    <s v="RT @RSMUSLLP: Know a deserving business or technology student? 🎓_x000a__x000a_We’re awarding $100,000 in #scholarships to help build the #middlemarket…"/>
    <m/>
    <m/>
    <x v="19"/>
    <m/>
    <s v="http://pbs.twimg.com/profile_images/1075473318902263808/jUIa73Hv_normal.jpg"/>
    <x v="56"/>
    <s v="https://twitter.com/#!/recruiterkara/status/1096125553520844805"/>
    <m/>
    <m/>
    <s v="1096125553520844805"/>
    <m/>
    <b v="0"/>
    <n v="0"/>
    <s v=""/>
    <b v="0"/>
    <s v="en"/>
    <m/>
    <s v=""/>
    <b v="0"/>
    <n v="1"/>
    <s v="1096109342305239040"/>
    <s v="Twitter Web Client"/>
    <b v="0"/>
    <s v="1096109342305239040"/>
    <s v="Tweet"/>
    <n v="0"/>
    <n v="0"/>
    <m/>
    <m/>
    <m/>
    <m/>
    <m/>
    <m/>
    <m/>
    <m/>
    <n v="6"/>
    <s v="4"/>
    <s v="1"/>
    <n v="1"/>
    <n v="4.761904761904762"/>
    <n v="0"/>
    <n v="0"/>
    <n v="0"/>
    <n v="0"/>
    <n v="20"/>
    <n v="95.23809523809524"/>
    <n v="21"/>
  </r>
  <r>
    <s v="recruiterkara"/>
    <s v="rsmusllp"/>
    <m/>
    <m/>
    <m/>
    <m/>
    <m/>
    <m/>
    <m/>
    <m/>
    <s v="No"/>
    <n v="64"/>
    <m/>
    <m/>
    <x v="0"/>
    <d v="2019-02-14T19:23:46.000"/>
    <s v="RT @RSMUSLLP: How do our professionals experience #ThePowerofBeingYou? _x000a__x000a_#Audit manager and #yoga enthusiast Robert shares how he brings hi…"/>
    <m/>
    <m/>
    <x v="20"/>
    <m/>
    <s v="http://pbs.twimg.com/profile_images/1075473318902263808/jUIa73Hv_normal.jpg"/>
    <x v="57"/>
    <s v="https://twitter.com/#!/recruiterkara/status/1096127879941885952"/>
    <m/>
    <m/>
    <s v="1096127879941885952"/>
    <m/>
    <b v="0"/>
    <n v="0"/>
    <s v=""/>
    <b v="0"/>
    <s v="en"/>
    <m/>
    <s v=""/>
    <b v="0"/>
    <n v="1"/>
    <s v="1095368207769264128"/>
    <s v="Twitter Web Client"/>
    <b v="0"/>
    <s v="1095368207769264128"/>
    <s v="Tweet"/>
    <n v="0"/>
    <n v="0"/>
    <m/>
    <m/>
    <m/>
    <m/>
    <m/>
    <m/>
    <m/>
    <m/>
    <n v="6"/>
    <s v="4"/>
    <s v="1"/>
    <n v="1"/>
    <n v="5.2631578947368425"/>
    <n v="0"/>
    <n v="0"/>
    <n v="0"/>
    <n v="0"/>
    <n v="18"/>
    <n v="94.73684210526316"/>
    <n v="19"/>
  </r>
  <r>
    <s v="recruiterkara"/>
    <s v="rsmusllp"/>
    <m/>
    <m/>
    <m/>
    <m/>
    <m/>
    <m/>
    <m/>
    <m/>
    <s v="No"/>
    <n v="65"/>
    <m/>
    <m/>
    <x v="0"/>
    <d v="2019-02-14T19:24:33.000"/>
    <s v="RT @RSMUSLLP: Happy #ValentinesDay from all of us at #RSMUS! https://t.co/Mer8BdmjJt https://t.co/wohKgkQuWS"/>
    <s v="https://rsmus.com/who-we-are/corporate-responsibility/diversity-and-inclusion/eng-page/we-love-love.html?cmpid=soc:twcpr0219-pride-eng-valentines-day:dj01"/>
    <s v="rsmus.com"/>
    <x v="21"/>
    <s v="https://pbs.twimg.com/media/DzX-eV6WsAIHOnw.png"/>
    <s v="https://pbs.twimg.com/media/DzX-eV6WsAIHOnw.png"/>
    <x v="58"/>
    <s v="https://twitter.com/#!/recruiterkara/status/1096128077112004608"/>
    <m/>
    <m/>
    <s v="1096128077112004608"/>
    <m/>
    <b v="0"/>
    <n v="0"/>
    <s v=""/>
    <b v="0"/>
    <s v="en"/>
    <m/>
    <s v=""/>
    <b v="0"/>
    <n v="0"/>
    <s v="1096061884862791682"/>
    <s v="Twitter Web Client"/>
    <b v="0"/>
    <s v="1096061884862791682"/>
    <s v="Tweet"/>
    <n v="0"/>
    <n v="0"/>
    <m/>
    <m/>
    <m/>
    <m/>
    <m/>
    <m/>
    <m/>
    <m/>
    <n v="6"/>
    <s v="4"/>
    <s v="1"/>
    <n v="1"/>
    <n v="10"/>
    <n v="0"/>
    <n v="0"/>
    <n v="0"/>
    <n v="0"/>
    <n v="9"/>
    <n v="90"/>
    <n v="10"/>
  </r>
  <r>
    <s v="recruiterkara"/>
    <s v="brea_fritsche"/>
    <m/>
    <m/>
    <m/>
    <m/>
    <m/>
    <m/>
    <m/>
    <m/>
    <s v="No"/>
    <n v="66"/>
    <m/>
    <m/>
    <x v="0"/>
    <d v="2019-02-15T14:34:06.000"/>
    <s v="RT @brea_fritsche: Looking to jump start your path to an internship? Apply for the #RSMUS Pathways Summer Leadership Program and get hands-…"/>
    <m/>
    <m/>
    <x v="16"/>
    <m/>
    <s v="http://pbs.twimg.com/profile_images/1075473318902263808/jUIa73Hv_normal.jpg"/>
    <x v="59"/>
    <s v="https://twitter.com/#!/recruiterkara/status/1096417372590821376"/>
    <m/>
    <m/>
    <s v="1096417372590821376"/>
    <m/>
    <b v="0"/>
    <n v="0"/>
    <s v=""/>
    <b v="0"/>
    <s v="en"/>
    <m/>
    <s v=""/>
    <b v="0"/>
    <n v="0"/>
    <s v="1096173152282034176"/>
    <s v="Twitter Web Client"/>
    <b v="0"/>
    <s v="1096173152282034176"/>
    <s v="Tweet"/>
    <n v="0"/>
    <n v="0"/>
    <m/>
    <m/>
    <m/>
    <m/>
    <m/>
    <m/>
    <m/>
    <m/>
    <n v="1"/>
    <s v="4"/>
    <s v="4"/>
    <n v="0"/>
    <n v="0"/>
    <n v="0"/>
    <n v="0"/>
    <n v="0"/>
    <n v="0"/>
    <n v="22"/>
    <n v="100"/>
    <n v="22"/>
  </r>
  <r>
    <s v="acgglobal"/>
    <s v="pitchbook"/>
    <m/>
    <m/>
    <m/>
    <m/>
    <m/>
    <m/>
    <m/>
    <m/>
    <s v="No"/>
    <n v="67"/>
    <m/>
    <m/>
    <x v="0"/>
    <d v="2019-02-15T15:00:12.000"/>
    <s v="Industry #trends, #deals #data, expert insights: Understand where your business stands in the current deal-making and economic climate. With data from @PitchBook, quarterly industry reports examine M&amp;amp;A and #privateequity deal activity. https://t.co/wJMSuXUB2n via @RSMUSLLP https://t.co/jFY6KEYh1z"/>
    <s v="https://rsmus.com/what-we-do/industries/private-equity/featured-topics/quarterly-private-equity-spotlights-by-industry.html"/>
    <s v="rsmus.com"/>
    <x v="22"/>
    <s v="https://pbs.twimg.com/media/DzdHw1nX4AACQ-6.png"/>
    <s v="https://pbs.twimg.com/media/DzdHw1nX4AACQ-6.png"/>
    <x v="60"/>
    <s v="https://twitter.com/#!/acgglobal/status/1096423940635926533"/>
    <m/>
    <m/>
    <s v="1096423940635926533"/>
    <m/>
    <b v="0"/>
    <n v="0"/>
    <s v=""/>
    <b v="0"/>
    <s v="en"/>
    <m/>
    <s v=""/>
    <b v="0"/>
    <n v="1"/>
    <s v=""/>
    <s v="Buffer"/>
    <b v="0"/>
    <s v="1096423940635926533"/>
    <s v="Tweet"/>
    <n v="0"/>
    <n v="0"/>
    <m/>
    <m/>
    <m/>
    <m/>
    <m/>
    <m/>
    <m/>
    <m/>
    <n v="1"/>
    <s v="3"/>
    <s v="3"/>
    <m/>
    <m/>
    <m/>
    <m/>
    <m/>
    <m/>
    <m/>
    <m/>
    <m/>
  </r>
  <r>
    <s v="terzima"/>
    <s v="acgglobal"/>
    <m/>
    <m/>
    <m/>
    <m/>
    <m/>
    <m/>
    <m/>
    <m/>
    <s v="No"/>
    <n v="69"/>
    <m/>
    <m/>
    <x v="0"/>
    <d v="2019-02-15T15:31:48.000"/>
    <s v="RT @ACGGlobal: Industry #trends, #deals #data, expert insights: Understand where your business stands in the current deal-making and econom…"/>
    <m/>
    <m/>
    <x v="23"/>
    <m/>
    <s v="http://pbs.twimg.com/profile_images/807546259234050048/WeDAB4gw_normal.jpg"/>
    <x v="61"/>
    <s v="https://twitter.com/#!/terzima/status/1096431893199929345"/>
    <m/>
    <m/>
    <s v="1096431893199929345"/>
    <m/>
    <b v="0"/>
    <n v="0"/>
    <s v=""/>
    <b v="0"/>
    <s v="en"/>
    <m/>
    <s v=""/>
    <b v="0"/>
    <n v="1"/>
    <s v="1096423940635926533"/>
    <s v="Massiapp"/>
    <b v="0"/>
    <s v="1096423940635926533"/>
    <s v="Tweet"/>
    <n v="0"/>
    <n v="0"/>
    <m/>
    <m/>
    <m/>
    <m/>
    <m/>
    <m/>
    <m/>
    <m/>
    <n v="1"/>
    <s v="3"/>
    <s v="3"/>
    <n v="0"/>
    <n v="0"/>
    <n v="0"/>
    <n v="0"/>
    <n v="0"/>
    <n v="0"/>
    <n v="20"/>
    <n v="100"/>
    <n v="20"/>
  </r>
  <r>
    <s v="terzima"/>
    <s v="mcguirewoodsllp"/>
    <m/>
    <m/>
    <m/>
    <m/>
    <m/>
    <m/>
    <m/>
    <m/>
    <s v="No"/>
    <n v="70"/>
    <m/>
    <m/>
    <x v="0"/>
    <d v="2019-02-08T21:31:50.000"/>
    <s v="RT @RSMUSLLP: Join us and @McGuireWoodsLLP for our 16th Annual #Healthcare and Life Sciences #PrivateEquity and #Finance Conference #HCPE20…"/>
    <m/>
    <m/>
    <x v="24"/>
    <m/>
    <s v="http://pbs.twimg.com/profile_images/807546259234050048/WeDAB4gw_normal.jpg"/>
    <x v="62"/>
    <s v="https://twitter.com/#!/terzima/status/1093985784376504322"/>
    <m/>
    <m/>
    <s v="1093985784376504322"/>
    <m/>
    <b v="0"/>
    <n v="0"/>
    <s v=""/>
    <b v="0"/>
    <s v="en"/>
    <m/>
    <s v=""/>
    <b v="0"/>
    <n v="1"/>
    <s v="1093967725364428800"/>
    <s v="Massiapp"/>
    <b v="0"/>
    <s v="1093967725364428800"/>
    <s v="Tweet"/>
    <n v="0"/>
    <n v="0"/>
    <m/>
    <m/>
    <m/>
    <m/>
    <m/>
    <m/>
    <m/>
    <m/>
    <n v="1"/>
    <s v="3"/>
    <s v="3"/>
    <n v="0"/>
    <n v="0"/>
    <n v="0"/>
    <n v="0"/>
    <n v="0"/>
    <n v="0"/>
    <n v="19"/>
    <n v="100"/>
    <n v="19"/>
  </r>
  <r>
    <s v="mlb729"/>
    <s v="rsmusllp"/>
    <m/>
    <m/>
    <m/>
    <m/>
    <m/>
    <m/>
    <m/>
    <m/>
    <s v="No"/>
    <n v="72"/>
    <m/>
    <m/>
    <x v="0"/>
    <d v="2019-02-15T15:39:43.000"/>
    <s v="RT @RSMUSLLP: The 20% deduction for pass-throughs may benefit certain businesses. Learn more in our #TCJA guide: https://t.co/GrtvDHT1I7 ht…"/>
    <s v="https://rsmus.com/what-we-do/services/tax/lead-tax/guide-to-tax-cuts-and-jobs-act.html?cmpid=soc:twcpr0517-tax-social-posts-ongoing:dj01"/>
    <s v="rsmus.com"/>
    <x v="13"/>
    <m/>
    <s v="http://pbs.twimg.com/profile_images/2370793260/x3TLU2HG_normal"/>
    <x v="63"/>
    <s v="https://twitter.com/#!/mlb729/status/1096433882872786944"/>
    <m/>
    <m/>
    <s v="1096433882872786944"/>
    <m/>
    <b v="0"/>
    <n v="0"/>
    <s v=""/>
    <b v="0"/>
    <s v="en"/>
    <m/>
    <s v=""/>
    <b v="0"/>
    <n v="2"/>
    <s v="1096424669719285760"/>
    <s v="Twitter for iPad"/>
    <b v="0"/>
    <s v="1096424669719285760"/>
    <s v="Tweet"/>
    <n v="0"/>
    <n v="0"/>
    <m/>
    <m/>
    <m/>
    <m/>
    <m/>
    <m/>
    <m/>
    <m/>
    <n v="1"/>
    <s v="1"/>
    <s v="1"/>
    <n v="1"/>
    <n v="5.2631578947368425"/>
    <n v="0"/>
    <n v="0"/>
    <n v="0"/>
    <n v="0"/>
    <n v="18"/>
    <n v="94.73684210526316"/>
    <n v="19"/>
  </r>
  <r>
    <s v="stolpermatt"/>
    <s v="thersmclassic"/>
    <m/>
    <m/>
    <m/>
    <m/>
    <m/>
    <m/>
    <m/>
    <m/>
    <s v="No"/>
    <n v="73"/>
    <m/>
    <m/>
    <x v="0"/>
    <d v="2019-02-15T16:30:22.000"/>
    <s v="RT @RSMUSLLP: The numbers are in ⛳️👏_x000a__x000a_@TheRSMClassic raised more than $3.5 million for #charity in 2018! https://t.co/ZB9Cq2maLg https://t.…"/>
    <s v="https://rsmus.com/newsroom/news-releases/2019/2018-rsm-classic-raises-more-than-3-5-million.html?cmpid=soc:twcpr0219-rsm-classic-donation-total:dj01"/>
    <s v="rsmus.com"/>
    <x v="11"/>
    <m/>
    <s v="http://pbs.twimg.com/profile_images/1029773674453200896/ZKcvl0M-_normal.jpg"/>
    <x v="64"/>
    <s v="https://twitter.com/#!/stolpermatt/status/1096446629396262912"/>
    <m/>
    <m/>
    <s v="1096446629396262912"/>
    <m/>
    <b v="0"/>
    <n v="0"/>
    <s v=""/>
    <b v="0"/>
    <s v="en"/>
    <m/>
    <s v=""/>
    <b v="0"/>
    <n v="6"/>
    <s v="1096076618160852997"/>
    <s v="Twitter Web Client"/>
    <b v="0"/>
    <s v="1096076618160852997"/>
    <s v="Tweet"/>
    <n v="0"/>
    <n v="0"/>
    <m/>
    <m/>
    <m/>
    <m/>
    <m/>
    <m/>
    <m/>
    <m/>
    <n v="1"/>
    <s v="1"/>
    <s v="1"/>
    <m/>
    <m/>
    <m/>
    <m/>
    <m/>
    <m/>
    <m/>
    <m/>
    <m/>
  </r>
  <r>
    <s v="coldfusion39"/>
    <s v="ss_warroom"/>
    <m/>
    <m/>
    <m/>
    <m/>
    <m/>
    <m/>
    <m/>
    <m/>
    <s v="No"/>
    <n v="75"/>
    <m/>
    <m/>
    <x v="0"/>
    <d v="2019-02-15T17:24:34.000"/>
    <s v="RT @SS_WarRoom: Read up on DKIM and how to help prevent domain spoofing!_x000a_Email Controls: Implementing DKIM with Postfix https://t.co/Ng7ozu…"/>
    <m/>
    <m/>
    <x v="2"/>
    <m/>
    <s v="http://pbs.twimg.com/profile_images/945774746326614016/5EpBHIRa_normal.jpg"/>
    <x v="65"/>
    <s v="https://twitter.com/#!/coldfusion39/status/1096460272364109825"/>
    <m/>
    <m/>
    <s v="1096460272364109825"/>
    <m/>
    <b v="0"/>
    <n v="0"/>
    <s v=""/>
    <b v="0"/>
    <s v="en"/>
    <m/>
    <s v=""/>
    <b v="0"/>
    <n v="2"/>
    <s v="1096136160227852299"/>
    <s v="Twitter for iPhone"/>
    <b v="0"/>
    <s v="1096136160227852299"/>
    <s v="Tweet"/>
    <n v="0"/>
    <n v="0"/>
    <m/>
    <m/>
    <m/>
    <m/>
    <m/>
    <m/>
    <m/>
    <m/>
    <n v="1"/>
    <s v="6"/>
    <s v="6"/>
    <n v="0"/>
    <n v="0"/>
    <n v="0"/>
    <n v="0"/>
    <n v="0"/>
    <n v="0"/>
    <n v="19"/>
    <n v="100"/>
    <n v="19"/>
  </r>
  <r>
    <s v="joemazzarsmla"/>
    <s v="joemazzarsmla"/>
    <m/>
    <m/>
    <m/>
    <m/>
    <m/>
    <m/>
    <m/>
    <m/>
    <s v="No"/>
    <n v="76"/>
    <m/>
    <m/>
    <x v="1"/>
    <d v="2019-02-09T00:55:28.000"/>
    <s v="https://t.co/C2zgEP3u1l https://t.co/JX0OVWadDy"/>
    <s v="https://rsmus.com/who-we-are/international/country-desks/doing-business-with-mexico/mexico-northern-border-tax-stimulus.html?cmpid=soc:gentax:01 https://lnkd.in/gQT_K8X"/>
    <s v="rsmus.com lnkd.in"/>
    <x v="2"/>
    <m/>
    <s v="http://pbs.twimg.com/profile_images/985942017090842624/ePpingdv_normal.jpg"/>
    <x v="66"/>
    <s v="https://twitter.com/#!/joemazzarsmla/status/1094037026737840133"/>
    <m/>
    <m/>
    <s v="1094037026737840133"/>
    <m/>
    <b v="0"/>
    <n v="0"/>
    <s v=""/>
    <b v="0"/>
    <s v="und"/>
    <m/>
    <s v=""/>
    <b v="0"/>
    <n v="0"/>
    <s v=""/>
    <s v="LinkedIn"/>
    <b v="0"/>
    <s v="1094037026737840133"/>
    <s v="Tweet"/>
    <n v="0"/>
    <n v="0"/>
    <m/>
    <m/>
    <m/>
    <m/>
    <m/>
    <m/>
    <m/>
    <m/>
    <n v="5"/>
    <s v="2"/>
    <s v="2"/>
    <n v="0"/>
    <n v="0"/>
    <n v="0"/>
    <n v="0"/>
    <n v="0"/>
    <n v="0"/>
    <n v="0"/>
    <n v="0"/>
    <n v="0"/>
  </r>
  <r>
    <s v="joemazzarsmla"/>
    <s v="joemazzarsmla"/>
    <m/>
    <m/>
    <m/>
    <m/>
    <m/>
    <m/>
    <m/>
    <m/>
    <s v="No"/>
    <n v="77"/>
    <m/>
    <m/>
    <x v="1"/>
    <d v="2019-02-15T18:49:19.000"/>
    <s v="https://t.co/RBBNKqtfgx https://t.co/oVotZBMSXW"/>
    <s v="https://rsmus.com/what-we-do/industries/industrial-products/key-drivers-of-digital-transformation-in-manufacturing.html https://lnkd.in/gjCHdxz"/>
    <s v="rsmus.com lnkd.in"/>
    <x v="2"/>
    <m/>
    <s v="http://pbs.twimg.com/profile_images/985942017090842624/ePpingdv_normal.jpg"/>
    <x v="67"/>
    <s v="https://twitter.com/#!/joemazzarsmla/status/1096481600596922368"/>
    <m/>
    <m/>
    <s v="1096481600596922368"/>
    <m/>
    <b v="0"/>
    <n v="0"/>
    <s v=""/>
    <b v="0"/>
    <s v="und"/>
    <m/>
    <s v=""/>
    <b v="0"/>
    <n v="0"/>
    <s v=""/>
    <s v="LinkedIn"/>
    <b v="0"/>
    <s v="1096481600596922368"/>
    <s v="Tweet"/>
    <n v="0"/>
    <n v="0"/>
    <m/>
    <m/>
    <m/>
    <m/>
    <m/>
    <m/>
    <m/>
    <m/>
    <n v="5"/>
    <s v="2"/>
    <s v="2"/>
    <n v="0"/>
    <n v="0"/>
    <n v="0"/>
    <n v="0"/>
    <n v="0"/>
    <n v="0"/>
    <n v="0"/>
    <n v="0"/>
    <n v="0"/>
  </r>
  <r>
    <s v="joemazzarsmla"/>
    <s v="joemazzarsmla"/>
    <m/>
    <m/>
    <m/>
    <m/>
    <m/>
    <m/>
    <m/>
    <m/>
    <s v="No"/>
    <n v="78"/>
    <m/>
    <m/>
    <x v="1"/>
    <d v="2019-02-15T18:51:54.000"/>
    <s v="https://t.co/H6NhB1aZYy https://t.co/TsBQA7BkNk"/>
    <s v="https://rsmus.com/what-we-do/industries/industrial-products/how-manufacturers-can-get-in-the-digital-transformation-game.html https://lnkd.in/gfwbxNr"/>
    <s v="rsmus.com lnkd.in"/>
    <x v="2"/>
    <m/>
    <s v="http://pbs.twimg.com/profile_images/985942017090842624/ePpingdv_normal.jpg"/>
    <x v="68"/>
    <s v="https://twitter.com/#!/joemazzarsmla/status/1096482249283780608"/>
    <m/>
    <m/>
    <s v="1096482249283780608"/>
    <m/>
    <b v="0"/>
    <n v="0"/>
    <s v=""/>
    <b v="0"/>
    <s v="und"/>
    <m/>
    <s v=""/>
    <b v="0"/>
    <n v="0"/>
    <s v=""/>
    <s v="LinkedIn"/>
    <b v="0"/>
    <s v="1096482249283780608"/>
    <s v="Tweet"/>
    <n v="0"/>
    <n v="0"/>
    <m/>
    <m/>
    <m/>
    <m/>
    <m/>
    <m/>
    <m/>
    <m/>
    <n v="5"/>
    <s v="2"/>
    <s v="2"/>
    <n v="0"/>
    <n v="0"/>
    <n v="0"/>
    <n v="0"/>
    <n v="0"/>
    <n v="0"/>
    <n v="0"/>
    <n v="0"/>
    <n v="0"/>
  </r>
  <r>
    <s v="joemazzarsmla"/>
    <s v="joemazzarsmla"/>
    <m/>
    <m/>
    <m/>
    <m/>
    <m/>
    <m/>
    <m/>
    <m/>
    <s v="No"/>
    <n v="79"/>
    <m/>
    <m/>
    <x v="1"/>
    <d v="2019-02-15T18:56:48.000"/>
    <s v="https://t.co/Hk2oZZjfWE https://t.co/q3l0bCIecz"/>
    <s v="https://rsmus.com/what-we-do/industries/industrial-products/automotive/automotive-trends-to-watch-in-2019.html https://lnkd.in/gAU-bdZ"/>
    <s v="rsmus.com lnkd.in"/>
    <x v="2"/>
    <m/>
    <s v="http://pbs.twimg.com/profile_images/985942017090842624/ePpingdv_normal.jpg"/>
    <x v="69"/>
    <s v="https://twitter.com/#!/joemazzarsmla/status/1096483484170764288"/>
    <m/>
    <m/>
    <s v="1096483484170764288"/>
    <m/>
    <b v="0"/>
    <n v="0"/>
    <s v=""/>
    <b v="0"/>
    <s v="und"/>
    <m/>
    <s v=""/>
    <b v="0"/>
    <n v="0"/>
    <s v=""/>
    <s v="LinkedIn"/>
    <b v="0"/>
    <s v="1096483484170764288"/>
    <s v="Tweet"/>
    <n v="0"/>
    <n v="0"/>
    <m/>
    <m/>
    <m/>
    <m/>
    <m/>
    <m/>
    <m/>
    <m/>
    <n v="5"/>
    <s v="2"/>
    <s v="2"/>
    <n v="0"/>
    <n v="0"/>
    <n v="0"/>
    <n v="0"/>
    <n v="0"/>
    <n v="0"/>
    <n v="0"/>
    <n v="0"/>
    <n v="0"/>
  </r>
  <r>
    <s v="joemazzarsmla"/>
    <s v="joemazzarsmla"/>
    <m/>
    <m/>
    <m/>
    <m/>
    <m/>
    <m/>
    <m/>
    <m/>
    <s v="No"/>
    <n v="80"/>
    <m/>
    <m/>
    <x v="1"/>
    <d v="2019-02-15T20:17:50.000"/>
    <s v="https://t.co/QpQhjJwt2x https://t.co/jEu8J7t0sV"/>
    <s v="https://rsmus.com/what-we-do/industries/consumer-products/restaurant/attracting-and-retaining-your-best-talent-in-the-restaurant-indu.html https://lnkd.in/gH5Ecsm"/>
    <s v="rsmus.com lnkd.in"/>
    <x v="2"/>
    <m/>
    <s v="http://pbs.twimg.com/profile_images/985942017090842624/ePpingdv_normal.jpg"/>
    <x v="70"/>
    <s v="https://twitter.com/#!/joemazzarsmla/status/1096503874477731840"/>
    <m/>
    <m/>
    <s v="1096503874477731840"/>
    <m/>
    <b v="0"/>
    <n v="0"/>
    <s v=""/>
    <b v="0"/>
    <s v="und"/>
    <m/>
    <s v=""/>
    <b v="0"/>
    <n v="0"/>
    <s v=""/>
    <s v="LinkedIn"/>
    <b v="0"/>
    <s v="1096503874477731840"/>
    <s v="Tweet"/>
    <n v="0"/>
    <n v="0"/>
    <m/>
    <m/>
    <m/>
    <m/>
    <m/>
    <m/>
    <m/>
    <m/>
    <n v="5"/>
    <s v="2"/>
    <s v="2"/>
    <n v="0"/>
    <n v="0"/>
    <n v="0"/>
    <n v="0"/>
    <n v="0"/>
    <n v="0"/>
    <n v="0"/>
    <n v="0"/>
    <n v="0"/>
  </r>
  <r>
    <s v="sherbel_campus"/>
    <s v="rsmusllp"/>
    <m/>
    <m/>
    <m/>
    <m/>
    <m/>
    <m/>
    <m/>
    <m/>
    <s v="No"/>
    <n v="81"/>
    <m/>
    <m/>
    <x v="0"/>
    <d v="2019-02-07T21:13:16.000"/>
    <s v="RT @RSMUSLLP: We are committed to fostering #leadership and personal growth for our professionals at all levels._x000a__x000a_Check out Chris’s experie…"/>
    <m/>
    <m/>
    <x v="17"/>
    <m/>
    <s v="http://pbs.twimg.com/profile_images/1029350395846582273/lvi1hBcB_normal.jpg"/>
    <x v="71"/>
    <s v="https://twitter.com/#!/sherbel_campus/status/1093618721514504197"/>
    <m/>
    <m/>
    <s v="1093618721514504197"/>
    <m/>
    <b v="0"/>
    <n v="0"/>
    <s v=""/>
    <b v="0"/>
    <s v="en"/>
    <m/>
    <s v=""/>
    <b v="0"/>
    <n v="3"/>
    <s v="1093572624771440641"/>
    <s v="Twitter Web Client"/>
    <b v="0"/>
    <s v="1093572624771440641"/>
    <s v="Tweet"/>
    <n v="0"/>
    <n v="0"/>
    <m/>
    <m/>
    <m/>
    <m/>
    <m/>
    <m/>
    <m/>
    <m/>
    <n v="4"/>
    <s v="1"/>
    <s v="1"/>
    <n v="0"/>
    <n v="0"/>
    <n v="0"/>
    <n v="0"/>
    <n v="0"/>
    <n v="0"/>
    <n v="22"/>
    <n v="100"/>
    <n v="22"/>
  </r>
  <r>
    <s v="sherbel_campus"/>
    <s v="rsmusllp"/>
    <m/>
    <m/>
    <m/>
    <m/>
    <m/>
    <m/>
    <m/>
    <m/>
    <s v="No"/>
    <n v="82"/>
    <m/>
    <m/>
    <x v="0"/>
    <d v="2019-02-07T21:14:01.000"/>
    <s v="RT @RSMUSLLP: Happy Lunar New Year! #YearOfThePig https://t.co/M8vHjPCdFl https://t.co/reCDT5FANs"/>
    <s v="https://rsmus.com/who-we-are/corporate-responsibility/diversity-and-inclusion/eng-page/happy-chinese-new-year.html?cmpid=soc:incpr0219-chinese-new-year-feb-19:dj01"/>
    <s v="rsmus.com"/>
    <x v="18"/>
    <s v="https://pbs.twimg.com/media/DyqhCndX0AERS6G.jpg"/>
    <s v="https://pbs.twimg.com/media/DyqhCndX0AERS6G.jpg"/>
    <x v="72"/>
    <s v="https://twitter.com/#!/sherbel_campus/status/1093618910857957383"/>
    <m/>
    <m/>
    <s v="1093618910857957383"/>
    <m/>
    <b v="0"/>
    <n v="0"/>
    <s v=""/>
    <b v="0"/>
    <s v="en"/>
    <m/>
    <s v=""/>
    <b v="0"/>
    <n v="2"/>
    <s v="1092862927688863744"/>
    <s v="Twitter Web Client"/>
    <b v="0"/>
    <s v="1092862927688863744"/>
    <s v="Tweet"/>
    <n v="0"/>
    <n v="0"/>
    <m/>
    <m/>
    <m/>
    <m/>
    <m/>
    <m/>
    <m/>
    <m/>
    <n v="4"/>
    <s v="1"/>
    <s v="1"/>
    <n v="1"/>
    <n v="14.285714285714286"/>
    <n v="0"/>
    <n v="0"/>
    <n v="0"/>
    <n v="0"/>
    <n v="6"/>
    <n v="85.71428571428571"/>
    <n v="7"/>
  </r>
  <r>
    <s v="sherbel_campus"/>
    <s v="rsmusllp"/>
    <m/>
    <m/>
    <m/>
    <m/>
    <m/>
    <m/>
    <m/>
    <m/>
    <s v="No"/>
    <n v="83"/>
    <m/>
    <m/>
    <x v="0"/>
    <d v="2019-02-15T22:16:14.000"/>
    <s v="RT @RSMUSLLP: How do our professionals experience #ThePowerofBeingYou? _x000a__x000a_#Audit manager and #yoga enthusiast Robert shares how he brings hi…"/>
    <m/>
    <m/>
    <x v="20"/>
    <m/>
    <s v="http://pbs.twimg.com/profile_images/1029350395846582273/lvi1hBcB_normal.jpg"/>
    <x v="73"/>
    <s v="https://twitter.com/#!/sherbel_campus/status/1096533672063369218"/>
    <m/>
    <m/>
    <s v="1096533672063369218"/>
    <m/>
    <b v="0"/>
    <n v="0"/>
    <s v=""/>
    <b v="0"/>
    <s v="en"/>
    <m/>
    <s v=""/>
    <b v="0"/>
    <n v="2"/>
    <s v="1095368207769264128"/>
    <s v="Twitter Web Client"/>
    <b v="0"/>
    <s v="1095368207769264128"/>
    <s v="Tweet"/>
    <n v="0"/>
    <n v="0"/>
    <m/>
    <m/>
    <m/>
    <m/>
    <m/>
    <m/>
    <m/>
    <m/>
    <n v="4"/>
    <s v="1"/>
    <s v="1"/>
    <n v="1"/>
    <n v="5.2631578947368425"/>
    <n v="0"/>
    <n v="0"/>
    <n v="0"/>
    <n v="0"/>
    <n v="18"/>
    <n v="94.73684210526316"/>
    <n v="19"/>
  </r>
  <r>
    <s v="sherbel_campus"/>
    <s v="thersmclassic"/>
    <m/>
    <m/>
    <m/>
    <m/>
    <m/>
    <m/>
    <m/>
    <m/>
    <s v="No"/>
    <n v="84"/>
    <m/>
    <m/>
    <x v="0"/>
    <d v="2019-02-15T22:16:58.000"/>
    <s v="RT @RSMUSLLP: The numbers are in ⛳️👏_x000a__x000a_@TheRSMClassic raised more than $3.5 million for #charity in 2018! https://t.co/ZB9Cq2maLg https://t.…"/>
    <s v="https://rsmus.com/newsroom/news-releases/2019/2018-rsm-classic-raises-more-than-3-5-million.html?cmpid=soc:twcpr0219-rsm-classic-donation-total:dj01"/>
    <s v="rsmus.com"/>
    <x v="11"/>
    <m/>
    <s v="http://pbs.twimg.com/profile_images/1029350395846582273/lvi1hBcB_normal.jpg"/>
    <x v="74"/>
    <s v="https://twitter.com/#!/sherbel_campus/status/1096533856394596352"/>
    <m/>
    <m/>
    <s v="1096533856394596352"/>
    <m/>
    <b v="0"/>
    <n v="0"/>
    <s v=""/>
    <b v="0"/>
    <s v="en"/>
    <m/>
    <s v=""/>
    <b v="0"/>
    <n v="6"/>
    <s v="1096076618160852997"/>
    <s v="Twitter Web Client"/>
    <b v="0"/>
    <s v="1096076618160852997"/>
    <s v="Tweet"/>
    <n v="0"/>
    <n v="0"/>
    <m/>
    <m/>
    <m/>
    <m/>
    <m/>
    <m/>
    <m/>
    <m/>
    <n v="1"/>
    <s v="1"/>
    <s v="1"/>
    <m/>
    <m/>
    <m/>
    <m/>
    <m/>
    <m/>
    <m/>
    <m/>
    <m/>
  </r>
  <r>
    <s v="sandralynn0375"/>
    <s v="rsmusllp"/>
    <m/>
    <m/>
    <m/>
    <m/>
    <m/>
    <m/>
    <m/>
    <m/>
    <s v="No"/>
    <n v="86"/>
    <m/>
    <m/>
    <x v="0"/>
    <d v="2019-02-15T23:22:08.000"/>
    <s v="RT @RSMUSLLP: The 20% deduction for pass-throughs may benefit certain businesses. Learn more in our #TCJA guide: https://t.co/GrtvDHT1I7 ht…"/>
    <s v="https://rsmus.com/what-we-do/services/tax/lead-tax/guide-to-tax-cuts-and-jobs-act.html?cmpid=soc:twcpr0517-tax-social-posts-ongoing:dj01"/>
    <s v="rsmus.com"/>
    <x v="13"/>
    <m/>
    <s v="http://pbs.twimg.com/profile_images/1085394259853959168/-2eYfvhu_normal.jpg"/>
    <x v="75"/>
    <s v="https://twitter.com/#!/sandralynn0375/status/1096550253929615362"/>
    <m/>
    <m/>
    <s v="1096550253929615362"/>
    <m/>
    <b v="0"/>
    <n v="0"/>
    <s v=""/>
    <b v="0"/>
    <s v="en"/>
    <m/>
    <s v=""/>
    <b v="0"/>
    <n v="2"/>
    <s v="1096424669719285760"/>
    <s v="Twitter for iPhone"/>
    <b v="0"/>
    <s v="1096424669719285760"/>
    <s v="Tweet"/>
    <n v="0"/>
    <n v="0"/>
    <m/>
    <m/>
    <m/>
    <m/>
    <m/>
    <m/>
    <m/>
    <m/>
    <n v="1"/>
    <s v="1"/>
    <s v="1"/>
    <n v="1"/>
    <n v="5.2631578947368425"/>
    <n v="0"/>
    <n v="0"/>
    <n v="0"/>
    <n v="0"/>
    <n v="18"/>
    <n v="94.73684210526316"/>
    <n v="19"/>
  </r>
  <r>
    <s v="ss_warroom"/>
    <s v="ss_warroom"/>
    <m/>
    <m/>
    <m/>
    <m/>
    <m/>
    <m/>
    <m/>
    <m/>
    <s v="No"/>
    <n v="87"/>
    <m/>
    <m/>
    <x v="1"/>
    <d v="2019-02-14T19:56:40.000"/>
    <s v="Read up on DKIM and how to help prevent domain spoofing!_x000a_Email Controls: Implementing DKIM with Postfix https://t.co/Ng7ozuN69W"/>
    <s v="https://warroom.rsmus.com/email-controls-implementing-dkim-with-postfix/"/>
    <s v="rsmus.com"/>
    <x v="2"/>
    <m/>
    <s v="http://pbs.twimg.com/profile_images/682313731750137858/6wk-7tz7_normal.jpg"/>
    <x v="76"/>
    <s v="https://twitter.com/#!/ss_warroom/status/1096136160227852299"/>
    <m/>
    <m/>
    <s v="1096136160227852299"/>
    <m/>
    <b v="0"/>
    <n v="0"/>
    <s v=""/>
    <b v="0"/>
    <s v="en"/>
    <m/>
    <s v=""/>
    <b v="0"/>
    <n v="0"/>
    <s v=""/>
    <s v="WarRoom Blog"/>
    <b v="0"/>
    <s v="1096136160227852299"/>
    <s v="Tweet"/>
    <n v="0"/>
    <n v="0"/>
    <m/>
    <m/>
    <m/>
    <m/>
    <m/>
    <m/>
    <m/>
    <m/>
    <n v="1"/>
    <s v="6"/>
    <s v="6"/>
    <n v="0"/>
    <n v="0"/>
    <n v="0"/>
    <n v="0"/>
    <n v="0"/>
    <n v="0"/>
    <n v="17"/>
    <n v="100"/>
    <n v="17"/>
  </r>
  <r>
    <s v="thor_vath"/>
    <s v="ss_warroom"/>
    <m/>
    <m/>
    <m/>
    <m/>
    <m/>
    <m/>
    <m/>
    <m/>
    <s v="No"/>
    <n v="88"/>
    <m/>
    <m/>
    <x v="0"/>
    <d v="2019-02-15T23:48:36.000"/>
    <s v="RT @SS_WarRoom: Read up on DKIM and how to help prevent domain spoofing!_x000a_Email Controls: Implementing DKIM with Postfix https://t.co/Ng7ozu…"/>
    <m/>
    <m/>
    <x v="2"/>
    <m/>
    <s v="http://pbs.twimg.com/profile_images/893179285422211076/5lyBgrbq_normal.jpg"/>
    <x v="77"/>
    <s v="https://twitter.com/#!/thor_vath/status/1096556916229242880"/>
    <m/>
    <m/>
    <s v="1096556916229242880"/>
    <m/>
    <b v="0"/>
    <n v="0"/>
    <s v=""/>
    <b v="0"/>
    <s v="en"/>
    <m/>
    <s v=""/>
    <b v="0"/>
    <n v="2"/>
    <s v="1096136160227852299"/>
    <s v="Twitter for iPhone"/>
    <b v="0"/>
    <s v="1096136160227852299"/>
    <s v="Tweet"/>
    <n v="0"/>
    <n v="0"/>
    <m/>
    <m/>
    <m/>
    <m/>
    <m/>
    <m/>
    <m/>
    <m/>
    <n v="1"/>
    <s v="6"/>
    <s v="6"/>
    <n v="0"/>
    <n v="0"/>
    <n v="0"/>
    <n v="0"/>
    <n v="0"/>
    <n v="0"/>
    <n v="19"/>
    <n v="100"/>
    <n v="19"/>
  </r>
  <r>
    <s v="jasonkuruvilla1"/>
    <s v="jasonkuruvilla1"/>
    <m/>
    <m/>
    <m/>
    <m/>
    <m/>
    <m/>
    <m/>
    <m/>
    <s v="No"/>
    <n v="89"/>
    <m/>
    <m/>
    <x v="1"/>
    <d v="2019-02-16T00:58:37.000"/>
    <s v="How do #fund #managers differentiate themselves in a mature, automated industry?  We think #ESG will help change th… https://t.co/WZDvNU5wpb"/>
    <s v="https://twitter.com/i/web/status/1096574536517070848"/>
    <s v="twitter.com"/>
    <x v="25"/>
    <m/>
    <s v="http://pbs.twimg.com/profile_images/1044714482029682689/6ULLaIil_normal.jpg"/>
    <x v="78"/>
    <s v="https://twitter.com/#!/jasonkuruvilla1/status/1096574536517070848"/>
    <m/>
    <m/>
    <s v="1096574536517070848"/>
    <m/>
    <b v="0"/>
    <n v="0"/>
    <s v=""/>
    <b v="0"/>
    <s v="en"/>
    <m/>
    <s v=""/>
    <b v="0"/>
    <n v="0"/>
    <s v=""/>
    <s v="Twitter for iPhone"/>
    <b v="1"/>
    <s v="1096574536517070848"/>
    <s v="Tweet"/>
    <n v="0"/>
    <n v="0"/>
    <m/>
    <m/>
    <m/>
    <m/>
    <m/>
    <m/>
    <m/>
    <m/>
    <n v="1"/>
    <s v="2"/>
    <s v="2"/>
    <n v="1"/>
    <n v="5.555555555555555"/>
    <n v="0"/>
    <n v="0"/>
    <n v="0"/>
    <n v="0"/>
    <n v="17"/>
    <n v="94.44444444444444"/>
    <n v="18"/>
  </r>
  <r>
    <s v="pgrahamrsm"/>
    <s v="pgrahamrsm"/>
    <m/>
    <m/>
    <m/>
    <m/>
    <m/>
    <m/>
    <m/>
    <m/>
    <s v="No"/>
    <n v="90"/>
    <m/>
    <m/>
    <x v="1"/>
    <d v="2019-02-16T10:20:31.000"/>
    <s v="Top trends and issues for retail in 2019 https://t.co/hQQywTjYyf"/>
    <s v="https://rsmus.com/what-we-do/industries/consumer-products/retail/top-trends-and-issues-for-retail-in-2019.html#.XGfj5qft3zE.twitter"/>
    <s v="rsmus.com"/>
    <x v="2"/>
    <m/>
    <s v="http://pbs.twimg.com/profile_images/723470550392299520/sez0NvnJ_normal.jpg"/>
    <x v="79"/>
    <s v="https://twitter.com/#!/pgrahamrsm/status/1096715941726044160"/>
    <m/>
    <m/>
    <s v="1096715941726044160"/>
    <m/>
    <b v="0"/>
    <n v="0"/>
    <s v=""/>
    <b v="0"/>
    <s v="en"/>
    <m/>
    <s v=""/>
    <b v="0"/>
    <n v="0"/>
    <s v=""/>
    <s v="Twitter for iPhone"/>
    <b v="0"/>
    <s v="1096715941726044160"/>
    <s v="Tweet"/>
    <n v="0"/>
    <n v="0"/>
    <m/>
    <m/>
    <m/>
    <m/>
    <m/>
    <m/>
    <m/>
    <m/>
    <n v="1"/>
    <s v="2"/>
    <s v="2"/>
    <n v="1"/>
    <n v="12.5"/>
    <n v="1"/>
    <n v="12.5"/>
    <n v="0"/>
    <n v="0"/>
    <n v="6"/>
    <n v="75"/>
    <n v="8"/>
  </r>
  <r>
    <s v="arabiarsm"/>
    <s v="arabiarsm"/>
    <m/>
    <m/>
    <m/>
    <m/>
    <m/>
    <m/>
    <m/>
    <m/>
    <s v="No"/>
    <n v="91"/>
    <m/>
    <m/>
    <x v="1"/>
    <d v="2018-12-13T11:43:47.000"/>
    <s v="Data analytics for internal audit https://t.co/SkNIWohdhf"/>
    <s v="https://rsmus.com/what-we-do/services/risk-advisory/data-analytics/data-analytics-for-internal-audit.html#.XBJF8MXtPyB.twitter"/>
    <s v="rsmus.com"/>
    <x v="2"/>
    <m/>
    <s v="http://pbs.twimg.com/profile_images/1073172243671326720/DKCr6QBO_normal.jpg"/>
    <x v="80"/>
    <s v="https://twitter.com/#!/arabiarsm/status/1073181686857379841"/>
    <m/>
    <m/>
    <s v="1073181686857379841"/>
    <m/>
    <b v="0"/>
    <n v="1"/>
    <s v=""/>
    <b v="0"/>
    <s v="en"/>
    <m/>
    <s v=""/>
    <b v="0"/>
    <n v="1"/>
    <s v=""/>
    <s v="Twitter Web Client"/>
    <b v="0"/>
    <s v="1073181686857379841"/>
    <s v="Retweet"/>
    <n v="0"/>
    <n v="0"/>
    <m/>
    <m/>
    <m/>
    <m/>
    <m/>
    <m/>
    <m/>
    <m/>
    <n v="1"/>
    <s v="9"/>
    <s v="9"/>
    <n v="0"/>
    <n v="0"/>
    <n v="0"/>
    <n v="0"/>
    <n v="0"/>
    <n v="0"/>
    <n v="5"/>
    <n v="100"/>
    <n v="5"/>
  </r>
  <r>
    <s v="cemsm"/>
    <s v="arabiarsm"/>
    <m/>
    <m/>
    <m/>
    <m/>
    <m/>
    <m/>
    <m/>
    <m/>
    <s v="No"/>
    <n v="92"/>
    <m/>
    <m/>
    <x v="0"/>
    <d v="2019-02-16T12:22:38.000"/>
    <s v="RT @ArabiaRsm: Data analytics for internal audit https://t.co/SkNIWohdhf"/>
    <s v="https://rsmus.com/what-we-do/services/risk-advisory/data-analytics/data-analytics-for-internal-audit.html#.XBJF8MXtPyB.twitter"/>
    <s v="rsmus.com"/>
    <x v="2"/>
    <m/>
    <s v="http://pbs.twimg.com/profile_images/1081786192809676801/Y2Emtf9Y_normal.jpg"/>
    <x v="81"/>
    <s v="https://twitter.com/#!/cemsm/status/1096746674855313408"/>
    <m/>
    <m/>
    <s v="1096746674855313408"/>
    <m/>
    <b v="0"/>
    <n v="0"/>
    <s v=""/>
    <b v="0"/>
    <s v="en"/>
    <m/>
    <s v=""/>
    <b v="0"/>
    <n v="0"/>
    <s v="1073181686857379841"/>
    <s v="Twitter for iPhone"/>
    <b v="0"/>
    <s v="1073181686857379841"/>
    <s v="Tweet"/>
    <n v="0"/>
    <n v="0"/>
    <m/>
    <m/>
    <m/>
    <m/>
    <m/>
    <m/>
    <m/>
    <m/>
    <n v="1"/>
    <s v="9"/>
    <s v="9"/>
    <n v="0"/>
    <n v="0"/>
    <n v="0"/>
    <n v="0"/>
    <n v="0"/>
    <n v="0"/>
    <n v="7"/>
    <n v="100"/>
    <n v="7"/>
  </r>
  <r>
    <s v="ustransitiontax"/>
    <s v="ustransitiontax"/>
    <m/>
    <m/>
    <m/>
    <m/>
    <m/>
    <m/>
    <m/>
    <m/>
    <s v="No"/>
    <n v="93"/>
    <m/>
    <m/>
    <x v="1"/>
    <d v="2019-02-16T14:12:19.000"/>
    <s v="Cushioning the double-tax blow: the section 962 election (applied to both #GILTI and the @USTransitionTax https://t.co/ww5eH767In"/>
    <s v="https://rsmus.com/what-we-do/services/tax/international-tax-planning/the-section-962-election.html"/>
    <s v="rsmus.com"/>
    <x v="26"/>
    <m/>
    <s v="http://pbs.twimg.com/profile_images/961950731522670592/gVHtUfu7_normal.jpg"/>
    <x v="82"/>
    <s v="https://twitter.com/#!/ustransitiontax/status/1096774277750288386"/>
    <m/>
    <m/>
    <s v="1096774277750288386"/>
    <m/>
    <b v="0"/>
    <n v="0"/>
    <s v=""/>
    <b v="0"/>
    <s v="en"/>
    <m/>
    <s v=""/>
    <b v="0"/>
    <n v="0"/>
    <s v=""/>
    <s v="Twitter Web Client"/>
    <b v="0"/>
    <s v="1096774277750288386"/>
    <s v="Tweet"/>
    <n v="0"/>
    <n v="0"/>
    <m/>
    <m/>
    <m/>
    <m/>
    <m/>
    <m/>
    <m/>
    <m/>
    <n v="1"/>
    <s v="2"/>
    <s v="2"/>
    <n v="0"/>
    <n v="0"/>
    <n v="1"/>
    <n v="6.25"/>
    <n v="0"/>
    <n v="0"/>
    <n v="15"/>
    <n v="93.75"/>
    <n v="16"/>
  </r>
  <r>
    <s v="ashley_olson_05"/>
    <s v="rsmusllp"/>
    <m/>
    <m/>
    <m/>
    <m/>
    <m/>
    <m/>
    <m/>
    <m/>
    <s v="No"/>
    <n v="94"/>
    <m/>
    <m/>
    <x v="0"/>
    <d v="2019-02-07T21:29:36.000"/>
    <s v="RT @RSMUSLLP: We are committed to fostering #leadership and personal growth for our professionals at all levels._x000a__x000a_Check out Chris’s experie…"/>
    <m/>
    <m/>
    <x v="17"/>
    <m/>
    <s v="http://pbs.twimg.com/profile_images/1027985459346067457/cjjGqoRX_normal.jpg"/>
    <x v="83"/>
    <s v="https://twitter.com/#!/ashley_olson_05/status/1093622832305750016"/>
    <m/>
    <m/>
    <s v="1093622832305750016"/>
    <m/>
    <b v="0"/>
    <n v="0"/>
    <s v=""/>
    <b v="0"/>
    <s v="en"/>
    <m/>
    <s v=""/>
    <b v="0"/>
    <n v="3"/>
    <s v="1093572624771440641"/>
    <s v="Twitter Web Client"/>
    <b v="0"/>
    <s v="1093572624771440641"/>
    <s v="Tweet"/>
    <n v="0"/>
    <n v="0"/>
    <m/>
    <m/>
    <m/>
    <m/>
    <m/>
    <m/>
    <m/>
    <m/>
    <n v="4"/>
    <s v="1"/>
    <s v="1"/>
    <n v="0"/>
    <n v="0"/>
    <n v="0"/>
    <n v="0"/>
    <n v="0"/>
    <n v="0"/>
    <n v="22"/>
    <n v="100"/>
    <n v="22"/>
  </r>
  <r>
    <s v="ashley_olson_05"/>
    <s v="rsmusllp"/>
    <m/>
    <m/>
    <m/>
    <m/>
    <m/>
    <m/>
    <m/>
    <m/>
    <s v="No"/>
    <n v="95"/>
    <m/>
    <m/>
    <x v="0"/>
    <d v="2019-02-08T00:44:30.000"/>
    <s v="RT @RSMUSLLP: Meet Barbara Adler, one of our 2019 #PursueYourPassion contest winners! #BeYouAtRSM_x000a__x000a_She plans to use the program to make imp…"/>
    <m/>
    <m/>
    <x v="27"/>
    <m/>
    <s v="http://pbs.twimg.com/profile_images/1027985459346067457/cjjGqoRX_normal.jpg"/>
    <x v="84"/>
    <s v="https://twitter.com/#!/ashley_olson_05/status/1093671882610667520"/>
    <m/>
    <m/>
    <s v="1093671882610667520"/>
    <m/>
    <b v="0"/>
    <n v="0"/>
    <s v=""/>
    <b v="0"/>
    <s v="en"/>
    <m/>
    <s v=""/>
    <b v="0"/>
    <n v="1"/>
    <s v="1092978702999277568"/>
    <s v="Twitter for iPhone"/>
    <b v="0"/>
    <s v="1092978702999277568"/>
    <s v="Tweet"/>
    <n v="0"/>
    <n v="0"/>
    <m/>
    <m/>
    <m/>
    <m/>
    <m/>
    <m/>
    <m/>
    <m/>
    <n v="4"/>
    <s v="1"/>
    <s v="1"/>
    <n v="1"/>
    <n v="4.545454545454546"/>
    <n v="0"/>
    <n v="0"/>
    <n v="0"/>
    <n v="0"/>
    <n v="21"/>
    <n v="95.45454545454545"/>
    <n v="22"/>
  </r>
  <r>
    <s v="ashley_olson_05"/>
    <s v="rsmusllp"/>
    <m/>
    <m/>
    <m/>
    <m/>
    <m/>
    <m/>
    <m/>
    <m/>
    <s v="No"/>
    <n v="96"/>
    <m/>
    <m/>
    <x v="0"/>
    <d v="2019-02-17T22:01:26.000"/>
    <s v="RT @RSMUSLLP: Happy #ValentinesDay from all of us at #RSMUS! https://t.co/Mer8BdmjJt https://t.co/wohKgkQuWS"/>
    <s v="https://rsmus.com/who-we-are/corporate-responsibility/diversity-and-inclusion/eng-page/we-love-love.html?cmpid=soc:twcpr0219-pride-eng-valentines-day:dj01"/>
    <s v="rsmus.com"/>
    <x v="21"/>
    <s v="https://pbs.twimg.com/media/DzX-eV6WsAIHOnw.png"/>
    <s v="https://pbs.twimg.com/media/DzX-eV6WsAIHOnw.png"/>
    <x v="85"/>
    <s v="https://twitter.com/#!/ashley_olson_05/status/1097254722157854720"/>
    <m/>
    <m/>
    <s v="1097254722157854720"/>
    <m/>
    <b v="0"/>
    <n v="0"/>
    <s v=""/>
    <b v="0"/>
    <s v="en"/>
    <m/>
    <s v=""/>
    <b v="0"/>
    <n v="0"/>
    <s v="1096061884862791682"/>
    <s v="Twitter Web Client"/>
    <b v="0"/>
    <s v="1096061884862791682"/>
    <s v="Tweet"/>
    <n v="0"/>
    <n v="0"/>
    <m/>
    <m/>
    <m/>
    <m/>
    <m/>
    <m/>
    <m/>
    <m/>
    <n v="4"/>
    <s v="1"/>
    <s v="1"/>
    <n v="1"/>
    <n v="10"/>
    <n v="0"/>
    <n v="0"/>
    <n v="0"/>
    <n v="0"/>
    <n v="9"/>
    <n v="90"/>
    <n v="10"/>
  </r>
  <r>
    <s v="ashley_olson_05"/>
    <s v="thersmclassic"/>
    <m/>
    <m/>
    <m/>
    <m/>
    <m/>
    <m/>
    <m/>
    <m/>
    <s v="No"/>
    <n v="97"/>
    <m/>
    <m/>
    <x v="0"/>
    <d v="2019-02-17T22:01:38.000"/>
    <s v="RT @RSMUSLLP: The numbers are in ⛳️👏_x000a__x000a_@TheRSMClassic raised more than $3.5 million for #charity in 2018! https://t.co/ZB9Cq2maLg https://t.…"/>
    <s v="https://rsmus.com/newsroom/news-releases/2019/2018-rsm-classic-raises-more-than-3-5-million.html?cmpid=soc:twcpr0219-rsm-classic-donation-total:dj01"/>
    <s v="rsmus.com"/>
    <x v="11"/>
    <m/>
    <s v="http://pbs.twimg.com/profile_images/1027985459346067457/cjjGqoRX_normal.jpg"/>
    <x v="86"/>
    <s v="https://twitter.com/#!/ashley_olson_05/status/1097254773923987456"/>
    <m/>
    <m/>
    <s v="1097254773923987456"/>
    <m/>
    <b v="0"/>
    <n v="0"/>
    <s v=""/>
    <b v="0"/>
    <s v="en"/>
    <m/>
    <s v=""/>
    <b v="0"/>
    <n v="7"/>
    <s v="1096076618160852997"/>
    <s v="Twitter Web Client"/>
    <b v="0"/>
    <s v="1096076618160852997"/>
    <s v="Tweet"/>
    <n v="0"/>
    <n v="0"/>
    <m/>
    <m/>
    <m/>
    <m/>
    <m/>
    <m/>
    <m/>
    <m/>
    <n v="1"/>
    <s v="1"/>
    <s v="1"/>
    <m/>
    <m/>
    <m/>
    <m/>
    <m/>
    <m/>
    <m/>
    <m/>
    <m/>
  </r>
  <r>
    <s v="glendajevans"/>
    <s v="rsmusllp"/>
    <m/>
    <m/>
    <m/>
    <m/>
    <m/>
    <m/>
    <m/>
    <m/>
    <s v="No"/>
    <n v="99"/>
    <m/>
    <m/>
    <x v="0"/>
    <d v="2019-02-18T00:22:19.000"/>
    <s v="RT @RSMUSLLP: ⤷ COMMON_x000a__x000a_⤷ COSTLY_x000a__x000a_⤷ EFFECTIVE_x000a__x000a_Protect yourself and organization. Here are 4 ways to identify an attempted #phishing attack…"/>
    <m/>
    <m/>
    <x v="28"/>
    <m/>
    <s v="http://pbs.twimg.com/profile_images/984781062281687041/NCaWk1Ss_normal.jpg"/>
    <x v="87"/>
    <s v="https://twitter.com/#!/glendajevans/status/1097290175795875840"/>
    <m/>
    <m/>
    <s v="1097290175795875840"/>
    <m/>
    <b v="0"/>
    <n v="0"/>
    <s v=""/>
    <b v="0"/>
    <s v="en"/>
    <m/>
    <s v=""/>
    <b v="0"/>
    <n v="2"/>
    <s v="1097226692626661378"/>
    <s v="Twitter for iPad"/>
    <b v="0"/>
    <s v="1097226692626661378"/>
    <s v="Tweet"/>
    <n v="0"/>
    <n v="0"/>
    <m/>
    <m/>
    <m/>
    <m/>
    <m/>
    <m/>
    <m/>
    <m/>
    <n v="1"/>
    <s v="1"/>
    <s v="1"/>
    <n v="2"/>
    <n v="10.526315789473685"/>
    <n v="2"/>
    <n v="10.526315789473685"/>
    <n v="0"/>
    <n v="0"/>
    <n v="15"/>
    <n v="78.94736842105263"/>
    <n v="19"/>
  </r>
  <r>
    <s v="howardsiegal"/>
    <s v="rsmusllp"/>
    <m/>
    <m/>
    <m/>
    <m/>
    <m/>
    <m/>
    <m/>
    <m/>
    <s v="No"/>
    <n v="100"/>
    <m/>
    <m/>
    <x v="0"/>
    <d v="2019-02-06T14:32:21.000"/>
    <s v="RT @RSMUSLLP: Just 14% of middle market executives say they use price hedging on supply chain inputs. Why should companies reconsider? Lear…"/>
    <m/>
    <m/>
    <x v="2"/>
    <m/>
    <s v="http://pbs.twimg.com/profile_images/678315815356243970/WeVypjj0_normal.jpg"/>
    <x v="88"/>
    <s v="https://twitter.com/#!/howardsiegal/status/1093155442514116608"/>
    <m/>
    <m/>
    <s v="1093155442514116608"/>
    <m/>
    <b v="0"/>
    <n v="0"/>
    <s v=""/>
    <b v="0"/>
    <s v="en"/>
    <m/>
    <s v=""/>
    <b v="0"/>
    <n v="1"/>
    <s v="1093147738269761536"/>
    <s v="Twitter for Android"/>
    <b v="0"/>
    <s v="1093147738269761536"/>
    <s v="Tweet"/>
    <n v="0"/>
    <n v="0"/>
    <m/>
    <m/>
    <m/>
    <m/>
    <m/>
    <m/>
    <m/>
    <m/>
    <n v="4"/>
    <s v="1"/>
    <s v="1"/>
    <n v="0"/>
    <n v="0"/>
    <n v="0"/>
    <n v="0"/>
    <n v="0"/>
    <n v="0"/>
    <n v="22"/>
    <n v="100"/>
    <n v="22"/>
  </r>
  <r>
    <s v="howardsiegal"/>
    <s v="rsmusllp"/>
    <m/>
    <m/>
    <m/>
    <m/>
    <m/>
    <m/>
    <m/>
    <m/>
    <s v="No"/>
    <n v="101"/>
    <m/>
    <m/>
    <x v="0"/>
    <d v="2019-02-08T01:43:33.000"/>
    <s v="RT @RSMUSLLP: Examine #privateequity deals, #MandA trends and the #economic implications of both in our 2018 Annual Industry Spotlight repo…"/>
    <m/>
    <m/>
    <x v="7"/>
    <m/>
    <s v="http://pbs.twimg.com/profile_images/678315815356243970/WeVypjj0_normal.jpg"/>
    <x v="89"/>
    <s v="https://twitter.com/#!/howardsiegal/status/1093686742304129026"/>
    <m/>
    <m/>
    <s v="1093686742304129026"/>
    <m/>
    <b v="0"/>
    <n v="0"/>
    <s v=""/>
    <b v="0"/>
    <s v="en"/>
    <m/>
    <s v=""/>
    <b v="0"/>
    <n v="2"/>
    <s v="1093677056016244736"/>
    <s v="Twitter for Android"/>
    <b v="0"/>
    <s v="1093677056016244736"/>
    <s v="Tweet"/>
    <n v="0"/>
    <n v="0"/>
    <m/>
    <m/>
    <m/>
    <m/>
    <m/>
    <m/>
    <m/>
    <m/>
    <n v="4"/>
    <s v="1"/>
    <s v="1"/>
    <n v="0"/>
    <n v="0"/>
    <n v="0"/>
    <n v="0"/>
    <n v="0"/>
    <n v="0"/>
    <n v="20"/>
    <n v="100"/>
    <n v="20"/>
  </r>
  <r>
    <s v="howardsiegal"/>
    <s v="rsmusllp"/>
    <m/>
    <m/>
    <m/>
    <m/>
    <m/>
    <m/>
    <m/>
    <m/>
    <s v="No"/>
    <n v="102"/>
    <m/>
    <m/>
    <x v="0"/>
    <d v="2019-02-10T18:26:36.000"/>
    <s v="RT @RSMUSLLP: Energy companies are moving to the cloud, but that doesn’t eliminate the risk involved when handling sensitive information. h…"/>
    <m/>
    <m/>
    <x v="2"/>
    <m/>
    <s v="http://pbs.twimg.com/profile_images/678315815356243970/WeVypjj0_normal.jpg"/>
    <x v="90"/>
    <s v="https://twitter.com/#!/howardsiegal/status/1094663941538660352"/>
    <m/>
    <m/>
    <s v="1094663941538660352"/>
    <m/>
    <b v="0"/>
    <n v="0"/>
    <s v=""/>
    <b v="0"/>
    <s v="en"/>
    <m/>
    <s v=""/>
    <b v="0"/>
    <n v="1"/>
    <s v="1094663562834968577"/>
    <s v="Twitter for Android"/>
    <b v="0"/>
    <s v="1094663562834968577"/>
    <s v="Tweet"/>
    <n v="0"/>
    <n v="0"/>
    <m/>
    <m/>
    <m/>
    <m/>
    <m/>
    <m/>
    <m/>
    <m/>
    <n v="4"/>
    <s v="1"/>
    <s v="1"/>
    <n v="1"/>
    <n v="4.545454545454546"/>
    <n v="2"/>
    <n v="9.090909090909092"/>
    <n v="0"/>
    <n v="0"/>
    <n v="19"/>
    <n v="86.36363636363636"/>
    <n v="22"/>
  </r>
  <r>
    <s v="howardsiegal"/>
    <s v="rsmusllp"/>
    <m/>
    <m/>
    <m/>
    <m/>
    <m/>
    <m/>
    <m/>
    <m/>
    <s v="No"/>
    <n v="103"/>
    <m/>
    <m/>
    <x v="0"/>
    <d v="2019-02-18T01:16:29.000"/>
    <s v="RT @RSMUSLLP: Get yourself up to speed on the latest trends in #privateequity and mergers and acquisitions with our 2018 Annual Industry Sp…"/>
    <m/>
    <m/>
    <x v="29"/>
    <m/>
    <s v="http://pbs.twimg.com/profile_images/678315815356243970/WeVypjj0_normal.jpg"/>
    <x v="91"/>
    <s v="https://twitter.com/#!/howardsiegal/status/1097303808701616128"/>
    <m/>
    <m/>
    <s v="1097303808701616128"/>
    <m/>
    <b v="0"/>
    <n v="0"/>
    <s v=""/>
    <b v="0"/>
    <s v="en"/>
    <m/>
    <s v=""/>
    <b v="0"/>
    <n v="2"/>
    <s v="1097303456111575045"/>
    <s v="Twitter for Android"/>
    <b v="0"/>
    <s v="1097303456111575045"/>
    <s v="Tweet"/>
    <n v="0"/>
    <n v="0"/>
    <m/>
    <m/>
    <m/>
    <m/>
    <m/>
    <m/>
    <m/>
    <m/>
    <n v="4"/>
    <s v="1"/>
    <s v="1"/>
    <n v="0"/>
    <n v="0"/>
    <n v="0"/>
    <n v="0"/>
    <n v="0"/>
    <n v="0"/>
    <n v="23"/>
    <n v="100"/>
    <n v="23"/>
  </r>
  <r>
    <s v="rsmkuwait"/>
    <s v="rsmusllp"/>
    <m/>
    <m/>
    <m/>
    <m/>
    <m/>
    <m/>
    <m/>
    <m/>
    <s v="No"/>
    <n v="104"/>
    <m/>
    <m/>
    <x v="0"/>
    <d v="2019-02-09T23:05:24.000"/>
    <s v="RT @RSMUSLLP: How will flexible consumption like the &quot;pay-as-you-go&quot; model affect tech companies? _x000a__x000a_Will #privateequity activity in the tec…"/>
    <m/>
    <m/>
    <x v="29"/>
    <m/>
    <s v="http://pbs.twimg.com/profile_images/674162814450208772/crSF0HcQ_normal.jpg"/>
    <x v="92"/>
    <s v="https://twitter.com/#!/rsmkuwait/status/1094371718037155840"/>
    <m/>
    <m/>
    <s v="1094371718037155840"/>
    <m/>
    <b v="0"/>
    <n v="0"/>
    <s v=""/>
    <b v="0"/>
    <s v="en"/>
    <m/>
    <s v=""/>
    <b v="0"/>
    <n v="1"/>
    <s v="1094365343584268288"/>
    <s v="Twitter for iPhone"/>
    <b v="0"/>
    <s v="1094365343584268288"/>
    <s v="Tweet"/>
    <n v="0"/>
    <n v="0"/>
    <m/>
    <m/>
    <m/>
    <m/>
    <m/>
    <m/>
    <m/>
    <m/>
    <n v="5"/>
    <s v="1"/>
    <s v="1"/>
    <n v="2"/>
    <n v="9.090909090909092"/>
    <n v="0"/>
    <n v="0"/>
    <n v="0"/>
    <n v="0"/>
    <n v="20"/>
    <n v="90.9090909090909"/>
    <n v="22"/>
  </r>
  <r>
    <s v="rsmkuwait"/>
    <s v="rsmusllp"/>
    <m/>
    <m/>
    <m/>
    <m/>
    <m/>
    <m/>
    <m/>
    <m/>
    <s v="No"/>
    <n v="105"/>
    <m/>
    <m/>
    <x v="0"/>
    <d v="2019-02-09T23:05:51.000"/>
    <s v="RT @RSMUSLLP: Examine #privateequity deals, #MandA trends and the #economic implications of both in our 2018 Annual Industry Spotlight repo…"/>
    <m/>
    <m/>
    <x v="7"/>
    <m/>
    <s v="http://pbs.twimg.com/profile_images/674162814450208772/crSF0HcQ_normal.jpg"/>
    <x v="93"/>
    <s v="https://twitter.com/#!/rsmkuwait/status/1094371830666850304"/>
    <m/>
    <m/>
    <s v="1094371830666850304"/>
    <m/>
    <b v="0"/>
    <n v="0"/>
    <s v=""/>
    <b v="0"/>
    <s v="en"/>
    <m/>
    <s v=""/>
    <b v="0"/>
    <n v="5"/>
    <s v="1093677056016244736"/>
    <s v="Twitter for iPhone"/>
    <b v="0"/>
    <s v="1093677056016244736"/>
    <s v="Tweet"/>
    <n v="0"/>
    <n v="0"/>
    <m/>
    <m/>
    <m/>
    <m/>
    <m/>
    <m/>
    <m/>
    <m/>
    <n v="5"/>
    <s v="1"/>
    <s v="1"/>
    <n v="0"/>
    <n v="0"/>
    <n v="0"/>
    <n v="0"/>
    <n v="0"/>
    <n v="0"/>
    <n v="20"/>
    <n v="100"/>
    <n v="20"/>
  </r>
  <r>
    <s v="rsmkuwait"/>
    <s v="rsmusllp"/>
    <m/>
    <m/>
    <m/>
    <m/>
    <m/>
    <m/>
    <m/>
    <m/>
    <s v="No"/>
    <n v="106"/>
    <m/>
    <m/>
    <x v="0"/>
    <d v="2019-02-18T07:14:30.000"/>
    <s v="RT @RSMUSLLP: Get yourself up to speed on the latest trends in #privateequity and mergers and acquisitions with our 2018 Annual Industry Sp…"/>
    <m/>
    <m/>
    <x v="29"/>
    <m/>
    <s v="http://pbs.twimg.com/profile_images/674162814450208772/crSF0HcQ_normal.jpg"/>
    <x v="94"/>
    <s v="https://twitter.com/#!/rsmkuwait/status/1097393906487042048"/>
    <m/>
    <m/>
    <s v="1097393906487042048"/>
    <m/>
    <b v="0"/>
    <n v="0"/>
    <s v=""/>
    <b v="0"/>
    <s v="en"/>
    <m/>
    <s v=""/>
    <b v="0"/>
    <n v="2"/>
    <s v="1097303456111575045"/>
    <s v="Twitter Web Client"/>
    <b v="0"/>
    <s v="1097303456111575045"/>
    <s v="Tweet"/>
    <n v="0"/>
    <n v="0"/>
    <m/>
    <m/>
    <m/>
    <m/>
    <m/>
    <m/>
    <m/>
    <m/>
    <n v="5"/>
    <s v="1"/>
    <s v="1"/>
    <n v="0"/>
    <n v="0"/>
    <n v="0"/>
    <n v="0"/>
    <n v="0"/>
    <n v="0"/>
    <n v="23"/>
    <n v="100"/>
    <n v="23"/>
  </r>
  <r>
    <s v="rsmkuwait"/>
    <s v="rsmusllp"/>
    <m/>
    <m/>
    <m/>
    <m/>
    <m/>
    <m/>
    <m/>
    <m/>
    <s v="No"/>
    <n v="107"/>
    <m/>
    <m/>
    <x v="0"/>
    <d v="2019-02-18T07:14:46.000"/>
    <s v="RT @RSMUSLLP: ⤷ COMMON_x000a__x000a_⤷ COSTLY_x000a__x000a_⤷ EFFECTIVE_x000a__x000a_Protect yourself and organization. Here are 4 ways to identify an attempted #phishing attack…"/>
    <m/>
    <m/>
    <x v="28"/>
    <m/>
    <s v="http://pbs.twimg.com/profile_images/674162814450208772/crSF0HcQ_normal.jpg"/>
    <x v="95"/>
    <s v="https://twitter.com/#!/rsmkuwait/status/1097393975441408000"/>
    <m/>
    <m/>
    <s v="1097393975441408000"/>
    <m/>
    <b v="0"/>
    <n v="0"/>
    <s v=""/>
    <b v="0"/>
    <s v="en"/>
    <m/>
    <s v=""/>
    <b v="0"/>
    <n v="2"/>
    <s v="1097226692626661378"/>
    <s v="Twitter Web Client"/>
    <b v="0"/>
    <s v="1097226692626661378"/>
    <s v="Tweet"/>
    <n v="0"/>
    <n v="0"/>
    <m/>
    <m/>
    <m/>
    <m/>
    <m/>
    <m/>
    <m/>
    <m/>
    <n v="5"/>
    <s v="1"/>
    <s v="1"/>
    <n v="2"/>
    <n v="10.526315789473685"/>
    <n v="2"/>
    <n v="10.526315789473685"/>
    <n v="0"/>
    <n v="0"/>
    <n v="15"/>
    <n v="78.94736842105263"/>
    <n v="19"/>
  </r>
  <r>
    <s v="rsmkuwait"/>
    <s v="rsmusllp"/>
    <m/>
    <m/>
    <m/>
    <m/>
    <m/>
    <m/>
    <m/>
    <m/>
    <s v="No"/>
    <n v="108"/>
    <m/>
    <m/>
    <x v="0"/>
    <d v="2019-02-18T07:14:51.000"/>
    <s v="RT @RSMUSLLP: To build a strong culture, #diversity and #inclusion strategy, begin by examining four pillars:_x000a__x000a_Workforce_x000a_Workplace_x000a_Marketpl…"/>
    <m/>
    <m/>
    <x v="30"/>
    <m/>
    <s v="http://pbs.twimg.com/profile_images/674162814450208772/crSF0HcQ_normal.jpg"/>
    <x v="96"/>
    <s v="https://twitter.com/#!/rsmkuwait/status/1097393994819125248"/>
    <m/>
    <m/>
    <s v="1097393994819125248"/>
    <m/>
    <b v="0"/>
    <n v="0"/>
    <s v=""/>
    <b v="0"/>
    <s v="en"/>
    <m/>
    <s v=""/>
    <b v="0"/>
    <n v="1"/>
    <s v="1097142389242765312"/>
    <s v="Twitter Web Client"/>
    <b v="0"/>
    <s v="1097142389242765312"/>
    <s v="Tweet"/>
    <n v="0"/>
    <n v="0"/>
    <m/>
    <m/>
    <m/>
    <m/>
    <m/>
    <m/>
    <m/>
    <m/>
    <n v="5"/>
    <s v="1"/>
    <s v="1"/>
    <n v="1"/>
    <n v="5.2631578947368425"/>
    <n v="0"/>
    <n v="0"/>
    <n v="0"/>
    <n v="0"/>
    <n v="18"/>
    <n v="94.73684210526316"/>
    <n v="19"/>
  </r>
  <r>
    <s v="rsm_za"/>
    <s v="rsmusllp"/>
    <m/>
    <m/>
    <m/>
    <m/>
    <m/>
    <m/>
    <m/>
    <m/>
    <s v="No"/>
    <n v="109"/>
    <m/>
    <m/>
    <x v="0"/>
    <d v="2019-02-18T08:18:25.000"/>
    <s v="RT @RSMUSLLP: 95% of food and beverage #CFOs say #blockchain is important. Learn how it can benefit you: https://t.co/gugx3iA0Yu https://t.…"/>
    <s v="https://rsmus.com/what-we-do/industries/consumer-products/food-and-beverage/the-blockchain-advantage-benefits-along-the-food-value-chain.html?cmpid=soc:twcpr1018-blockchain-infographic:dj01"/>
    <s v="rsmus.com"/>
    <x v="31"/>
    <m/>
    <s v="http://pbs.twimg.com/profile_images/657850132965249024/S3CtTio3_normal.jpg"/>
    <x v="97"/>
    <s v="https://twitter.com/#!/rsm_za/status/1097409991303155713"/>
    <m/>
    <m/>
    <s v="1097409991303155713"/>
    <m/>
    <b v="0"/>
    <n v="0"/>
    <s v=""/>
    <b v="0"/>
    <s v="en"/>
    <m/>
    <s v=""/>
    <b v="0"/>
    <n v="0"/>
    <s v="1096586222137421824"/>
    <s v="Twitter Web Client"/>
    <b v="0"/>
    <s v="1096586222137421824"/>
    <s v="Tweet"/>
    <n v="0"/>
    <n v="0"/>
    <m/>
    <m/>
    <m/>
    <m/>
    <m/>
    <m/>
    <m/>
    <m/>
    <n v="1"/>
    <s v="1"/>
    <s v="1"/>
    <n v="2"/>
    <n v="11.11111111111111"/>
    <n v="0"/>
    <n v="0"/>
    <n v="0"/>
    <n v="0"/>
    <n v="16"/>
    <n v="88.88888888888889"/>
    <n v="18"/>
  </r>
  <r>
    <s v="rsm_es"/>
    <s v="thersmclassic"/>
    <m/>
    <m/>
    <m/>
    <m/>
    <m/>
    <m/>
    <m/>
    <m/>
    <s v="No"/>
    <n v="110"/>
    <m/>
    <m/>
    <x v="0"/>
    <d v="2019-02-15T14:32:34.000"/>
    <s v="RT @RSMUSLLP: The numbers are in ⛳️👏_x000a__x000a_@TheRSMClassic raised more than $3.5 million for #charity in 2018! https://t.co/ZB9Cq2maLg https://t.…"/>
    <s v="https://rsmus.com/newsroom/news-releases/2019/2018-rsm-classic-raises-more-than-3-5-million.html?cmpid=soc:twcpr0219-rsm-classic-donation-total:dj01"/>
    <s v="rsmus.com"/>
    <x v="11"/>
    <m/>
    <s v="http://pbs.twimg.com/profile_images/658402154898673665/HMIGBGaL_normal.jpg"/>
    <x v="98"/>
    <s v="https://twitter.com/#!/rsm_es/status/1096416985859194880"/>
    <m/>
    <m/>
    <s v="1096416985859194880"/>
    <m/>
    <b v="0"/>
    <n v="0"/>
    <s v=""/>
    <b v="0"/>
    <s v="en"/>
    <m/>
    <s v=""/>
    <b v="0"/>
    <n v="6"/>
    <s v="1096076618160852997"/>
    <s v="Twitter for iPhone"/>
    <b v="0"/>
    <s v="1096076618160852997"/>
    <s v="Tweet"/>
    <n v="0"/>
    <n v="0"/>
    <m/>
    <m/>
    <m/>
    <m/>
    <m/>
    <m/>
    <m/>
    <m/>
    <n v="1"/>
    <s v="1"/>
    <s v="1"/>
    <m/>
    <m/>
    <m/>
    <m/>
    <m/>
    <m/>
    <m/>
    <m/>
    <m/>
  </r>
  <r>
    <s v="rsm_es"/>
    <s v="rsmusllp"/>
    <m/>
    <m/>
    <m/>
    <m/>
    <m/>
    <m/>
    <m/>
    <m/>
    <s v="No"/>
    <n v="112"/>
    <m/>
    <m/>
    <x v="0"/>
    <d v="2019-02-18T11:46:32.000"/>
    <s v="RT @RSMUSLLP: Get yourself up to speed on the latest trends in #privateequity and mergers and acquisitions with our 2018 Annual Industry Sp…"/>
    <m/>
    <m/>
    <x v="29"/>
    <m/>
    <s v="http://pbs.twimg.com/profile_images/658402154898673665/HMIGBGaL_normal.jpg"/>
    <x v="99"/>
    <s v="https://twitter.com/#!/rsm_es/status/1097462365812154369"/>
    <m/>
    <m/>
    <s v="1097462365812154369"/>
    <m/>
    <b v="0"/>
    <n v="0"/>
    <s v=""/>
    <b v="0"/>
    <s v="en"/>
    <m/>
    <s v=""/>
    <b v="0"/>
    <n v="3"/>
    <s v="1097303456111575045"/>
    <s v="Twitter Web App"/>
    <b v="0"/>
    <s v="1097303456111575045"/>
    <s v="Tweet"/>
    <n v="0"/>
    <n v="0"/>
    <m/>
    <m/>
    <m/>
    <m/>
    <m/>
    <m/>
    <m/>
    <m/>
    <n v="2"/>
    <s v="1"/>
    <s v="1"/>
    <n v="0"/>
    <n v="0"/>
    <n v="0"/>
    <n v="0"/>
    <n v="0"/>
    <n v="0"/>
    <n v="23"/>
    <n v="100"/>
    <n v="23"/>
  </r>
  <r>
    <s v="myerseric"/>
    <s v="myerseric"/>
    <m/>
    <m/>
    <m/>
    <m/>
    <m/>
    <m/>
    <m/>
    <m/>
    <s v="No"/>
    <n v="113"/>
    <m/>
    <m/>
    <x v="1"/>
    <d v="2019-02-18T13:25:40.000"/>
    <s v="Since it is President’s day, check out this conversation between Protolabs President and RSM’s National #manufacturing leader on #digitaltransformation: https://t.co/io1qbQFn9M https://t.co/aK24IOimtE"/>
    <s v="https://rsmus.com/what-we-do/industries/industrial-products/key-drivers-of-digital-transformation-in-manufacturing.html"/>
    <s v="rsmus.com"/>
    <x v="32"/>
    <s v="https://pbs.twimg.com/media/DzsO3reWsAEkCou.jpg"/>
    <s v="https://pbs.twimg.com/media/DzsO3reWsAEkCou.jpg"/>
    <x v="100"/>
    <s v="https://twitter.com/#!/myerseric/status/1097487313314160640"/>
    <m/>
    <m/>
    <s v="1097487313314160640"/>
    <m/>
    <b v="0"/>
    <n v="0"/>
    <s v=""/>
    <b v="0"/>
    <s v="en"/>
    <m/>
    <s v=""/>
    <b v="0"/>
    <n v="0"/>
    <s v=""/>
    <s v="Twitter Web Client"/>
    <b v="0"/>
    <s v="1097487313314160640"/>
    <s v="Tweet"/>
    <n v="0"/>
    <n v="0"/>
    <m/>
    <m/>
    <m/>
    <m/>
    <m/>
    <m/>
    <m/>
    <m/>
    <n v="1"/>
    <s v="2"/>
    <s v="2"/>
    <n v="0"/>
    <n v="0"/>
    <n v="0"/>
    <n v="0"/>
    <n v="0"/>
    <n v="0"/>
    <n v="21"/>
    <n v="100"/>
    <n v="21"/>
  </r>
  <r>
    <s v="pjperezburgos"/>
    <s v="rsmusllp"/>
    <m/>
    <m/>
    <m/>
    <m/>
    <m/>
    <m/>
    <m/>
    <m/>
    <s v="No"/>
    <n v="114"/>
    <m/>
    <m/>
    <x v="0"/>
    <d v="2019-02-18T14:14:20.000"/>
    <s v="RT @RSMUSLLP: M&amp;amp;A remains a key issue in 2019 for food and beverage companies: https://t.co/6aytMFx71T https://t.co/8MtIIy8lHC"/>
    <s v="https://rsmus.com/what-we-do/industries/consumer-products/food-and-beverage/top-trends-for-food-and-beverage-industry-businesses.html?cmpid=soc:twcpr0119-2019-food-beverage-trends:dj01"/>
    <s v="rsmus.com"/>
    <x v="2"/>
    <s v="https://pbs.twimg.com/media/DzsZEAQWwAAqpgw.png"/>
    <s v="https://pbs.twimg.com/media/DzsZEAQWwAAqpgw.png"/>
    <x v="101"/>
    <s v="https://twitter.com/#!/pjperezburgos/status/1097499561629835265"/>
    <m/>
    <m/>
    <s v="1097499561629835265"/>
    <m/>
    <b v="0"/>
    <n v="0"/>
    <s v=""/>
    <b v="0"/>
    <s v="en"/>
    <m/>
    <s v=""/>
    <b v="0"/>
    <n v="1"/>
    <s v="1097498492807888896"/>
    <s v="Twitter for iPhone"/>
    <b v="0"/>
    <s v="1097498492807888896"/>
    <s v="Tweet"/>
    <n v="0"/>
    <n v="0"/>
    <m/>
    <m/>
    <m/>
    <m/>
    <m/>
    <m/>
    <m/>
    <m/>
    <n v="1"/>
    <s v="1"/>
    <s v="1"/>
    <n v="0"/>
    <n v="0"/>
    <n v="1"/>
    <n v="6.25"/>
    <n v="0"/>
    <n v="0"/>
    <n v="15"/>
    <n v="93.75"/>
    <n v="16"/>
  </r>
  <r>
    <s v="jessjrecruiter"/>
    <s v="brea_fritsche"/>
    <m/>
    <m/>
    <m/>
    <m/>
    <m/>
    <m/>
    <m/>
    <m/>
    <s v="No"/>
    <n v="115"/>
    <m/>
    <m/>
    <x v="0"/>
    <d v="2019-02-18T16:08:12.000"/>
    <s v="RT @brea_fritsche: Looking to jump start your path to an internship? Apply for the #RSMUS Pathways Summer Leadership Program and get hands-…"/>
    <m/>
    <m/>
    <x v="16"/>
    <m/>
    <s v="http://pbs.twimg.com/profile_images/1070151957577428992/_d3v8YD3_normal.jpg"/>
    <x v="102"/>
    <s v="https://twitter.com/#!/jessjrecruiter/status/1097528216670138369"/>
    <m/>
    <m/>
    <s v="1097528216670138369"/>
    <m/>
    <b v="0"/>
    <n v="0"/>
    <s v=""/>
    <b v="0"/>
    <s v="en"/>
    <m/>
    <s v=""/>
    <b v="0"/>
    <n v="0"/>
    <s v="1096173152282034176"/>
    <s v="Twitter for iPhone"/>
    <b v="0"/>
    <s v="1096173152282034176"/>
    <s v="Tweet"/>
    <n v="0"/>
    <n v="0"/>
    <m/>
    <m/>
    <m/>
    <m/>
    <m/>
    <m/>
    <m/>
    <m/>
    <n v="1"/>
    <s v="4"/>
    <s v="4"/>
    <n v="0"/>
    <n v="0"/>
    <n v="0"/>
    <n v="0"/>
    <n v="0"/>
    <n v="0"/>
    <n v="22"/>
    <n v="100"/>
    <n v="22"/>
  </r>
  <r>
    <s v="gordonmicallef"/>
    <s v="gordonmicallef"/>
    <m/>
    <m/>
    <m/>
    <m/>
    <m/>
    <m/>
    <m/>
    <m/>
    <s v="No"/>
    <n v="116"/>
    <m/>
    <m/>
    <x v="1"/>
    <d v="2019-02-18T22:13:11.000"/>
    <s v="Follow our webinar if you are embarking on your #fintech journey https://t.co/rqpPuVsUvm"/>
    <s v="https://lnkd.in/dFwJDiw"/>
    <s v="lnkd.in"/>
    <x v="33"/>
    <m/>
    <s v="http://pbs.twimg.com/profile_images/1967904948/self_normal.jpg"/>
    <x v="103"/>
    <s v="https://twitter.com/#!/gordonmicallef/status/1097620068710707200"/>
    <m/>
    <m/>
    <s v="1097620068710707200"/>
    <m/>
    <b v="0"/>
    <n v="1"/>
    <s v=""/>
    <b v="0"/>
    <s v="en"/>
    <m/>
    <s v=""/>
    <b v="0"/>
    <n v="0"/>
    <s v=""/>
    <s v="LinkedIn"/>
    <b v="0"/>
    <s v="1097620068710707200"/>
    <s v="Tweet"/>
    <n v="0"/>
    <n v="0"/>
    <m/>
    <m/>
    <m/>
    <m/>
    <m/>
    <m/>
    <m/>
    <m/>
    <n v="1"/>
    <s v="2"/>
    <s v="2"/>
    <n v="0"/>
    <n v="0"/>
    <n v="0"/>
    <n v="0"/>
    <n v="0"/>
    <n v="0"/>
    <n v="11"/>
    <n v="100"/>
    <n v="11"/>
  </r>
  <r>
    <s v="victorkao4"/>
    <s v="rsmusllp"/>
    <m/>
    <m/>
    <m/>
    <m/>
    <m/>
    <m/>
    <m/>
    <m/>
    <s v="No"/>
    <n v="117"/>
    <m/>
    <m/>
    <x v="0"/>
    <d v="2019-02-07T14:51:31.000"/>
    <s v="RT @RSMUSLLP: For Jack Mitchell, chairman of the Mitchell Stores, a #MiddleMarket #TransformativeCEO is someone willing to listen &amp;amp; learn—o…"/>
    <m/>
    <m/>
    <x v="34"/>
    <m/>
    <s v="http://pbs.twimg.com/profile_images/1049510407650471936/L71hhU13_normal.jpg"/>
    <x v="104"/>
    <s v="https://twitter.com/#!/victorkao4/status/1093522649815240705"/>
    <m/>
    <m/>
    <s v="1093522649815240705"/>
    <m/>
    <b v="0"/>
    <n v="0"/>
    <s v=""/>
    <b v="0"/>
    <s v="en"/>
    <m/>
    <s v=""/>
    <b v="0"/>
    <n v="1"/>
    <s v="1092791048345210887"/>
    <s v="Twitter for iPhone"/>
    <b v="0"/>
    <s v="1092791048345210887"/>
    <s v="Tweet"/>
    <n v="0"/>
    <n v="0"/>
    <m/>
    <m/>
    <m/>
    <m/>
    <m/>
    <m/>
    <m/>
    <m/>
    <n v="1"/>
    <s v="10"/>
    <s v="1"/>
    <n v="1"/>
    <n v="4.761904761904762"/>
    <n v="0"/>
    <n v="0"/>
    <n v="0"/>
    <n v="0"/>
    <n v="20"/>
    <n v="95.23809523809524"/>
    <n v="21"/>
  </r>
  <r>
    <s v="victorkao4"/>
    <s v="victorkao4"/>
    <m/>
    <m/>
    <m/>
    <m/>
    <m/>
    <m/>
    <m/>
    <m/>
    <s v="No"/>
    <n v="118"/>
    <m/>
    <m/>
    <x v="1"/>
    <d v="2019-02-08T14:56:48.000"/>
    <s v="Just released!  Check out #RSMUS Technology Industry Spotlight for 2018 as well as all of our other industry spotlights. _x000a__x000a_https://t.co/as4dY1qVVM https://t.co/PmtvEN7oF4"/>
    <s v="https://lnkd.in/eTy7txw https://lnkd.in/eqnN5yB"/>
    <s v="lnkd.in lnkd.in"/>
    <x v="16"/>
    <m/>
    <s v="http://pbs.twimg.com/profile_images/1049510407650471936/L71hhU13_normal.jpg"/>
    <x v="105"/>
    <s v="https://twitter.com/#!/victorkao4/status/1093886368512643073"/>
    <m/>
    <m/>
    <s v="1093886368512643073"/>
    <m/>
    <b v="0"/>
    <n v="2"/>
    <s v=""/>
    <b v="0"/>
    <s v="en"/>
    <m/>
    <s v=""/>
    <b v="0"/>
    <n v="0"/>
    <s v=""/>
    <s v="LinkedIn"/>
    <b v="0"/>
    <s v="1093886368512643073"/>
    <s v="Tweet"/>
    <n v="0"/>
    <n v="0"/>
    <m/>
    <m/>
    <m/>
    <m/>
    <m/>
    <m/>
    <m/>
    <m/>
    <n v="4"/>
    <s v="10"/>
    <s v="10"/>
    <n v="1"/>
    <n v="5.2631578947368425"/>
    <n v="0"/>
    <n v="0"/>
    <n v="0"/>
    <n v="0"/>
    <n v="18"/>
    <n v="94.73684210526316"/>
    <n v="19"/>
  </r>
  <r>
    <s v="victorkao4"/>
    <s v="victorkao4"/>
    <m/>
    <m/>
    <m/>
    <m/>
    <m/>
    <m/>
    <m/>
    <m/>
    <s v="No"/>
    <n v="119"/>
    <m/>
    <m/>
    <x v="1"/>
    <d v="2019-02-08T17:30:17.000"/>
    <s v="Have you seen #rsmus brief 2019 “Outlook for Global Growth” video from our Chief Economist Joseph Brusuelas? Watch it here to gain insights: https://t.co/EY24A1Z61I https://t.co/TOTyCTsvJX"/>
    <s v="https://www.youtube.com/watch?v=iDBonXqqd-w&amp;list=PLmt_TWDOjFCFCahnBgd9QpskmhruwKmzn&amp;index=4&amp;utm_campaign=2019+Economic+Outlook+Videos&amp;utm_medium=bitly&amp;utm_source=Press https://lnkd.in/eTAZiR3"/>
    <s v="youtube.com lnkd.in"/>
    <x v="16"/>
    <m/>
    <s v="http://pbs.twimg.com/profile_images/1049510407650471936/L71hhU13_normal.jpg"/>
    <x v="106"/>
    <s v="https://twitter.com/#!/victorkao4/status/1093924994806177792"/>
    <m/>
    <m/>
    <s v="1093924994806177792"/>
    <m/>
    <b v="0"/>
    <n v="1"/>
    <s v=""/>
    <b v="0"/>
    <s v="en"/>
    <m/>
    <s v=""/>
    <b v="0"/>
    <n v="0"/>
    <s v=""/>
    <s v="LinkedIn"/>
    <b v="0"/>
    <s v="1093924994806177792"/>
    <s v="Tweet"/>
    <n v="0"/>
    <n v="0"/>
    <m/>
    <m/>
    <m/>
    <m/>
    <m/>
    <m/>
    <m/>
    <m/>
    <n v="4"/>
    <s v="10"/>
    <s v="10"/>
    <n v="1"/>
    <n v="4.3478260869565215"/>
    <n v="0"/>
    <n v="0"/>
    <n v="0"/>
    <n v="0"/>
    <n v="22"/>
    <n v="95.65217391304348"/>
    <n v="23"/>
  </r>
  <r>
    <s v="victorkao4"/>
    <s v="victorkao4"/>
    <m/>
    <m/>
    <m/>
    <m/>
    <m/>
    <m/>
    <m/>
    <m/>
    <s v="No"/>
    <n v="120"/>
    <m/>
    <m/>
    <x v="1"/>
    <d v="2019-02-13T06:13:52.000"/>
    <s v="Our Resource Management group is looking for a Scheduler to join the team and support our Risk Advisory practice. This position can sit in any of our RSM US locations, but preferably the West or Central region. Audit, Tax or Consul…https://t.co/eaG2sVrMGj https://t.co/e50GQmaVKf"/>
    <s v="https://lnkd.in/eny3x5B https://lnkd.in/eYrgjTi"/>
    <s v="lnkd.in lnkd.in"/>
    <x v="2"/>
    <m/>
    <s v="http://pbs.twimg.com/profile_images/1049510407650471936/L71hhU13_normal.jpg"/>
    <x v="107"/>
    <s v="https://twitter.com/#!/victorkao4/status/1095566709367496704"/>
    <m/>
    <m/>
    <s v="1095566709367496704"/>
    <m/>
    <b v="0"/>
    <n v="1"/>
    <s v=""/>
    <b v="0"/>
    <s v="en"/>
    <m/>
    <s v=""/>
    <b v="0"/>
    <n v="1"/>
    <s v=""/>
    <s v="LinkedIn"/>
    <b v="0"/>
    <s v="1095566709367496704"/>
    <s v="Tweet"/>
    <n v="0"/>
    <n v="0"/>
    <m/>
    <m/>
    <m/>
    <m/>
    <m/>
    <m/>
    <m/>
    <m/>
    <n v="4"/>
    <s v="10"/>
    <s v="10"/>
    <n v="2"/>
    <n v="4.444444444444445"/>
    <n v="1"/>
    <n v="2.2222222222222223"/>
    <n v="0"/>
    <n v="0"/>
    <n v="42"/>
    <n v="93.33333333333333"/>
    <n v="45"/>
  </r>
  <r>
    <s v="victorkao4"/>
    <s v="victorkao4"/>
    <m/>
    <m/>
    <m/>
    <m/>
    <m/>
    <m/>
    <m/>
    <m/>
    <s v="No"/>
    <n v="121"/>
    <m/>
    <m/>
    <x v="1"/>
    <d v="2019-02-19T00:59:30.000"/>
    <s v="#Nationaldebt level is over $22T for the first time., 7M+ Americans are behind car payments by at least 90 days, an… https://t.co/OaT7ABgfMQ"/>
    <s v="https://twitter.com/i/web/status/1097661921858383872"/>
    <s v="twitter.com"/>
    <x v="35"/>
    <m/>
    <s v="http://pbs.twimg.com/profile_images/1049510407650471936/L71hhU13_normal.jpg"/>
    <x v="108"/>
    <s v="https://twitter.com/#!/victorkao4/status/1097661921858383872"/>
    <m/>
    <m/>
    <s v="1097661921858383872"/>
    <m/>
    <b v="0"/>
    <n v="0"/>
    <s v=""/>
    <b v="0"/>
    <s v="en"/>
    <m/>
    <s v=""/>
    <b v="0"/>
    <n v="0"/>
    <s v=""/>
    <s v="LinkedIn"/>
    <b v="1"/>
    <s v="1097661921858383872"/>
    <s v="Tweet"/>
    <n v="0"/>
    <n v="0"/>
    <m/>
    <m/>
    <m/>
    <m/>
    <m/>
    <m/>
    <m/>
    <m/>
    <n v="4"/>
    <s v="10"/>
    <s v="10"/>
    <n v="0"/>
    <n v="0"/>
    <n v="0"/>
    <n v="0"/>
    <n v="0"/>
    <n v="0"/>
    <n v="21"/>
    <n v="100"/>
    <n v="21"/>
  </r>
  <r>
    <s v="joan_valente"/>
    <s v="gk"/>
    <m/>
    <m/>
    <m/>
    <m/>
    <m/>
    <m/>
    <m/>
    <m/>
    <s v="No"/>
    <n v="122"/>
    <m/>
    <m/>
    <x v="0"/>
    <d v="2019-02-09T19:45:17.000"/>
    <s v="RT @RSM_Canada: How can you use technology to modernize your #NPO and optimize its productivity? Join our colleagues from @RSMUSLLP and @gk…"/>
    <m/>
    <m/>
    <x v="36"/>
    <m/>
    <s v="http://pbs.twimg.com/profile_images/578260749266460672/7trxcvyL_normal.jpeg"/>
    <x v="109"/>
    <s v="https://twitter.com/#!/joan_valente/status/1094321357771268096"/>
    <m/>
    <m/>
    <s v="1094321357771268096"/>
    <m/>
    <b v="0"/>
    <n v="0"/>
    <s v=""/>
    <b v="0"/>
    <s v="en"/>
    <m/>
    <s v=""/>
    <b v="0"/>
    <n v="1"/>
    <s v="1093864615212212224"/>
    <s v="Twitter for iPhone"/>
    <b v="0"/>
    <s v="1093864615212212224"/>
    <s v="Tweet"/>
    <n v="0"/>
    <n v="0"/>
    <m/>
    <m/>
    <m/>
    <m/>
    <m/>
    <m/>
    <m/>
    <m/>
    <n v="1"/>
    <s v="5"/>
    <s v="5"/>
    <m/>
    <m/>
    <m/>
    <m/>
    <m/>
    <m/>
    <m/>
    <m/>
    <m/>
  </r>
  <r>
    <s v="joan_valente"/>
    <s v="rsm_canada"/>
    <m/>
    <m/>
    <m/>
    <m/>
    <m/>
    <m/>
    <m/>
    <m/>
    <s v="No"/>
    <n v="125"/>
    <m/>
    <m/>
    <x v="0"/>
    <d v="2019-02-19T01:41:58.000"/>
    <s v="RT @RSM_Canada: #NPOs that successfully harness the power of technology can gain a competitive edge. In an upcoming webcast on February 19,…"/>
    <m/>
    <m/>
    <x v="37"/>
    <m/>
    <s v="http://pbs.twimg.com/profile_images/578260749266460672/7trxcvyL_normal.jpeg"/>
    <x v="110"/>
    <s v="https://twitter.com/#!/joan_valente/status/1097672610157027328"/>
    <m/>
    <m/>
    <s v="1097672610157027328"/>
    <m/>
    <b v="0"/>
    <n v="0"/>
    <s v=""/>
    <b v="0"/>
    <s v="en"/>
    <m/>
    <s v=""/>
    <b v="0"/>
    <n v="1"/>
    <s v="1095412575691595776"/>
    <s v="Twitter for iPhone"/>
    <b v="0"/>
    <s v="1095412575691595776"/>
    <s v="Tweet"/>
    <n v="0"/>
    <n v="0"/>
    <m/>
    <m/>
    <m/>
    <m/>
    <m/>
    <m/>
    <m/>
    <m/>
    <n v="2"/>
    <s v="5"/>
    <s v="5"/>
    <n v="3"/>
    <n v="13.636363636363637"/>
    <n v="0"/>
    <n v="0"/>
    <n v="0"/>
    <n v="0"/>
    <n v="19"/>
    <n v="86.36363636363636"/>
    <n v="22"/>
  </r>
  <r>
    <s v="rsm_canada"/>
    <s v="gkccf"/>
    <m/>
    <m/>
    <m/>
    <m/>
    <m/>
    <m/>
    <m/>
    <m/>
    <s v="No"/>
    <n v="126"/>
    <m/>
    <m/>
    <x v="0"/>
    <d v="2019-02-08T13:30:21.000"/>
    <s v="How can you use technology to modernize your #NPO and optimize its productivity? Join our colleagues from @RSMUSLLP and @gkccf for an hour-long webcast, which discusses two platforms, Microsoft for Office 365 and Power BI: https://t.co/pyfvA2PVGT https://t.co/9DdlvrKw3o"/>
    <s v="https://rsmus.com/events/moderizing-nonprofit-365-powerbi.html"/>
    <s v="rsmus.com"/>
    <x v="36"/>
    <s v="https://pbs.twimg.com/media/Dy4wEgXWkAAyk8_.jpg"/>
    <s v="https://pbs.twimg.com/media/Dy4wEgXWkAAyk8_.jpg"/>
    <x v="111"/>
    <s v="https://twitter.com/#!/rsm_canada/status/1093864615212212224"/>
    <m/>
    <m/>
    <s v="1093864615212212224"/>
    <m/>
    <b v="0"/>
    <n v="0"/>
    <s v=""/>
    <b v="0"/>
    <s v="en"/>
    <m/>
    <s v=""/>
    <b v="0"/>
    <n v="0"/>
    <s v=""/>
    <s v="Hootsuite Inc."/>
    <b v="0"/>
    <s v="1093864615212212224"/>
    <s v="Tweet"/>
    <n v="0"/>
    <n v="0"/>
    <m/>
    <m/>
    <m/>
    <m/>
    <m/>
    <m/>
    <m/>
    <m/>
    <n v="3"/>
    <s v="5"/>
    <s v="5"/>
    <n v="0"/>
    <n v="0"/>
    <n v="0"/>
    <n v="0"/>
    <n v="0"/>
    <n v="0"/>
    <n v="36"/>
    <n v="100"/>
    <n v="36"/>
  </r>
  <r>
    <s v="rsm_canada"/>
    <s v="gkccf"/>
    <m/>
    <m/>
    <m/>
    <m/>
    <m/>
    <m/>
    <m/>
    <m/>
    <s v="No"/>
    <n v="127"/>
    <m/>
    <m/>
    <x v="0"/>
    <d v="2019-02-12T20:01:24.000"/>
    <s v="#NPOs that successfully harness the power of technology can gain a competitive edge. In an upcoming webcast on February 19, our colleagues from @RSMUSLLP and @gkccf explain how to leverage modern tools such as Microsoft for Office 365 and Power BI: https://t.co/7fIYrqQlHm https://t.co/zVT9M4UwRg"/>
    <s v="https://rsmus.com/events/moderizing-nonprofit-365-powerbi.html"/>
    <s v="rsmus.com"/>
    <x v="37"/>
    <s v="https://pbs.twimg.com/media/DzOv7qWWoAIEwwI.jpg"/>
    <s v="https://pbs.twimg.com/media/DzOv7qWWoAIEwwI.jpg"/>
    <x v="112"/>
    <s v="https://twitter.com/#!/rsm_canada/status/1095412575691595776"/>
    <m/>
    <m/>
    <s v="1095412575691595776"/>
    <m/>
    <b v="0"/>
    <n v="1"/>
    <s v=""/>
    <b v="0"/>
    <s v="en"/>
    <m/>
    <s v=""/>
    <b v="0"/>
    <n v="0"/>
    <s v=""/>
    <s v="Hootsuite Inc."/>
    <b v="0"/>
    <s v="1095412575691595776"/>
    <s v="Tweet"/>
    <n v="0"/>
    <n v="0"/>
    <m/>
    <m/>
    <m/>
    <m/>
    <m/>
    <m/>
    <m/>
    <m/>
    <n v="3"/>
    <s v="5"/>
    <s v="5"/>
    <n v="5"/>
    <n v="12.195121951219512"/>
    <n v="0"/>
    <n v="0"/>
    <n v="0"/>
    <n v="0"/>
    <n v="36"/>
    <n v="87.8048780487805"/>
    <n v="41"/>
  </r>
  <r>
    <s v="rsm_canada"/>
    <s v="gkccf"/>
    <m/>
    <m/>
    <m/>
    <m/>
    <m/>
    <m/>
    <m/>
    <m/>
    <s v="No"/>
    <n v="128"/>
    <m/>
    <m/>
    <x v="0"/>
    <d v="2019-02-19T13:01:25.000"/>
    <s v="Last chance to register for @RSMUSLLP’s webcast together with @gkccf today. Join in to learn how to help #NPOs optimize and modernize their workplace using technology platforms: https://t.co/7fIYrqQlHm https://t.co/36z82T5R66"/>
    <s v="https://rsmus.com/events/moderizing-nonprofit-365-powerbi.html"/>
    <s v="rsmus.com"/>
    <x v="37"/>
    <s v="https://pbs.twimg.com/media/DzxS7vHXcAEAkX8.jpg"/>
    <s v="https://pbs.twimg.com/media/DzxS7vHXcAEAkX8.jpg"/>
    <x v="113"/>
    <s v="https://twitter.com/#!/rsm_canada/status/1097843597427253248"/>
    <m/>
    <m/>
    <s v="1097843597427253248"/>
    <m/>
    <b v="0"/>
    <n v="1"/>
    <s v=""/>
    <b v="0"/>
    <s v="en"/>
    <m/>
    <s v=""/>
    <b v="0"/>
    <n v="0"/>
    <s v=""/>
    <s v="Hootsuite Inc."/>
    <b v="0"/>
    <s v="1097843597427253248"/>
    <s v="Tweet"/>
    <n v="0"/>
    <n v="0"/>
    <m/>
    <m/>
    <m/>
    <m/>
    <m/>
    <m/>
    <m/>
    <m/>
    <n v="3"/>
    <s v="5"/>
    <s v="5"/>
    <n v="0"/>
    <n v="0"/>
    <n v="0"/>
    <n v="0"/>
    <n v="0"/>
    <n v="0"/>
    <n v="28"/>
    <n v="100"/>
    <n v="28"/>
  </r>
  <r>
    <s v="erpsoftwareblog"/>
    <s v="rsmusllp"/>
    <m/>
    <m/>
    <m/>
    <m/>
    <m/>
    <m/>
    <m/>
    <m/>
    <s v="No"/>
    <n v="132"/>
    <m/>
    <m/>
    <x v="0"/>
    <d v="2019-02-19T15:00:39.000"/>
    <s v="RT @RSMUSLLP: Is your construction company prepared for a digital transformation? 🚦 https://t.co/yyIyQCxXG9 https://t.co/Lv1LrmZCz1"/>
    <s v="https://rsmus.com/what-we-do/industries/real-estate/construction/is-your-construction-company-prepared-for-a-digital-transformati.html?cmpid=soc:twcpr0718-construction-technology-ebook:dj01"/>
    <s v="rsmus.com"/>
    <x v="2"/>
    <s v="https://pbs.twimg.com/media/DzuqZfZWsAEJumS.png"/>
    <s v="https://pbs.twimg.com/media/DzuqZfZWsAEJumS.png"/>
    <x v="114"/>
    <s v="https://twitter.com/#!/erpsoftwareblog/status/1097873604673523712"/>
    <m/>
    <m/>
    <s v="1097873604673523712"/>
    <m/>
    <b v="0"/>
    <n v="1"/>
    <s v=""/>
    <b v="0"/>
    <s v="en"/>
    <m/>
    <s v=""/>
    <b v="0"/>
    <n v="0"/>
    <s v=""/>
    <s v="Hootsuite Inc."/>
    <b v="0"/>
    <s v="1097873604673523712"/>
    <s v="Tweet"/>
    <n v="0"/>
    <n v="0"/>
    <m/>
    <m/>
    <m/>
    <m/>
    <m/>
    <m/>
    <m/>
    <m/>
    <n v="1"/>
    <s v="1"/>
    <s v="1"/>
    <n v="0"/>
    <n v="0"/>
    <n v="0"/>
    <n v="0"/>
    <n v="0"/>
    <n v="0"/>
    <n v="11"/>
    <n v="100"/>
    <n v="11"/>
  </r>
  <r>
    <s v="rsmusllp"/>
    <s v="governing"/>
    <m/>
    <m/>
    <m/>
    <m/>
    <m/>
    <m/>
    <m/>
    <m/>
    <s v="No"/>
    <n v="133"/>
    <m/>
    <m/>
    <x v="0"/>
    <d v="2019-02-06T20:18:09.000"/>
    <s v="#RSMUS' Brian Kirkell predicts that states with new Democratic trifectas will focus on expanding #salestax, increasing #incometax rates for high-income earners and restoring #tax breaks eliminated by federal #taxreform._x000a__x000a_Read more at @GOVERNING: https://t.co/oFLAs9y6q0"/>
    <s v="http://www.governing.com/topics/finance/gov-polarized-states-tax-policy.html?utm_campaign=2019+Press+Coverage&amp;utm_medium=bitly&amp;utm_source=Twitter"/>
    <s v="governing.com"/>
    <x v="38"/>
    <m/>
    <s v="http://pbs.twimg.com/profile_images/658567029700599808/Qo7ubLS6_normal.jpg"/>
    <x v="115"/>
    <s v="https://twitter.com/#!/rsmusllp/status/1093242464079699969"/>
    <m/>
    <m/>
    <s v="1093242464079699969"/>
    <m/>
    <b v="0"/>
    <n v="1"/>
    <s v=""/>
    <b v="0"/>
    <s v="en"/>
    <m/>
    <s v=""/>
    <b v="0"/>
    <n v="0"/>
    <s v=""/>
    <s v="Hootsuite Inc."/>
    <b v="0"/>
    <s v="1093242464079699969"/>
    <s v="Tweet"/>
    <n v="0"/>
    <n v="0"/>
    <m/>
    <m/>
    <m/>
    <m/>
    <m/>
    <m/>
    <m/>
    <m/>
    <n v="1"/>
    <s v="1"/>
    <s v="1"/>
    <n v="0"/>
    <n v="0"/>
    <n v="1"/>
    <n v="2.9411764705882355"/>
    <n v="0"/>
    <n v="0"/>
    <n v="33"/>
    <n v="97.05882352941177"/>
    <n v="34"/>
  </r>
  <r>
    <s v="joebrusuelas"/>
    <s v="joebrusuelas"/>
    <m/>
    <m/>
    <m/>
    <m/>
    <m/>
    <m/>
    <m/>
    <m/>
    <s v="No"/>
    <n v="134"/>
    <m/>
    <m/>
    <x v="1"/>
    <d v="2019-02-07T17:05:28.000"/>
    <s v="Here is my 2019 global economic outlook on a day when investors are questioning the duration of the current expansion https://t.co/ZSCGYnDI7w"/>
    <s v="https://lnkd.in/e75H6Aw"/>
    <s v="lnkd.in"/>
    <x v="2"/>
    <m/>
    <s v="http://pbs.twimg.com/profile_images/1032691214699646976/G4DB0Rkw_normal.jpg"/>
    <x v="116"/>
    <s v="https://twitter.com/#!/joebrusuelas/status/1093556361479241729"/>
    <m/>
    <m/>
    <s v="1093556361479241729"/>
    <m/>
    <b v="0"/>
    <n v="8"/>
    <s v=""/>
    <b v="0"/>
    <s v="en"/>
    <m/>
    <s v=""/>
    <b v="0"/>
    <n v="4"/>
    <s v=""/>
    <s v="LinkedIn"/>
    <b v="0"/>
    <s v="1093556361479241729"/>
    <s v="Tweet"/>
    <n v="0"/>
    <n v="0"/>
    <m/>
    <m/>
    <m/>
    <m/>
    <m/>
    <m/>
    <m/>
    <m/>
    <n v="1"/>
    <s v="7"/>
    <s v="7"/>
    <n v="0"/>
    <n v="0"/>
    <n v="0"/>
    <n v="0"/>
    <n v="0"/>
    <n v="0"/>
    <n v="20"/>
    <n v="100"/>
    <n v="20"/>
  </r>
  <r>
    <s v="joebrusuelas"/>
    <s v="rsmusllp"/>
    <m/>
    <m/>
    <m/>
    <m/>
    <m/>
    <m/>
    <m/>
    <m/>
    <s v="Yes"/>
    <n v="135"/>
    <m/>
    <m/>
    <x v="0"/>
    <d v="2019-02-14T15:15:24.000"/>
    <s v="RT @RSMUSLLP: Happy #ValentinesDay from all of us at #RSMUS! https://t.co/Mer8BdmjJt https://t.co/wohKgkQuWS"/>
    <s v="https://rsmus.com/who-we-are/corporate-responsibility/diversity-and-inclusion/eng-page/we-love-love.html?cmpid=soc:twcpr0219-pride-eng-valentines-day:dj01"/>
    <s v="rsmus.com"/>
    <x v="21"/>
    <s v="https://pbs.twimg.com/media/DzX-eV6WsAIHOnw.png"/>
    <s v="https://pbs.twimg.com/media/DzX-eV6WsAIHOnw.png"/>
    <x v="117"/>
    <s v="https://twitter.com/#!/joebrusuelas/status/1096065377988239362"/>
    <m/>
    <m/>
    <s v="1096065377988239362"/>
    <m/>
    <b v="0"/>
    <n v="0"/>
    <s v=""/>
    <b v="0"/>
    <s v="en"/>
    <m/>
    <s v=""/>
    <b v="0"/>
    <n v="0"/>
    <s v="1096061884862791682"/>
    <s v="Twitter for iPhone"/>
    <b v="0"/>
    <s v="1096061884862791682"/>
    <s v="Tweet"/>
    <n v="0"/>
    <n v="0"/>
    <m/>
    <m/>
    <m/>
    <m/>
    <m/>
    <m/>
    <m/>
    <m/>
    <n v="1"/>
    <s v="7"/>
    <s v="1"/>
    <n v="1"/>
    <n v="10"/>
    <n v="0"/>
    <n v="0"/>
    <n v="0"/>
    <n v="0"/>
    <n v="9"/>
    <n v="90"/>
    <n v="10"/>
  </r>
  <r>
    <s v="rsmusllp"/>
    <s v="joebrusuelas"/>
    <m/>
    <m/>
    <m/>
    <m/>
    <m/>
    <m/>
    <m/>
    <m/>
    <s v="Yes"/>
    <n v="136"/>
    <m/>
    <m/>
    <x v="0"/>
    <d v="2019-02-05T14:24:23.000"/>
    <s v="For Jack Mitchell, chairman of the Mitchell Stores, a #MiddleMarket #TransformativeCEO is someone willing to listen &amp;amp; learn—one who genuinely fosters collaboration._x000a__x000a_Our Chief Economist @joebrusuelas puts it best, &quot;That's the fact, Jack.&quot;_x000a__x000a_Listen to more: https://t.co/jbK1gPIzlI https://t.co/NPeXgSw360"/>
    <s v="https://rsmus.com/our-insights/middle-market-transformative-ceo-show/a-conversation-with-jack-mitchell-mitchell-family-of-stores.html?cmpid=soc:twcpr0119-ceo-radio-show-promotion-episode-8:dj01&amp;utm_campaign=01-2019+CEO+Radio+Show&amp;utm_medium=bitly&amp;utm_source=Twitter"/>
    <s v="rsmus.com"/>
    <x v="34"/>
    <s v="https://pbs.twimg.com/ext_tw_video_thumb/1092629022138339328/pu/img/sL4vOVB2F-Nn71JC.jpg"/>
    <s v="https://pbs.twimg.com/ext_tw_video_thumb/1092629022138339328/pu/img/sL4vOVB2F-Nn71JC.jpg"/>
    <x v="118"/>
    <s v="https://twitter.com/#!/rsmusllp/status/1092791048345210887"/>
    <m/>
    <m/>
    <s v="1092791048345210887"/>
    <m/>
    <b v="0"/>
    <n v="5"/>
    <s v=""/>
    <b v="0"/>
    <s v="en"/>
    <m/>
    <s v=""/>
    <b v="0"/>
    <n v="1"/>
    <s v=""/>
    <s v="Twitter Web Client"/>
    <b v="0"/>
    <s v="1092791048345210887"/>
    <s v="Retweet"/>
    <n v="0"/>
    <n v="0"/>
    <m/>
    <m/>
    <m/>
    <m/>
    <m/>
    <m/>
    <m/>
    <m/>
    <n v="2"/>
    <s v="1"/>
    <s v="7"/>
    <n v="2"/>
    <n v="5.405405405405405"/>
    <n v="0"/>
    <n v="0"/>
    <n v="0"/>
    <n v="0"/>
    <n v="35"/>
    <n v="94.5945945945946"/>
    <n v="37"/>
  </r>
  <r>
    <s v="rsmusllp"/>
    <s v="joebrusuelas"/>
    <m/>
    <m/>
    <m/>
    <m/>
    <m/>
    <m/>
    <m/>
    <m/>
    <s v="Yes"/>
    <n v="137"/>
    <m/>
    <m/>
    <x v="0"/>
    <d v="2019-02-07T20:48:07.000"/>
    <s v="RT @joebrusuelas: Here is my 2019 global economic outlook on a day when investors are questioning the duration of the current expansion htt…"/>
    <m/>
    <m/>
    <x v="2"/>
    <m/>
    <s v="http://pbs.twimg.com/profile_images/658567029700599808/Qo7ubLS6_normal.jpg"/>
    <x v="119"/>
    <s v="https://twitter.com/#!/rsmusllp/status/1093612395153575936"/>
    <m/>
    <m/>
    <s v="1093612395153575936"/>
    <m/>
    <b v="0"/>
    <n v="0"/>
    <s v=""/>
    <b v="0"/>
    <s v="en"/>
    <m/>
    <s v=""/>
    <b v="0"/>
    <n v="4"/>
    <s v="1093556361479241729"/>
    <s v="Twitter Web Client"/>
    <b v="0"/>
    <s v="1093556361479241729"/>
    <s v="Tweet"/>
    <n v="0"/>
    <n v="0"/>
    <m/>
    <m/>
    <m/>
    <m/>
    <m/>
    <m/>
    <m/>
    <m/>
    <n v="2"/>
    <s v="1"/>
    <s v="7"/>
    <n v="0"/>
    <n v="0"/>
    <n v="0"/>
    <n v="0"/>
    <n v="0"/>
    <n v="0"/>
    <n v="23"/>
    <n v="100"/>
    <n v="23"/>
  </r>
  <r>
    <s v="rsmusllp"/>
    <s v="johnflanza"/>
    <m/>
    <m/>
    <m/>
    <m/>
    <m/>
    <m/>
    <m/>
    <m/>
    <s v="No"/>
    <n v="138"/>
    <m/>
    <m/>
    <x v="0"/>
    <d v="2019-02-08T23:35:08.000"/>
    <s v="Landing the best talent will be an ongoing challenge in 2019 for life sciences companies. What other issues should companies prepare for?_x000a__x000a_Here's what @JohnFLanza, our #LifeSciences National Practice Leader, has to say: https://t.co/yFxDU0kvBu https://t.co/yS8Fh842BB"/>
    <s v="https://rsmus.com/what-we-do/industries/life-sciences/top-business-trends-and-issues-for-life-sciences-companies-in-20.html?cmpid=soc:twcpr1218-top-trends-for-life-sciences-2019:dj01"/>
    <s v="rsmus.com"/>
    <x v="39"/>
    <s v="https://pbs.twimg.com/media/Dy66ffvWoAAPfx8.jpg"/>
    <s v="https://pbs.twimg.com/media/Dy66ffvWoAAPfx8.jpg"/>
    <x v="120"/>
    <s v="https://twitter.com/#!/rsmusllp/status/1094016811836813312"/>
    <m/>
    <m/>
    <s v="1094016811836813312"/>
    <m/>
    <b v="0"/>
    <n v="0"/>
    <s v=""/>
    <b v="0"/>
    <s v="en"/>
    <m/>
    <s v=""/>
    <b v="0"/>
    <n v="0"/>
    <s v=""/>
    <s v="Hootsuite Inc."/>
    <b v="0"/>
    <s v="1094016811836813312"/>
    <s v="Tweet"/>
    <n v="0"/>
    <n v="0"/>
    <m/>
    <m/>
    <m/>
    <m/>
    <m/>
    <m/>
    <m/>
    <m/>
    <n v="1"/>
    <s v="1"/>
    <s v="1"/>
    <n v="2"/>
    <n v="6.0606060606060606"/>
    <n v="1"/>
    <n v="3.0303030303030303"/>
    <n v="0"/>
    <n v="0"/>
    <n v="30"/>
    <n v="90.9090909090909"/>
    <n v="33"/>
  </r>
  <r>
    <s v="uschamber"/>
    <s v="rsmusllp"/>
    <m/>
    <m/>
    <m/>
    <m/>
    <m/>
    <m/>
    <m/>
    <m/>
    <s v="Yes"/>
    <n v="139"/>
    <m/>
    <m/>
    <x v="0"/>
    <d v="2019-02-13T17:49:36.000"/>
    <s v="RT @RSMUSLLP: Happy #TaxSeason!_x000a__x000a_We teamed up with the @USChamber to create a guide on #taxreform with the key issues you need to know: htt…"/>
    <m/>
    <m/>
    <x v="40"/>
    <m/>
    <s v="http://pbs.twimg.com/profile_images/950793276218540032/ztFiPSvp_normal.jpg"/>
    <x v="121"/>
    <s v="https://twitter.com/#!/uschamber/status/1095741795483484166"/>
    <m/>
    <m/>
    <s v="1095741795483484166"/>
    <m/>
    <b v="0"/>
    <n v="0"/>
    <s v=""/>
    <b v="0"/>
    <s v="en"/>
    <m/>
    <s v=""/>
    <b v="0"/>
    <n v="1"/>
    <s v="1095076279030898689"/>
    <s v="Twitter Web Client"/>
    <b v="0"/>
    <s v="1095076279030898689"/>
    <s v="Tweet"/>
    <n v="0"/>
    <n v="0"/>
    <m/>
    <m/>
    <m/>
    <m/>
    <m/>
    <m/>
    <m/>
    <m/>
    <n v="1"/>
    <s v="1"/>
    <s v="1"/>
    <n v="1"/>
    <n v="4"/>
    <n v="1"/>
    <n v="4"/>
    <n v="0"/>
    <n v="0"/>
    <n v="23"/>
    <n v="92"/>
    <n v="25"/>
  </r>
  <r>
    <s v="rsmusllp"/>
    <s v="uschamber"/>
    <m/>
    <m/>
    <m/>
    <m/>
    <m/>
    <m/>
    <m/>
    <m/>
    <s v="Yes"/>
    <n v="140"/>
    <m/>
    <m/>
    <x v="0"/>
    <d v="2019-02-11T21:45:05.000"/>
    <s v="Happy #TaxSeason!_x000a__x000a_We teamed up with the @USChamber to create a guide on #taxreform with the key issues you need to know: https://t.co/GrtvDHT1I7 https://t.co/e8guJb6qNl"/>
    <s v="https://rsmus.com/what-we-do/services/tax/lead-tax/guide-to-tax-cuts-and-jobs-act.html?cmpid=soc:twcpr0517-tax-social-posts-ongoing:dj01"/>
    <s v="rsmus.com"/>
    <x v="40"/>
    <s v="https://pbs.twimg.com/media/DzJ-EndX4AA2KII.jpg"/>
    <s v="https://pbs.twimg.com/media/DzJ-EndX4AA2KII.jpg"/>
    <x v="122"/>
    <s v="https://twitter.com/#!/rsmusllp/status/1095076279030898689"/>
    <m/>
    <m/>
    <s v="1095076279030898689"/>
    <m/>
    <b v="0"/>
    <n v="1"/>
    <s v=""/>
    <b v="0"/>
    <s v="en"/>
    <m/>
    <s v=""/>
    <b v="0"/>
    <n v="0"/>
    <s v=""/>
    <s v="Hootsuite Inc."/>
    <b v="0"/>
    <s v="1095076279030898689"/>
    <s v="Tweet"/>
    <n v="0"/>
    <n v="0"/>
    <m/>
    <m/>
    <m/>
    <m/>
    <m/>
    <m/>
    <m/>
    <m/>
    <n v="1"/>
    <s v="1"/>
    <s v="1"/>
    <n v="1"/>
    <n v="4.545454545454546"/>
    <n v="1"/>
    <n v="4.545454545454546"/>
    <n v="0"/>
    <n v="0"/>
    <n v="20"/>
    <n v="90.9090909090909"/>
    <n v="22"/>
  </r>
  <r>
    <s v="rsmusllp"/>
    <s v="netsuite"/>
    <m/>
    <m/>
    <m/>
    <m/>
    <m/>
    <m/>
    <m/>
    <m/>
    <s v="No"/>
    <n v="141"/>
    <m/>
    <m/>
    <x v="0"/>
    <d v="2019-02-12T14:30:19.000"/>
    <s v="Join us TODAY to see how @NetSuite's Planning &amp;amp; Budgeting Cloud Service #PBCS can help:_x000a__x000a_• Reduce planning cycle times_x000a_• Improve #forecast accuracy_x000a_• Align the organization _x000a_• Provide timely information and insight_x000a__x000a_Register here → https://t.co/jB9K9AdZ4K https://t.co/bmZlsOuniB"/>
    <s v="https://rsmus.com/events/netsuite-budgeting-forecasting.html?cmpid=soc:twcpr0219-2019-netsuite-series-bedgeting-forecasting:dj01"/>
    <s v="rsmus.com"/>
    <x v="41"/>
    <s v="https://pbs.twimg.com/media/DzNkJ0nW0AISN6w.jpg"/>
    <s v="https://pbs.twimg.com/media/DzNkJ0nW0AISN6w.jpg"/>
    <x v="123"/>
    <s v="https://twitter.com/#!/rsmusllp/status/1095329255825817602"/>
    <m/>
    <m/>
    <s v="1095329255825817602"/>
    <m/>
    <b v="0"/>
    <n v="1"/>
    <s v=""/>
    <b v="0"/>
    <s v="en"/>
    <m/>
    <s v=""/>
    <b v="0"/>
    <n v="0"/>
    <s v=""/>
    <s v="Hootsuite Inc."/>
    <b v="0"/>
    <s v="1095329255825817602"/>
    <s v="Tweet"/>
    <n v="0"/>
    <n v="0"/>
    <m/>
    <m/>
    <m/>
    <m/>
    <m/>
    <m/>
    <m/>
    <m/>
    <n v="1"/>
    <s v="1"/>
    <s v="1"/>
    <n v="2"/>
    <n v="6.25"/>
    <n v="1"/>
    <n v="3.125"/>
    <n v="0"/>
    <n v="0"/>
    <n v="29"/>
    <n v="90.625"/>
    <n v="32"/>
  </r>
  <r>
    <s v="rsmusllp"/>
    <s v="mcguirewoodsllp"/>
    <m/>
    <m/>
    <m/>
    <m/>
    <m/>
    <m/>
    <m/>
    <m/>
    <s v="No"/>
    <n v="142"/>
    <m/>
    <m/>
    <x v="0"/>
    <d v="2019-02-08T20:20:05.000"/>
    <s v="Join us and @McGuireWoodsLLP for our 16th Annual #Healthcare and Life Sciences #PrivateEquity and #Finance Conference #HCPE2019: https://t.co/n3sYOzxtZ5 https://t.co/mfBxWN4B0A"/>
    <s v="https://rsmus.com/events/hc-ls-pe-fin-conference.html?cmpid=soc:twcpr0219-rsm-mcguire-woods-hcpe-conference:dj01"/>
    <s v="rsmus.com"/>
    <x v="42"/>
    <s v="https://pbs.twimg.com/media/Dy6N2D9XQAALBNw.jpg"/>
    <s v="https://pbs.twimg.com/media/Dy6N2D9XQAALBNw.jpg"/>
    <x v="124"/>
    <s v="https://twitter.com/#!/rsmusllp/status/1093967725364428800"/>
    <m/>
    <m/>
    <s v="1093967725364428800"/>
    <m/>
    <b v="0"/>
    <n v="1"/>
    <s v=""/>
    <b v="0"/>
    <s v="en"/>
    <m/>
    <s v=""/>
    <b v="0"/>
    <n v="1"/>
    <s v=""/>
    <s v="Hootsuite Inc."/>
    <b v="0"/>
    <s v="1093967725364428800"/>
    <s v="Tweet"/>
    <n v="0"/>
    <n v="0"/>
    <m/>
    <m/>
    <m/>
    <m/>
    <m/>
    <m/>
    <m/>
    <m/>
    <n v="2"/>
    <s v="1"/>
    <s v="3"/>
    <n v="0"/>
    <n v="0"/>
    <n v="0"/>
    <n v="0"/>
    <n v="0"/>
    <n v="0"/>
    <n v="17"/>
    <n v="100"/>
    <n v="17"/>
  </r>
  <r>
    <s v="rsmusllp"/>
    <s v="mcguirewoodsllp"/>
    <m/>
    <m/>
    <m/>
    <m/>
    <m/>
    <m/>
    <m/>
    <m/>
    <s v="No"/>
    <n v="143"/>
    <m/>
    <m/>
    <x v="0"/>
    <d v="2019-02-13T15:09:04.000"/>
    <s v="Are you attending our #HCPE2019 conference with @McGuireWoodsLLP? _x000a__x000a_Register now to learn about the issues and trends that impact investments in #healthcare and #lifesciences businesses: https://t.co/n3sYOzxtZ5 https://t.co/AQPLl3g6Ut"/>
    <s v="https://rsmus.com/events/hc-ls-pe-fin-conference.html?cmpid=soc:twcpr0219-rsm-mcguire-woods-hcpe-conference:dj01"/>
    <s v="rsmus.com"/>
    <x v="43"/>
    <s v="https://pbs.twimg.com/media/DzS2lqzVAAAkVmi.jpg"/>
    <s v="https://pbs.twimg.com/media/DzS2lqzVAAAkVmi.jpg"/>
    <x v="125"/>
    <s v="https://twitter.com/#!/rsmusllp/status/1095701395687329796"/>
    <m/>
    <m/>
    <s v="1095701395687329796"/>
    <m/>
    <b v="0"/>
    <n v="2"/>
    <s v=""/>
    <b v="0"/>
    <s v="en"/>
    <m/>
    <s v=""/>
    <b v="0"/>
    <n v="0"/>
    <s v=""/>
    <s v="Twitter Web Client"/>
    <b v="0"/>
    <s v="1095701395687329796"/>
    <s v="Tweet"/>
    <n v="0"/>
    <n v="0"/>
    <m/>
    <m/>
    <m/>
    <m/>
    <m/>
    <m/>
    <m/>
    <m/>
    <n v="2"/>
    <s v="1"/>
    <s v="3"/>
    <n v="0"/>
    <n v="0"/>
    <n v="1"/>
    <n v="4"/>
    <n v="0"/>
    <n v="0"/>
    <n v="24"/>
    <n v="96"/>
    <n v="25"/>
  </r>
  <r>
    <s v="rsmusllp"/>
    <s v="love3d"/>
    <m/>
    <m/>
    <m/>
    <m/>
    <m/>
    <m/>
    <m/>
    <m/>
    <s v="No"/>
    <n v="144"/>
    <m/>
    <m/>
    <x v="0"/>
    <d v="2019-02-15T17:03:17.000"/>
    <s v="Congratulations to #TeamRSM member @Love3d for receiving this year’s Charlie Bartlett Award from the Golf Writers Association of America! #Stewardship https://t.co/t1P1d8yFxK https://t.co/mA2RJ15R1f"/>
    <s v="https://rsmus.com/newsroom/news-releases/2019/rsm-congratulates-team-rsm-member-davis-love-iii-charlie-bartlet.html?cmpid=soc:twcpr0319-davis-love-iii-award:dj01"/>
    <s v="rsmus.com"/>
    <x v="44"/>
    <s v="https://pbs.twimg.com/media/Dzdj7rmWkAAFooh.jpg"/>
    <s v="https://pbs.twimg.com/media/Dzdj7rmWkAAFooh.jpg"/>
    <x v="126"/>
    <s v="https://twitter.com/#!/rsmusllp/status/1096454913259900928"/>
    <m/>
    <m/>
    <s v="1096454913259900928"/>
    <m/>
    <b v="0"/>
    <n v="4"/>
    <s v=""/>
    <b v="0"/>
    <s v="en"/>
    <m/>
    <s v=""/>
    <b v="0"/>
    <n v="0"/>
    <s v=""/>
    <s v="Hootsuite Inc."/>
    <b v="0"/>
    <s v="1096454913259900928"/>
    <s v="Tweet"/>
    <n v="0"/>
    <n v="0"/>
    <m/>
    <m/>
    <m/>
    <m/>
    <m/>
    <m/>
    <m/>
    <m/>
    <n v="1"/>
    <s v="1"/>
    <s v="1"/>
    <n v="2"/>
    <n v="9.523809523809524"/>
    <n v="0"/>
    <n v="0"/>
    <n v="0"/>
    <n v="0"/>
    <n v="19"/>
    <n v="90.47619047619048"/>
    <n v="21"/>
  </r>
  <r>
    <s v="rsmusllp"/>
    <s v="microsoft"/>
    <m/>
    <m/>
    <m/>
    <m/>
    <m/>
    <m/>
    <m/>
    <m/>
    <s v="No"/>
    <n v="145"/>
    <m/>
    <m/>
    <x v="0"/>
    <d v="2019-02-15T19:00:38.000"/>
    <s v="Are you concerned with #security issues in @Microsoft Dynamics, GP, AX and 365? #MSDyn365  _x000a__x000a_Attend our upcoming #webcast to learn more: https://t.co/Ck09LkSVmL https://t.co/FTroQaDuyO"/>
    <s v="https://rsmus.com/events/security-segregation-duties-dynamics.html?cmpid=soc:twcpr0319-sod-duties-webcast:dj01"/>
    <s v="rsmus.com"/>
    <x v="45"/>
    <s v="https://pbs.twimg.com/media/Dzd-yvLWkAEYl57.png"/>
    <s v="https://pbs.twimg.com/media/Dzd-yvLWkAEYl57.png"/>
    <x v="127"/>
    <s v="https://twitter.com/#!/rsmusllp/status/1096484446382055425"/>
    <m/>
    <m/>
    <s v="1096484446382055425"/>
    <m/>
    <b v="0"/>
    <n v="0"/>
    <s v=""/>
    <b v="0"/>
    <s v="en"/>
    <m/>
    <s v=""/>
    <b v="0"/>
    <n v="0"/>
    <s v=""/>
    <s v="Hootsuite Inc."/>
    <b v="0"/>
    <s v="1096484446382055425"/>
    <s v="Tweet"/>
    <n v="0"/>
    <n v="0"/>
    <m/>
    <m/>
    <m/>
    <m/>
    <m/>
    <m/>
    <m/>
    <m/>
    <n v="1"/>
    <s v="1"/>
    <s v="1"/>
    <n v="0"/>
    <n v="0"/>
    <n v="3"/>
    <n v="14.285714285714286"/>
    <n v="0"/>
    <n v="0"/>
    <n v="18"/>
    <n v="85.71428571428571"/>
    <n v="21"/>
  </r>
  <r>
    <s v="thersmclassic"/>
    <s v="rsmusllp"/>
    <m/>
    <m/>
    <m/>
    <m/>
    <m/>
    <m/>
    <m/>
    <m/>
    <s v="Yes"/>
    <n v="146"/>
    <m/>
    <m/>
    <x v="0"/>
    <d v="2019-02-15T12:54:33.000"/>
    <s v="RT @RSMUSLLP: The numbers are in ⛳️👏_x000a__x000a_@TheRSMClassic raised more than $3.5 million for #charity in 2018! https://t.co/ZB9Cq2maLg https://t.…"/>
    <s v="https://rsmus.com/newsroom/news-releases/2019/2018-rsm-classic-raises-more-than-3-5-million.html?cmpid=soc:twcpr0219-rsm-classic-donation-total:dj01"/>
    <s v="rsmus.com"/>
    <x v="11"/>
    <m/>
    <s v="http://pbs.twimg.com/profile_images/1087747232613445633/LjRZ8OA-_normal.jpg"/>
    <x v="128"/>
    <s v="https://twitter.com/#!/thersmclassic/status/1096392318855364609"/>
    <m/>
    <m/>
    <s v="1096392318855364609"/>
    <m/>
    <b v="0"/>
    <n v="0"/>
    <s v=""/>
    <b v="0"/>
    <s v="en"/>
    <m/>
    <s v=""/>
    <b v="0"/>
    <n v="6"/>
    <s v="1096076618160852997"/>
    <s v="Twitter for iPhone"/>
    <b v="0"/>
    <s v="1096076618160852997"/>
    <s v="Tweet"/>
    <n v="0"/>
    <n v="0"/>
    <m/>
    <m/>
    <m/>
    <m/>
    <m/>
    <m/>
    <m/>
    <m/>
    <n v="1"/>
    <s v="1"/>
    <s v="1"/>
    <n v="0"/>
    <n v="0"/>
    <n v="0"/>
    <n v="0"/>
    <n v="0"/>
    <n v="0"/>
    <n v="17"/>
    <n v="100"/>
    <n v="17"/>
  </r>
  <r>
    <s v="rsmusllp"/>
    <s v="thersmclassic"/>
    <m/>
    <m/>
    <m/>
    <m/>
    <m/>
    <m/>
    <m/>
    <m/>
    <s v="Yes"/>
    <n v="147"/>
    <m/>
    <m/>
    <x v="0"/>
    <d v="2019-02-14T16:00:04.000"/>
    <s v="The numbers are in ⛳️👏_x000a__x000a_@TheRSMClassic raised more than $3.5 million for #charity in 2018! https://t.co/ZB9Cq2maLg https://t.co/J9AFq7Okwt"/>
    <s v="https://rsmus.com/newsroom/news-releases/2019/2018-rsm-classic-raises-more-than-3-5-million.html?cmpid=soc:twcpr0219-rsm-classic-donation-total:dj01"/>
    <s v="rsmus.com"/>
    <x v="11"/>
    <s v="https://pbs.twimg.com/media/DzYLz52U0AE79mo.png"/>
    <s v="https://pbs.twimg.com/media/DzYLz52U0AE79mo.png"/>
    <x v="129"/>
    <s v="https://twitter.com/#!/rsmusllp/status/1096076618160852997"/>
    <m/>
    <m/>
    <s v="1096076618160852997"/>
    <m/>
    <b v="0"/>
    <n v="12"/>
    <s v=""/>
    <b v="0"/>
    <s v="en"/>
    <m/>
    <s v=""/>
    <b v="0"/>
    <n v="2"/>
    <s v=""/>
    <s v="Twitter Web Client"/>
    <b v="0"/>
    <s v="1096076618160852997"/>
    <s v="Tweet"/>
    <n v="0"/>
    <n v="0"/>
    <m/>
    <m/>
    <m/>
    <m/>
    <m/>
    <m/>
    <m/>
    <m/>
    <n v="1"/>
    <s v="1"/>
    <s v="1"/>
    <n v="0"/>
    <n v="0"/>
    <n v="0"/>
    <n v="0"/>
    <n v="0"/>
    <n v="0"/>
    <n v="15"/>
    <n v="100"/>
    <n v="15"/>
  </r>
  <r>
    <s v="newkirkmak"/>
    <s v="thersmclassic"/>
    <m/>
    <m/>
    <m/>
    <m/>
    <m/>
    <m/>
    <m/>
    <m/>
    <s v="No"/>
    <n v="148"/>
    <m/>
    <m/>
    <x v="0"/>
    <d v="2019-02-19T17:25:04.000"/>
    <s v="RT @RSMUSLLP: The numbers are in ⛳️👏_x000a__x000a_@TheRSMClassic raised more than $3.5 million for #charity in 2018! https://t.co/ZB9Cq2maLg https://t.…"/>
    <s v="https://rsmus.com/newsroom/news-releases/2019/2018-rsm-classic-raises-more-than-3-5-million.html?cmpid=soc:twcpr0219-rsm-classic-donation-total:dj01"/>
    <s v="rsmus.com"/>
    <x v="11"/>
    <m/>
    <s v="http://pbs.twimg.com/profile_images/1029031264970584065/9VEDE6fQ_normal.jpg"/>
    <x v="130"/>
    <s v="https://twitter.com/#!/newkirkmak/status/1097909948212805633"/>
    <m/>
    <m/>
    <s v="1097909948212805633"/>
    <m/>
    <b v="0"/>
    <n v="0"/>
    <s v=""/>
    <b v="0"/>
    <s v="en"/>
    <m/>
    <s v=""/>
    <b v="0"/>
    <n v="8"/>
    <s v="1096076618160852997"/>
    <s v="Twitter for iPhone"/>
    <b v="0"/>
    <s v="1096076618160852997"/>
    <s v="Tweet"/>
    <n v="0"/>
    <n v="0"/>
    <m/>
    <m/>
    <m/>
    <m/>
    <m/>
    <m/>
    <m/>
    <m/>
    <n v="1"/>
    <s v="1"/>
    <s v="1"/>
    <m/>
    <m/>
    <m/>
    <m/>
    <m/>
    <m/>
    <m/>
    <m/>
    <m/>
  </r>
  <r>
    <s v="newkirkmak"/>
    <s v="newkirkmak"/>
    <m/>
    <m/>
    <m/>
    <m/>
    <m/>
    <m/>
    <m/>
    <m/>
    <s v="No"/>
    <n v="149"/>
    <m/>
    <m/>
    <x v="1"/>
    <d v="2019-02-08T14:54:25.000"/>
    <s v="Happy Lunar New Year! The_x000a_#RSM InspirAsian employee network group helped kick off the #YearofthePig: https://t.co/j8xKolOjaq"/>
    <s v="https://rsmus.com/who-we-are/corporate-responsibility/diversity-and-inclusion/eng-page/happy-chinese-new-year.html?utm_campaign=2019-Q1-TA&amp;utm_medium=bitly&amp;utm_source=February"/>
    <s v="rsmus.com"/>
    <x v="46"/>
    <m/>
    <s v="http://pbs.twimg.com/profile_images/1029031264970584065/9VEDE6fQ_normal.jpg"/>
    <x v="131"/>
    <s v="https://twitter.com/#!/newkirkmak/status/1093885768433582080"/>
    <m/>
    <m/>
    <s v="1093885768433582080"/>
    <m/>
    <b v="0"/>
    <n v="2"/>
    <s v=""/>
    <b v="0"/>
    <s v="en"/>
    <m/>
    <s v=""/>
    <b v="0"/>
    <n v="0"/>
    <s v=""/>
    <s v="Twitter Web Client"/>
    <b v="0"/>
    <s v="1093885768433582080"/>
    <s v="Tweet"/>
    <n v="0"/>
    <n v="0"/>
    <m/>
    <m/>
    <m/>
    <m/>
    <m/>
    <m/>
    <m/>
    <m/>
    <n v="2"/>
    <s v="1"/>
    <s v="1"/>
    <n v="2"/>
    <n v="13.333333333333334"/>
    <n v="0"/>
    <n v="0"/>
    <n v="0"/>
    <n v="0"/>
    <n v="13"/>
    <n v="86.66666666666667"/>
    <n v="15"/>
  </r>
  <r>
    <s v="newkirkmak"/>
    <s v="rsmusllp"/>
    <m/>
    <m/>
    <m/>
    <m/>
    <m/>
    <m/>
    <m/>
    <m/>
    <s v="No"/>
    <n v="150"/>
    <m/>
    <m/>
    <x v="0"/>
    <d v="2019-02-10T17:45:13.000"/>
    <s v="RT @RSMUSLLP: How will flexible consumption like the &quot;pay-as-you-go&quot; model affect tech companies? _x000a__x000a_Will #privateequity activity in the tec…"/>
    <m/>
    <m/>
    <x v="29"/>
    <m/>
    <s v="http://pbs.twimg.com/profile_images/1029031264970584065/9VEDE6fQ_normal.jpg"/>
    <x v="132"/>
    <s v="https://twitter.com/#!/newkirkmak/status/1094653528214261765"/>
    <m/>
    <m/>
    <s v="1094653528214261765"/>
    <m/>
    <b v="0"/>
    <n v="0"/>
    <s v=""/>
    <b v="0"/>
    <s v="en"/>
    <m/>
    <s v=""/>
    <b v="0"/>
    <n v="2"/>
    <s v="1094365343584268288"/>
    <s v="Twitter for iPhone"/>
    <b v="0"/>
    <s v="1094365343584268288"/>
    <s v="Tweet"/>
    <n v="0"/>
    <n v="0"/>
    <m/>
    <m/>
    <m/>
    <m/>
    <m/>
    <m/>
    <m/>
    <m/>
    <n v="2"/>
    <s v="1"/>
    <s v="1"/>
    <n v="2"/>
    <n v="9.090909090909092"/>
    <n v="0"/>
    <n v="0"/>
    <n v="0"/>
    <n v="0"/>
    <n v="20"/>
    <n v="90.9090909090909"/>
    <n v="22"/>
  </r>
  <r>
    <s v="newkirkmak"/>
    <s v="newkirkmak"/>
    <m/>
    <m/>
    <m/>
    <m/>
    <m/>
    <m/>
    <m/>
    <m/>
    <s v="No"/>
    <n v="151"/>
    <m/>
    <m/>
    <x v="1"/>
    <d v="2019-02-14T19:54:26.000"/>
    <s v="Looking to jump start your path to an internship? Apply for the #RSMUS Pathways Summer Leadership Program and get hands-on experience that will pave the way to a successful career! https://t.co/kip0K1xAqM https://t.co/nW7LowOEjo"/>
    <s v="http://jobs.rsmus.com/ListJobs/All/Search/RSM---Requisition-Employment-Type/Campus-Extern/?utm_campaign=2019-Q1-TA&amp;utm_medium=bitly&amp;utm_source=February"/>
    <s v="rsmus.com"/>
    <x v="16"/>
    <s v="https://pbs.twimg.com/media/DzZBgrbVAAAShMf.png"/>
    <s v="https://pbs.twimg.com/media/DzZBgrbVAAAShMf.png"/>
    <x v="133"/>
    <s v="https://twitter.com/#!/newkirkmak/status/1096135598094602244"/>
    <m/>
    <m/>
    <s v="1096135598094602244"/>
    <m/>
    <b v="0"/>
    <n v="3"/>
    <s v=""/>
    <b v="0"/>
    <s v="en"/>
    <m/>
    <s v=""/>
    <b v="0"/>
    <n v="0"/>
    <s v=""/>
    <s v="Twitter Web Client"/>
    <b v="0"/>
    <s v="1096135598094602244"/>
    <s v="Tweet"/>
    <n v="0"/>
    <n v="0"/>
    <m/>
    <m/>
    <m/>
    <m/>
    <m/>
    <m/>
    <m/>
    <m/>
    <n v="2"/>
    <s v="1"/>
    <s v="1"/>
    <n v="1"/>
    <n v="3.225806451612903"/>
    <n v="0"/>
    <n v="0"/>
    <n v="0"/>
    <n v="0"/>
    <n v="30"/>
    <n v="96.7741935483871"/>
    <n v="31"/>
  </r>
  <r>
    <s v="bionj_org"/>
    <s v="bionj_org"/>
    <m/>
    <m/>
    <m/>
    <m/>
    <m/>
    <m/>
    <m/>
    <m/>
    <s v="No"/>
    <n v="153"/>
    <m/>
    <m/>
    <x v="1"/>
    <d v="2019-02-19T17:52:00.000"/>
    <s v="6 key risk, compliance and fraud considerations for life sciences https://t.co/KtcyTVphtq"/>
    <s v="https://rsmus.com/what-we-do/industries/life-sciences/6-key-risk-compliance-and-fraud-considerations-for-life-sciences.html#.XGxCNBUVBOw.twitter"/>
    <s v="rsmus.com"/>
    <x v="2"/>
    <m/>
    <s v="http://pbs.twimg.com/profile_images/870287216140058625/s8mE1MgX_normal.jpg"/>
    <x v="134"/>
    <s v="https://twitter.com/#!/bionj_org/status/1097916726518386688"/>
    <m/>
    <m/>
    <s v="1097916726518386688"/>
    <m/>
    <b v="0"/>
    <n v="0"/>
    <s v=""/>
    <b v="0"/>
    <s v="en"/>
    <m/>
    <s v=""/>
    <b v="0"/>
    <n v="0"/>
    <s v=""/>
    <s v="Twitter Web Client"/>
    <b v="0"/>
    <s v="1097916726518386688"/>
    <s v="Tweet"/>
    <n v="0"/>
    <n v="0"/>
    <m/>
    <m/>
    <m/>
    <m/>
    <m/>
    <m/>
    <m/>
    <m/>
    <n v="1"/>
    <s v="2"/>
    <s v="2"/>
    <n v="0"/>
    <n v="0"/>
    <n v="2"/>
    <n v="20"/>
    <n v="0"/>
    <n v="0"/>
    <n v="8"/>
    <n v="80"/>
    <n v="10"/>
  </r>
  <r>
    <s v="rsmusllp"/>
    <s v="rsmusllp"/>
    <m/>
    <m/>
    <m/>
    <m/>
    <m/>
    <m/>
    <m/>
    <m/>
    <s v="No"/>
    <n v="154"/>
    <m/>
    <m/>
    <x v="1"/>
    <d v="2019-02-05T19:10:01.000"/>
    <s v="Happy Lunar New Year! #YearOfThePig https://t.co/M8vHjPCdFl https://t.co/reCDT5FANs"/>
    <s v="https://rsmus.com/who-we-are/corporate-responsibility/diversity-and-inclusion/eng-page/happy-chinese-new-year.html?cmpid=soc:incpr0219-chinese-new-year-feb-19:dj01"/>
    <s v="rsmus.com"/>
    <x v="18"/>
    <s v="https://pbs.twimg.com/media/DyqhCndX0AERS6G.jpg"/>
    <s v="https://pbs.twimg.com/media/DyqhCndX0AERS6G.jpg"/>
    <x v="135"/>
    <s v="https://twitter.com/#!/rsmusllp/status/1092862927688863744"/>
    <m/>
    <m/>
    <s v="1092862927688863744"/>
    <m/>
    <b v="0"/>
    <n v="3"/>
    <s v=""/>
    <b v="0"/>
    <s v="en"/>
    <m/>
    <s v=""/>
    <b v="0"/>
    <n v="2"/>
    <s v=""/>
    <s v="Hootsuite Inc."/>
    <b v="0"/>
    <s v="1092862927688863744"/>
    <s v="Retweet"/>
    <n v="0"/>
    <n v="0"/>
    <m/>
    <m/>
    <m/>
    <m/>
    <m/>
    <m/>
    <m/>
    <m/>
    <n v="46"/>
    <s v="1"/>
    <s v="1"/>
    <n v="1"/>
    <n v="20"/>
    <n v="0"/>
    <n v="0"/>
    <n v="0"/>
    <n v="0"/>
    <n v="4"/>
    <n v="80"/>
    <n v="5"/>
  </r>
  <r>
    <s v="rsmusllp"/>
    <s v="rsmusllp"/>
    <m/>
    <m/>
    <m/>
    <m/>
    <m/>
    <m/>
    <m/>
    <m/>
    <s v="No"/>
    <n v="155"/>
    <m/>
    <m/>
    <x v="1"/>
    <d v="2019-01-30T17:03:27.000"/>
    <s v="Jack Mitchell, chairman of the Mitchell Stores, talks about how the economy has affected the retail industry, using data to improve customer experience and more._x000a__x000a_Listen Now via podcast 🔊 #MiddleMarket #TransformativeCEO: https://t.co/jbK1gPIzlI https://t.co/LB0IDEk9W8"/>
    <s v="https://rsmus.com/our-insights/middle-market-transformative-ceo-show/a-conversation-with-jack-mitchell-mitchell-family-of-stores.html?cmpid=soc:twcpr0119-ceo-radio-show-promotion-episode-8:dj01&amp;utm_campaign=01-2019+CEO+Radio+Show&amp;utm_medium=bitly&amp;utm_source=Twitter"/>
    <s v="rsmus.com"/>
    <x v="34"/>
    <s v="https://pbs.twimg.com/media/DyK9b-kXQAEg4Je.jpg"/>
    <s v="https://pbs.twimg.com/media/DyK9b-kXQAEg4Je.jpg"/>
    <x v="136"/>
    <s v="https://twitter.com/#!/rsmusllp/status/1090656751534436353"/>
    <m/>
    <m/>
    <s v="1090656751534436353"/>
    <m/>
    <b v="0"/>
    <n v="5"/>
    <s v=""/>
    <b v="0"/>
    <s v="en"/>
    <m/>
    <s v=""/>
    <b v="0"/>
    <n v="3"/>
    <s v=""/>
    <s v="Twitter Web Client"/>
    <b v="0"/>
    <s v="1090656751534436353"/>
    <s v="Retweet"/>
    <n v="0"/>
    <n v="0"/>
    <m/>
    <m/>
    <m/>
    <m/>
    <m/>
    <m/>
    <m/>
    <m/>
    <n v="46"/>
    <s v="1"/>
    <s v="1"/>
    <n v="1"/>
    <n v="3.225806451612903"/>
    <n v="0"/>
    <n v="0"/>
    <n v="0"/>
    <n v="0"/>
    <n v="30"/>
    <n v="96.7741935483871"/>
    <n v="31"/>
  </r>
  <r>
    <s v="rsmusllp"/>
    <s v="rsmusllp"/>
    <m/>
    <m/>
    <m/>
    <m/>
    <m/>
    <m/>
    <m/>
    <m/>
    <s v="No"/>
    <n v="156"/>
    <m/>
    <m/>
    <x v="1"/>
    <d v="2019-02-06T02:50:04.000"/>
    <s v="Meet Barbara Adler, one of our 2019 #PursueYourPassion contest winners! #BeYouAtRSM_x000a__x000a_She plans to use the program to make improvements to her impoverished small town’s food pantry. Read her story: https://t.co/e4o0ohK5uE https://t.co/6gblvcgtQ3"/>
    <s v="https://rsmus.com/who-we-are/our-values/rsm-talent-experience/pursue-your-passion/2019-pursue-your-passion-winners/meet-rsm-pursue-your-passion-winner-barbara-adler.html?cmpid=soc:twcpr0119-2019-pursue-your-passion-winners:dj01&amp;utm_campaign=2019+Pursue+Your+Passion&amp;utm_medium=bitly&amp;utm_source=Twitter"/>
    <s v="rsmus.com"/>
    <x v="27"/>
    <s v="https://pbs.twimg.com/media/DysKVn9WkAAhLSY.jpg"/>
    <s v="https://pbs.twimg.com/media/DysKVn9WkAAhLSY.jpg"/>
    <x v="137"/>
    <s v="https://twitter.com/#!/rsmusllp/status/1092978702999277568"/>
    <m/>
    <m/>
    <s v="1092978702999277568"/>
    <m/>
    <b v="0"/>
    <n v="5"/>
    <s v=""/>
    <b v="0"/>
    <s v="en"/>
    <m/>
    <s v=""/>
    <b v="0"/>
    <n v="1"/>
    <s v=""/>
    <s v="Hootsuite Inc."/>
    <b v="0"/>
    <s v="1092978702999277568"/>
    <s v="Tweet"/>
    <n v="0"/>
    <n v="0"/>
    <m/>
    <m/>
    <m/>
    <m/>
    <m/>
    <m/>
    <m/>
    <m/>
    <n v="46"/>
    <s v="1"/>
    <s v="1"/>
    <n v="2"/>
    <n v="6.451612903225806"/>
    <n v="1"/>
    <n v="3.225806451612903"/>
    <n v="0"/>
    <n v="0"/>
    <n v="28"/>
    <n v="90.3225806451613"/>
    <n v="31"/>
  </r>
  <r>
    <s v="rsmusllp"/>
    <s v="rsmusllp"/>
    <m/>
    <m/>
    <m/>
    <m/>
    <m/>
    <m/>
    <m/>
    <m/>
    <s v="No"/>
    <n v="157"/>
    <m/>
    <m/>
    <x v="1"/>
    <d v="2019-02-06T14:01:45.000"/>
    <s v="Just 14% of middle market executives say they use price hedging on supply chain inputs. Why should companies reconsider? Learn more in #TheRealEconomy: https://t.co/w8bD1LfxVI https://t.co/ggphEWuIHh"/>
    <s v="https://rsmus.com/economics/economic-insights/middle-market-companies-yet-to-embrace-hedging.html?cmpid=soc:twcpr0315-the-real-economy-ongoinga:dj01"/>
    <s v="rsmus.com"/>
    <x v="47"/>
    <s v="https://pbs.twimg.com/media/DyukExhWoAU-OBc.jpg"/>
    <s v="https://pbs.twimg.com/media/DyukExhWoAU-OBc.jpg"/>
    <x v="138"/>
    <s v="https://twitter.com/#!/rsmusllp/status/1093147738269761536"/>
    <m/>
    <m/>
    <s v="1093147738269761536"/>
    <m/>
    <b v="0"/>
    <n v="5"/>
    <s v=""/>
    <b v="0"/>
    <s v="en"/>
    <m/>
    <s v=""/>
    <b v="0"/>
    <n v="1"/>
    <s v=""/>
    <s v="Hootsuite Inc."/>
    <b v="0"/>
    <s v="1093147738269761536"/>
    <s v="Tweet"/>
    <n v="0"/>
    <n v="0"/>
    <m/>
    <m/>
    <m/>
    <m/>
    <m/>
    <m/>
    <m/>
    <m/>
    <n v="46"/>
    <s v="1"/>
    <s v="1"/>
    <n v="0"/>
    <n v="0"/>
    <n v="0"/>
    <n v="0"/>
    <n v="0"/>
    <n v="0"/>
    <n v="23"/>
    <n v="100"/>
    <n v="23"/>
  </r>
  <r>
    <s v="rsmusllp"/>
    <s v="rsmusllp"/>
    <m/>
    <m/>
    <m/>
    <m/>
    <m/>
    <m/>
    <m/>
    <m/>
    <s v="No"/>
    <n v="158"/>
    <m/>
    <m/>
    <x v="1"/>
    <d v="2019-02-06T17:05:08.000"/>
    <s v="Unifying your communication strategy can benefit your employee and customer relationships._x000a__x000a_So, what are you waiting for? Join us TODAY to see how your financial institution can benefit with a few simple solutions: https://t.co/Ordv7XtE01 https://t.co/u3cMaGn2j5"/>
    <s v="https://rsmus.com/events/unified-communications-financial-institutions.html?cmpid=soc:twcpr0219-unified-communications-webcast:dj01"/>
    <s v="rsmus.com"/>
    <x v="2"/>
    <s v="https://pbs.twimg.com/media/DyvODLKWwAA4aNh.jpg"/>
    <s v="https://pbs.twimg.com/media/DyvODLKWwAA4aNh.jpg"/>
    <x v="139"/>
    <s v="https://twitter.com/#!/rsmusllp/status/1093193890277089282"/>
    <m/>
    <m/>
    <s v="1093193890277089282"/>
    <m/>
    <b v="0"/>
    <n v="0"/>
    <s v=""/>
    <b v="0"/>
    <s v="en"/>
    <m/>
    <s v=""/>
    <b v="0"/>
    <n v="0"/>
    <s v=""/>
    <s v="Hootsuite Inc."/>
    <b v="0"/>
    <s v="1093193890277089282"/>
    <s v="Tweet"/>
    <n v="0"/>
    <n v="0"/>
    <m/>
    <m/>
    <m/>
    <m/>
    <m/>
    <m/>
    <m/>
    <m/>
    <n v="46"/>
    <s v="1"/>
    <s v="1"/>
    <n v="2"/>
    <n v="6.0606060606060606"/>
    <n v="0"/>
    <n v="0"/>
    <n v="0"/>
    <n v="0"/>
    <n v="31"/>
    <n v="93.93939393939394"/>
    <n v="33"/>
  </r>
  <r>
    <s v="rsmusllp"/>
    <s v="rsmusllp"/>
    <m/>
    <m/>
    <m/>
    <m/>
    <m/>
    <m/>
    <m/>
    <m/>
    <s v="No"/>
    <n v="159"/>
    <m/>
    <m/>
    <x v="1"/>
    <d v="2019-02-06T22:40:03.000"/>
    <s v="In the spirit of Valentine’s Day, we're celebrating the new happy couple: #blockchain and the food &amp;amp; beverage industry. 💞_x000a__x000a_Join us to uncover why 95% of all F&amp;amp;B #CFOs believe blockchain is important ⤑ https://t.co/G6PZNtirLq https://t.co/7XVkS7RTq7"/>
    <s v="https://rsmus.com/events/blockchain-benefits-food-value-chain.html?cmpid=soc:twcpr0219-fandb-webcast-blockchain-clearthru:dj01"/>
    <s v="rsmus.com"/>
    <x v="48"/>
    <s v="https://pbs.twimg.com/media/DywatRiXQAE5r_2.jpg"/>
    <s v="https://pbs.twimg.com/media/DywatRiXQAE5r_2.jpg"/>
    <x v="140"/>
    <s v="https://twitter.com/#!/rsmusllp/status/1093278176221061120"/>
    <m/>
    <m/>
    <s v="1093278176221061120"/>
    <m/>
    <b v="0"/>
    <n v="5"/>
    <s v=""/>
    <b v="0"/>
    <s v="en"/>
    <m/>
    <s v=""/>
    <b v="0"/>
    <n v="3"/>
    <s v=""/>
    <s v="Hootsuite Inc."/>
    <b v="0"/>
    <s v="1093278176221061120"/>
    <s v="Tweet"/>
    <n v="0"/>
    <n v="0"/>
    <m/>
    <m/>
    <m/>
    <m/>
    <m/>
    <m/>
    <m/>
    <m/>
    <n v="46"/>
    <s v="1"/>
    <s v="1"/>
    <n v="2"/>
    <n v="5.555555555555555"/>
    <n v="0"/>
    <n v="0"/>
    <n v="0"/>
    <n v="0"/>
    <n v="34"/>
    <n v="94.44444444444444"/>
    <n v="36"/>
  </r>
  <r>
    <s v="rsmusllp"/>
    <s v="rsmusllp"/>
    <m/>
    <m/>
    <m/>
    <m/>
    <m/>
    <m/>
    <m/>
    <m/>
    <s v="No"/>
    <n v="160"/>
    <m/>
    <m/>
    <x v="1"/>
    <d v="2019-02-07T02:30:07.000"/>
    <s v="Failure to address #fintech risks could lead to: _x000a__x000a_Criminal threats_x000a_#Security breaches_x000a_Steep financial #penalties_x000a_Damage to organizational reputation_x000a__x000a_And more ⤑ https://t.co/hX2qRoKiCa https://t.co/sFhRl6gbD0"/>
    <s v="https://rsmus.com/what-we-do/industries/financial-services/5-risk-considerations-for-banks-to-manage-acquired-fintech-servi.html?cmpid=soc:twcpr1118-fintech-article-how-do-they-prepare-for-reg-comp:dj01"/>
    <s v="rsmus.com"/>
    <x v="3"/>
    <s v="https://pbs.twimg.com/media/DyxPXQEWsAE2p3R.jpg"/>
    <s v="https://pbs.twimg.com/media/DyxPXQEWsAE2p3R.jpg"/>
    <x v="141"/>
    <s v="https://twitter.com/#!/rsmusllp/status/1093336072191389697"/>
    <m/>
    <m/>
    <s v="1093336072191389697"/>
    <m/>
    <b v="0"/>
    <n v="3"/>
    <s v=""/>
    <b v="0"/>
    <s v="en"/>
    <m/>
    <s v=""/>
    <b v="0"/>
    <n v="1"/>
    <s v=""/>
    <s v="Hootsuite Inc."/>
    <b v="0"/>
    <s v="1093336072191389697"/>
    <s v="Tweet"/>
    <n v="0"/>
    <n v="0"/>
    <m/>
    <m/>
    <m/>
    <m/>
    <m/>
    <m/>
    <m/>
    <m/>
    <n v="46"/>
    <s v="1"/>
    <s v="1"/>
    <n v="2"/>
    <n v="9.523809523809524"/>
    <n v="6"/>
    <n v="28.571428571428573"/>
    <n v="0"/>
    <n v="0"/>
    <n v="13"/>
    <n v="61.904761904761905"/>
    <n v="21"/>
  </r>
  <r>
    <s v="rsmusllp"/>
    <s v="rsmusllp"/>
    <m/>
    <m/>
    <m/>
    <m/>
    <m/>
    <m/>
    <m/>
    <m/>
    <s v="No"/>
    <n v="161"/>
    <m/>
    <m/>
    <x v="1"/>
    <d v="2019-02-07T15:08:10.000"/>
    <s v="When expanding globally, #manufacturers have a long to-do list before a border is even crossed. 🗺_x000a__x000a_From establishing #supplychains and global processes to identifying vendors and distributors, what else should manufacturers consider? https://t.co/cdm4gZvxmq https://t.co/zjw19p10DM"/>
    <s v="https://rsmus.com/what-we-do/industries/industrial-products/top-considerations-for-us-manufacturers-operating-globally.html?cmpid=soc:twcpr0119-global-content-social-media:dj01&amp;utm_campaign=Manufacturing+Going+Global+Ebook&amp;utm_medium=bitly&amp;utm_source=Twitter"/>
    <s v="rsmus.com"/>
    <x v="49"/>
    <s v="https://pbs.twimg.com/media/Dyz83Z_WwAYsHuD.jpg"/>
    <s v="https://pbs.twimg.com/media/Dyz83Z_WwAYsHuD.jpg"/>
    <x v="142"/>
    <s v="https://twitter.com/#!/rsmusllp/status/1093526840160014336"/>
    <m/>
    <m/>
    <s v="1093526840160014336"/>
    <m/>
    <b v="0"/>
    <n v="3"/>
    <s v=""/>
    <b v="0"/>
    <s v="en"/>
    <m/>
    <s v=""/>
    <b v="0"/>
    <n v="2"/>
    <s v=""/>
    <s v="Hootsuite Inc."/>
    <b v="0"/>
    <s v="1093526840160014336"/>
    <s v="Tweet"/>
    <n v="0"/>
    <n v="0"/>
    <m/>
    <m/>
    <m/>
    <m/>
    <m/>
    <m/>
    <m/>
    <m/>
    <n v="46"/>
    <s v="1"/>
    <s v="1"/>
    <n v="0"/>
    <n v="0"/>
    <n v="0"/>
    <n v="0"/>
    <n v="0"/>
    <n v="0"/>
    <n v="32"/>
    <n v="100"/>
    <n v="32"/>
  </r>
  <r>
    <s v="rsmusllp"/>
    <s v="rsmusllp"/>
    <m/>
    <m/>
    <m/>
    <m/>
    <m/>
    <m/>
    <m/>
    <m/>
    <s v="No"/>
    <n v="162"/>
    <m/>
    <m/>
    <x v="1"/>
    <d v="2019-02-07T18:10:05.000"/>
    <s v="We are committed to fostering #leadership and personal growth for our professionals at all levels._x000a__x000a_Check out Chris’s experience as a graduate of our Experienced Leadership Program, one of our many development programs: https://t.co/nLrNiT8PAV https://t.co/gUfC06tLQk"/>
    <s v="https://rsmus.com/careers/working-at-rsm/blog/elp-a-transformational-experience.html?cmpid=soc:twcpr0119-elp-blog:dj01"/>
    <s v="rsmus.com"/>
    <x v="17"/>
    <s v="https://pbs.twimg.com/media/Dy0mgZ_W0AExQr9.jpg"/>
    <s v="https://pbs.twimg.com/media/Dy0mgZ_W0AExQr9.jpg"/>
    <x v="143"/>
    <s v="https://twitter.com/#!/rsmusllp/status/1093572624771440641"/>
    <m/>
    <m/>
    <s v="1093572624771440641"/>
    <m/>
    <b v="0"/>
    <n v="4"/>
    <s v=""/>
    <b v="0"/>
    <s v="en"/>
    <m/>
    <s v=""/>
    <b v="0"/>
    <n v="3"/>
    <s v=""/>
    <s v="Hootsuite Inc."/>
    <b v="0"/>
    <s v="1093572624771440641"/>
    <s v="Tweet"/>
    <n v="0"/>
    <n v="0"/>
    <m/>
    <m/>
    <m/>
    <m/>
    <m/>
    <m/>
    <m/>
    <m/>
    <n v="46"/>
    <s v="1"/>
    <s v="1"/>
    <n v="0"/>
    <n v="0"/>
    <n v="0"/>
    <n v="0"/>
    <n v="0"/>
    <n v="0"/>
    <n v="34"/>
    <n v="100"/>
    <n v="34"/>
  </r>
  <r>
    <s v="rsmusllp"/>
    <s v="rsmusllp"/>
    <m/>
    <m/>
    <m/>
    <m/>
    <m/>
    <m/>
    <m/>
    <m/>
    <s v="No"/>
    <n v="163"/>
    <m/>
    <m/>
    <x v="1"/>
    <d v="2019-02-07T21:05:07.000"/>
    <s v="Calling all business and tech students interested in $10,000 scholarship →_x000a__x000a_Apply today for our Power Your Education #scholarship: https://t.co/alMlF6sJcx https://t.co/iEdhp9N4PV"/>
    <s v="https://rsmus.com/who-we-are/corporate-responsibility/rsm-foundation/power-your-education-scholarship-program.html?cmpid=soc:twcpr0119-power-your-education-2019:dj01&amp;utm_campaign=2019+Power+Your+Education&amp;utm_medium=bitly&amp;utm_source=Twitter"/>
    <s v="rsmus.com"/>
    <x v="50"/>
    <s v="https://pbs.twimg.com/media/Dy1OkM4XQAAJ4Xs.jpg"/>
    <s v="https://pbs.twimg.com/media/Dy1OkM4XQAAJ4Xs.jpg"/>
    <x v="144"/>
    <s v="https://twitter.com/#!/rsmusllp/status/1093616670286008320"/>
    <m/>
    <m/>
    <s v="1093616670286008320"/>
    <m/>
    <b v="0"/>
    <n v="2"/>
    <s v=""/>
    <b v="0"/>
    <s v="en"/>
    <m/>
    <s v=""/>
    <b v="0"/>
    <n v="0"/>
    <s v=""/>
    <s v="Hootsuite Inc."/>
    <b v="0"/>
    <s v="1093616670286008320"/>
    <s v="Tweet"/>
    <n v="0"/>
    <n v="0"/>
    <m/>
    <m/>
    <m/>
    <m/>
    <m/>
    <m/>
    <m/>
    <m/>
    <n v="46"/>
    <s v="1"/>
    <s v="1"/>
    <n v="0"/>
    <n v="0"/>
    <n v="0"/>
    <n v="0"/>
    <n v="0"/>
    <n v="0"/>
    <n v="19"/>
    <n v="100"/>
    <n v="19"/>
  </r>
  <r>
    <s v="rsmusllp"/>
    <s v="rsmusllp"/>
    <m/>
    <m/>
    <m/>
    <m/>
    <m/>
    <m/>
    <m/>
    <m/>
    <s v="No"/>
    <n v="164"/>
    <m/>
    <m/>
    <x v="1"/>
    <d v="2019-02-08T01:05:04.000"/>
    <s v="Examine #privateequity deals, #MandA trends and the #economic implications of both in our 2018 Annual Industry Spotlight report: https://t.co/GBvdXvo5vE https://t.co/2Lx5NnYjDs"/>
    <s v="https://rsmus.com/what-we-do/industries/private-equity/featured-topics/quarterly-private-equity-spotlights-by-industry.html?cmpid=soc:twcprq4-2018-qtrly-industry-spotlight-infographic:dj01"/>
    <s v="rsmus.com"/>
    <x v="7"/>
    <s v="https://pbs.twimg.com/media/Dy2FfHXX4AYwEke.jpg"/>
    <s v="https://pbs.twimg.com/media/Dy2FfHXX4AYwEke.jpg"/>
    <x v="145"/>
    <s v="https://twitter.com/#!/rsmusllp/status/1093677056016244736"/>
    <m/>
    <m/>
    <s v="1093677056016244736"/>
    <m/>
    <b v="0"/>
    <n v="1"/>
    <s v=""/>
    <b v="0"/>
    <s v="en"/>
    <m/>
    <s v=""/>
    <b v="0"/>
    <n v="2"/>
    <s v=""/>
    <s v="Hootsuite Inc."/>
    <b v="0"/>
    <s v="1093677056016244736"/>
    <s v="Tweet"/>
    <n v="0"/>
    <n v="0"/>
    <m/>
    <m/>
    <m/>
    <m/>
    <m/>
    <m/>
    <m/>
    <m/>
    <n v="46"/>
    <s v="1"/>
    <s v="1"/>
    <n v="0"/>
    <n v="0"/>
    <n v="0"/>
    <n v="0"/>
    <n v="0"/>
    <n v="0"/>
    <n v="18"/>
    <n v="100"/>
    <n v="18"/>
  </r>
  <r>
    <s v="rsmusllp"/>
    <s v="rsmusllp"/>
    <m/>
    <m/>
    <m/>
    <m/>
    <m/>
    <m/>
    <m/>
    <m/>
    <s v="No"/>
    <n v="165"/>
    <m/>
    <m/>
    <x v="1"/>
    <d v="2019-02-08T15:25:20.000"/>
    <s v="What's ahead for the #fashion sector in 2019? _x000a__x000a_Find out → https://t.co/mn52aZ4pZp https://t.co/NiSEiNbnnc"/>
    <s v="https://rsmus.com/what-we-do/industries/consumer-products/fashion-and-home-furnishings/top-fashion-and-home-furnishings-business-trends-to-watch-in-201.html?cmpid=soc:twcpr0119-fashion-trends:dj01"/>
    <s v="rsmus.com"/>
    <x v="51"/>
    <s v="https://pbs.twimg.com/media/Dy5KYmiX0AAVCSS.jpg"/>
    <s v="https://pbs.twimg.com/media/Dy5KYmiX0AAVCSS.jpg"/>
    <x v="146"/>
    <s v="https://twitter.com/#!/rsmusllp/status/1093893547927982081"/>
    <m/>
    <m/>
    <s v="1093893547927982081"/>
    <m/>
    <b v="0"/>
    <n v="2"/>
    <s v=""/>
    <b v="0"/>
    <s v="en"/>
    <m/>
    <s v=""/>
    <b v="0"/>
    <n v="0"/>
    <s v=""/>
    <s v="Hootsuite Inc."/>
    <b v="0"/>
    <s v="1093893547927982081"/>
    <s v="Tweet"/>
    <n v="0"/>
    <n v="0"/>
    <m/>
    <m/>
    <m/>
    <m/>
    <m/>
    <m/>
    <m/>
    <m/>
    <n v="46"/>
    <s v="1"/>
    <s v="1"/>
    <n v="0"/>
    <n v="0"/>
    <n v="0"/>
    <n v="0"/>
    <n v="0"/>
    <n v="0"/>
    <n v="10"/>
    <n v="100"/>
    <n v="10"/>
  </r>
  <r>
    <s v="rsmusllp"/>
    <s v="rsmusllp"/>
    <m/>
    <m/>
    <m/>
    <m/>
    <m/>
    <m/>
    <m/>
    <m/>
    <s v="No"/>
    <n v="166"/>
    <m/>
    <m/>
    <x v="1"/>
    <d v="2019-02-08T17:47:26.000"/>
    <s v="#GDPR enforcement actions have officially begun. Find out what that means for your organization: https://t.co/amtfORyUem https://t.co/E1QXLV54Tr"/>
    <s v="https://rsmus.com/what-we-do/services/risk-advisory/security-and-privacy/gdpr-and-beyond-the-impact-of-initial-sanctions-and-new-regulations.html?cmpid=soc:twcpr1218-gdpr-fine-issuance-opinion:dj01"/>
    <s v="rsmus.com"/>
    <x v="6"/>
    <s v="https://pbs.twimg.com/media/Dy5q6MwWsAAGNnB.jpg"/>
    <s v="https://pbs.twimg.com/media/Dy5q6MwWsAAGNnB.jpg"/>
    <x v="147"/>
    <s v="https://twitter.com/#!/rsmusllp/status/1093929309260185600"/>
    <m/>
    <m/>
    <s v="1093929309260185600"/>
    <m/>
    <b v="0"/>
    <n v="1"/>
    <s v=""/>
    <b v="0"/>
    <s v="en"/>
    <m/>
    <s v=""/>
    <b v="0"/>
    <n v="2"/>
    <s v=""/>
    <s v="Hootsuite Inc."/>
    <b v="0"/>
    <s v="1093929309260185600"/>
    <s v="Tweet"/>
    <n v="0"/>
    <n v="0"/>
    <m/>
    <m/>
    <m/>
    <m/>
    <m/>
    <m/>
    <m/>
    <m/>
    <n v="46"/>
    <s v="1"/>
    <s v="1"/>
    <n v="0"/>
    <n v="0"/>
    <n v="0"/>
    <n v="0"/>
    <n v="0"/>
    <n v="0"/>
    <n v="14"/>
    <n v="100"/>
    <n v="14"/>
  </r>
  <r>
    <s v="rsmusllp"/>
    <s v="rsmusllp"/>
    <m/>
    <m/>
    <m/>
    <m/>
    <m/>
    <m/>
    <m/>
    <m/>
    <s v="No"/>
    <n v="167"/>
    <m/>
    <m/>
    <x v="1"/>
    <d v="2019-02-09T14:50:03.000"/>
    <s v="Private clubs have had to adapt to rapid #demographic, societal and #financial changes, and there is no sign of those changes slowing down or abating. https://t.co/uHLbEh6hWs https://t.co/NWvIgUWNsv"/>
    <s v="https://rsmus.com/our-insights/interactive-experiences/2018-trends-in-private-clubs-infographic.html?cmpid=soc:twcpr0918-trends-in-pc-infographic:dj01&amp;utm_campaign=11-2018+Trends+in+PC&amp;utm_medium=bitly&amp;utm_source=Twitter"/>
    <s v="rsmus.com"/>
    <x v="52"/>
    <s v="https://pbs.twimg.com/media/Dy-L5r6WwAAgUMG.jpg"/>
    <s v="https://pbs.twimg.com/media/Dy-L5r6WwAAgUMG.jpg"/>
    <x v="148"/>
    <s v="https://twitter.com/#!/rsmusllp/status/1094247059673305088"/>
    <m/>
    <m/>
    <s v="1094247059673305088"/>
    <m/>
    <b v="0"/>
    <n v="0"/>
    <s v=""/>
    <b v="0"/>
    <s v="en"/>
    <m/>
    <s v=""/>
    <b v="0"/>
    <n v="0"/>
    <s v=""/>
    <s v="Hootsuite Inc."/>
    <b v="0"/>
    <s v="1094247059673305088"/>
    <s v="Tweet"/>
    <n v="0"/>
    <n v="0"/>
    <m/>
    <m/>
    <m/>
    <m/>
    <m/>
    <m/>
    <m/>
    <m/>
    <n v="46"/>
    <s v="1"/>
    <s v="1"/>
    <n v="1"/>
    <n v="4"/>
    <n v="0"/>
    <n v="0"/>
    <n v="0"/>
    <n v="0"/>
    <n v="24"/>
    <n v="96"/>
    <n v="25"/>
  </r>
  <r>
    <s v="rsmusllp"/>
    <s v="rsmusllp"/>
    <m/>
    <m/>
    <m/>
    <m/>
    <m/>
    <m/>
    <m/>
    <m/>
    <s v="No"/>
    <n v="168"/>
    <m/>
    <m/>
    <x v="1"/>
    <d v="2019-02-09T18:05:04.000"/>
    <s v="Marketing fluff like “#organic” and “#allnatural” no longer attract today's consumers. _x000a__x000a_By implementing #blockchain for improved transparency, #middlemarket food and beverage companies can gain a competitive advantage. https://t.co/G6PZNtirLq https://t.co/w71QVY1W2c"/>
    <s v="https://rsmus.com/events/blockchain-benefits-food-value-chain.html?cmpid=soc:twcpr0219-fandb-webcast-blockchain-clearthru:dj01"/>
    <s v="rsmus.com"/>
    <x v="53"/>
    <s v="https://pbs.twimg.com/media/Dy-4iUkXcAIEdXP.jpg"/>
    <s v="https://pbs.twimg.com/media/Dy-4iUkXcAIEdXP.jpg"/>
    <x v="149"/>
    <s v="https://twitter.com/#!/rsmusllp/status/1094296136117030912"/>
    <m/>
    <m/>
    <s v="1094296136117030912"/>
    <m/>
    <b v="0"/>
    <n v="0"/>
    <s v=""/>
    <b v="0"/>
    <s v="en"/>
    <m/>
    <s v=""/>
    <b v="0"/>
    <n v="0"/>
    <s v=""/>
    <s v="Hootsuite Inc."/>
    <b v="0"/>
    <s v="1094296136117030912"/>
    <s v="Tweet"/>
    <n v="0"/>
    <n v="0"/>
    <m/>
    <m/>
    <m/>
    <m/>
    <m/>
    <m/>
    <m/>
    <m/>
    <n v="46"/>
    <s v="1"/>
    <s v="1"/>
    <n v="5"/>
    <n v="18.51851851851852"/>
    <n v="0"/>
    <n v="0"/>
    <n v="0"/>
    <n v="0"/>
    <n v="22"/>
    <n v="81.48148148148148"/>
    <n v="27"/>
  </r>
  <r>
    <s v="rsmusllp"/>
    <s v="rsmusllp"/>
    <m/>
    <m/>
    <m/>
    <m/>
    <m/>
    <m/>
    <m/>
    <m/>
    <s v="No"/>
    <n v="169"/>
    <m/>
    <m/>
    <x v="1"/>
    <d v="2019-02-09T22:40:04.000"/>
    <s v="How will flexible consumption like the &quot;pay-as-you-go&quot; model affect tech companies? _x000a__x000a_Will #privateequity activity in the tech sector continue to rise?_x000a__x000a_Steve Ingram, our national tech industry leader, shares the top 2019 trends: https://t.co/uOKB6PP0kz https://t.co/6fTqW2KDWE"/>
    <s v="https://rsmus.com/what-we-do/industries/technology-companies/top-business-trends-and-issues-affecting-technology-companies-in.html?cmpid=soc:twcpr1218-top-trends-and-issues-for-tech-companies:dj01"/>
    <s v="rsmus.com"/>
    <x v="29"/>
    <s v="https://pbs.twimg.com/media/Dy_3euKX4AIICwU.jpg"/>
    <s v="https://pbs.twimg.com/media/Dy_3euKX4AIICwU.jpg"/>
    <x v="150"/>
    <s v="https://twitter.com/#!/rsmusllp/status/1094365343584268288"/>
    <m/>
    <m/>
    <s v="1094365343584268288"/>
    <m/>
    <b v="0"/>
    <n v="3"/>
    <s v=""/>
    <b v="0"/>
    <s v="en"/>
    <m/>
    <s v=""/>
    <b v="0"/>
    <n v="1"/>
    <s v=""/>
    <s v="Hootsuite Inc."/>
    <b v="0"/>
    <s v="1094365343584268288"/>
    <s v="Tweet"/>
    <n v="0"/>
    <n v="0"/>
    <m/>
    <m/>
    <m/>
    <m/>
    <m/>
    <m/>
    <m/>
    <m/>
    <n v="46"/>
    <s v="1"/>
    <s v="1"/>
    <n v="3"/>
    <n v="8.333333333333334"/>
    <n v="0"/>
    <n v="0"/>
    <n v="0"/>
    <n v="0"/>
    <n v="33"/>
    <n v="91.66666666666667"/>
    <n v="36"/>
  </r>
  <r>
    <s v="rsmusllp"/>
    <s v="rsmusllp"/>
    <m/>
    <m/>
    <m/>
    <m/>
    <m/>
    <m/>
    <m/>
    <m/>
    <s v="No"/>
    <n v="170"/>
    <m/>
    <m/>
    <x v="1"/>
    <d v="2019-02-10T14:35:04.000"/>
    <s v="It's time for #digitaltransformation in the food &amp;amp; beverage industry. 🍽_x000a__x000a_See how: https://t.co/CFjEM7q98C https://t.co/PFpn7L5ePn"/>
    <s v="https://rsmus.com/what-we-do/industries/consumer-products/food-and-beverage/6-digital-transformation-myths-food-and-beverage-companies-must.html?cmpid=soc:twcpr0918-f&amp;b-myth-vs-reality-inforgraphic:dj01"/>
    <s v="rsmus.com"/>
    <x v="54"/>
    <s v="https://pbs.twimg.com/media/DzDSD0EW0AAANnU.jpg"/>
    <s v="https://pbs.twimg.com/media/DzDSD0EW0AAANnU.jpg"/>
    <x v="151"/>
    <s v="https://twitter.com/#!/rsmusllp/status/1094605674108080133"/>
    <m/>
    <m/>
    <s v="1094605674108080133"/>
    <m/>
    <b v="0"/>
    <n v="2"/>
    <s v=""/>
    <b v="0"/>
    <s v="en"/>
    <m/>
    <s v=""/>
    <b v="0"/>
    <n v="0"/>
    <s v=""/>
    <s v="Hootsuite Inc."/>
    <b v="0"/>
    <s v="1094605674108080133"/>
    <s v="Tweet"/>
    <n v="0"/>
    <n v="0"/>
    <m/>
    <m/>
    <m/>
    <m/>
    <m/>
    <m/>
    <m/>
    <m/>
    <n v="46"/>
    <s v="1"/>
    <s v="1"/>
    <n v="0"/>
    <n v="0"/>
    <n v="0"/>
    <n v="0"/>
    <n v="0"/>
    <n v="0"/>
    <n v="12"/>
    <n v="100"/>
    <n v="12"/>
  </r>
  <r>
    <s v="rsmusllp"/>
    <s v="rsmusllp"/>
    <m/>
    <m/>
    <m/>
    <m/>
    <m/>
    <m/>
    <m/>
    <m/>
    <s v="No"/>
    <n v="171"/>
    <m/>
    <m/>
    <x v="1"/>
    <d v="2019-02-10T18:25:05.000"/>
    <s v="Energy companies are moving to the cloud, but that doesn’t eliminate the risk involved when handling sensitive information. https://t.co/3Fgalhnvsc https://t.co/0LsRqkgFGG"/>
    <s v="https://rsmus.com/what-we-do/industries/industrial-products/energy/cloud-computing-for-the-energy-sector.html?cmpid=soc:twcpr1118-energy-cybersecurity-videos:dj01"/>
    <s v="rsmus.com"/>
    <x v="2"/>
    <s v="https://pbs.twimg.com/media/DzEGtYGWoAAJTf1.jpg"/>
    <s v="https://pbs.twimg.com/media/DzEGtYGWoAAJTf1.jpg"/>
    <x v="152"/>
    <s v="https://twitter.com/#!/rsmusllp/status/1094663562834968577"/>
    <m/>
    <m/>
    <s v="1094663562834968577"/>
    <m/>
    <b v="0"/>
    <n v="0"/>
    <s v=""/>
    <b v="0"/>
    <s v="en"/>
    <m/>
    <s v=""/>
    <b v="0"/>
    <n v="1"/>
    <s v=""/>
    <s v="Hootsuite Inc."/>
    <b v="0"/>
    <s v="1094663562834968577"/>
    <s v="Tweet"/>
    <n v="0"/>
    <n v="0"/>
    <m/>
    <m/>
    <m/>
    <m/>
    <m/>
    <m/>
    <m/>
    <m/>
    <n v="46"/>
    <s v="1"/>
    <s v="1"/>
    <n v="1"/>
    <n v="5.2631578947368425"/>
    <n v="2"/>
    <n v="10.526315789473685"/>
    <n v="0"/>
    <n v="0"/>
    <n v="16"/>
    <n v="84.21052631578948"/>
    <n v="19"/>
  </r>
  <r>
    <s v="rsmusllp"/>
    <s v="rsmusllp"/>
    <m/>
    <m/>
    <m/>
    <m/>
    <m/>
    <m/>
    <m/>
    <m/>
    <s v="No"/>
    <n v="172"/>
    <m/>
    <m/>
    <x v="1"/>
    <d v="2019-02-11T01:50:03.000"/>
    <s v="As today’s consumers expect greater transparency from businesses, #middlemarket retailers can gain a competitive edge with #blockchain ⛓ https://t.co/PwJbouRPhi https://t.co/PhyoLUSqPT"/>
    <s v="https://rsmus.com/what-we-do/industries/consumer-products/retail/can-blockchain-benefit-middle-market-retailers.html?cmpid=soc:twcpr0119-retail-and-blockchain:dj01"/>
    <s v="rsmus.com"/>
    <x v="55"/>
    <s v="https://pbs.twimg.com/media/DzFsjeHXQAAjM4K.jpg"/>
    <s v="https://pbs.twimg.com/media/DzFsjeHXQAAjM4K.jpg"/>
    <x v="153"/>
    <s v="https://twitter.com/#!/rsmusllp/status/1094775542631542787"/>
    <m/>
    <m/>
    <s v="1094775542631542787"/>
    <m/>
    <b v="0"/>
    <n v="0"/>
    <s v=""/>
    <b v="0"/>
    <s v="en"/>
    <m/>
    <s v=""/>
    <b v="0"/>
    <n v="0"/>
    <s v=""/>
    <s v="Hootsuite Inc."/>
    <b v="0"/>
    <s v="1094775542631542787"/>
    <s v="Tweet"/>
    <n v="0"/>
    <n v="0"/>
    <m/>
    <m/>
    <m/>
    <m/>
    <m/>
    <m/>
    <m/>
    <m/>
    <n v="46"/>
    <s v="1"/>
    <s v="1"/>
    <n v="2"/>
    <n v="11.11111111111111"/>
    <n v="0"/>
    <n v="0"/>
    <n v="0"/>
    <n v="0"/>
    <n v="16"/>
    <n v="88.88888888888889"/>
    <n v="18"/>
  </r>
  <r>
    <s v="rsmusllp"/>
    <s v="rsmusllp"/>
    <m/>
    <m/>
    <m/>
    <m/>
    <m/>
    <m/>
    <m/>
    <m/>
    <s v="No"/>
    <n v="173"/>
    <m/>
    <m/>
    <x v="1"/>
    <d v="2019-02-11T14:05:07.000"/>
    <s v="From regulations to #risk to regional #realestate #microeconomics, here's what you need to know to make better decisions and achieve investment excellence in 2019: https://t.co/PHzu7xLEI2 https://t.co/ZbyjYHGtt1"/>
    <s v="https://rsmus.com/what-we-do/industries/real-estate/2019-real-estate-investment-excellence.html?cmpid=soc:twcpr0119-real-estate-compendium-social-share:dj01"/>
    <s v="rsmus.com"/>
    <x v="56"/>
    <s v="https://pbs.twimg.com/media/DzIUy0vX0AIOIkH.jpg"/>
    <s v="https://pbs.twimg.com/media/DzIUy0vX0AIOIkH.jpg"/>
    <x v="154"/>
    <s v="https://twitter.com/#!/rsmusllp/status/1094960524658425861"/>
    <m/>
    <m/>
    <s v="1094960524658425861"/>
    <m/>
    <b v="0"/>
    <n v="0"/>
    <s v=""/>
    <b v="0"/>
    <s v="en"/>
    <m/>
    <s v=""/>
    <b v="0"/>
    <n v="0"/>
    <s v=""/>
    <s v="Hootsuite Inc."/>
    <b v="0"/>
    <s v="1094960524658425861"/>
    <s v="Tweet"/>
    <n v="0"/>
    <n v="0"/>
    <m/>
    <m/>
    <m/>
    <m/>
    <m/>
    <m/>
    <m/>
    <m/>
    <n v="46"/>
    <s v="1"/>
    <s v="1"/>
    <n v="2"/>
    <n v="8.333333333333334"/>
    <n v="1"/>
    <n v="4.166666666666667"/>
    <n v="0"/>
    <n v="0"/>
    <n v="21"/>
    <n v="87.5"/>
    <n v="24"/>
  </r>
  <r>
    <s v="rsmusllp"/>
    <s v="rsmusllp"/>
    <m/>
    <m/>
    <m/>
    <m/>
    <m/>
    <m/>
    <m/>
    <m/>
    <s v="No"/>
    <n v="174"/>
    <m/>
    <m/>
    <x v="1"/>
    <d v="2019-02-11T19:35:06.000"/>
    <s v="When partnering with #fintech organizations, there are 3 key considerations every community bank CEO should weigh. https://t.co/O862G9AS7n https://t.co/6FymmjZzN4"/>
    <s v="https://rsmus.com/what-we-do/industries/financial-services/taking-on-or-partnering-with-fintech.html?cmpid=soc:twcpr1118-fintech-article-top-issues-cfos:dj01"/>
    <s v="rsmus.com"/>
    <x v="33"/>
    <s v="https://pbs.twimg.com/media/DzJgUjgW0AE1nev.jpg"/>
    <s v="https://pbs.twimg.com/media/DzJgUjgW0AE1nev.jpg"/>
    <x v="155"/>
    <s v="https://twitter.com/#!/rsmusllp/status/1095043567322652673"/>
    <m/>
    <m/>
    <s v="1095043567322652673"/>
    <m/>
    <b v="0"/>
    <n v="1"/>
    <s v=""/>
    <b v="0"/>
    <s v="en"/>
    <m/>
    <s v=""/>
    <b v="0"/>
    <n v="0"/>
    <s v=""/>
    <s v="Hootsuite Inc."/>
    <b v="0"/>
    <s v="1095043567322652673"/>
    <s v="Tweet"/>
    <n v="0"/>
    <n v="0"/>
    <m/>
    <m/>
    <m/>
    <m/>
    <m/>
    <m/>
    <m/>
    <m/>
    <n v="46"/>
    <s v="1"/>
    <s v="1"/>
    <n v="0"/>
    <n v="0"/>
    <n v="0"/>
    <n v="0"/>
    <n v="0"/>
    <n v="0"/>
    <n v="16"/>
    <n v="100"/>
    <n v="16"/>
  </r>
  <r>
    <s v="rsmusllp"/>
    <s v="rsmusllp"/>
    <m/>
    <m/>
    <m/>
    <m/>
    <m/>
    <m/>
    <m/>
    <m/>
    <s v="No"/>
    <n v="175"/>
    <m/>
    <m/>
    <x v="1"/>
    <d v="2019-02-12T01:05:03.000"/>
    <s v="For the food and beverage industry, love is in the air. 💖_x000a__x000a_Join us to see why #blockchain is the perfect companion for F&amp;amp;B companies: https://t.co/G6PZNtirLq https://t.co/KE5uRaMcRj"/>
    <s v="https://rsmus.com/events/blockchain-benefits-food-value-chain.html?cmpid=soc:twcpr0219-fandb-webcast-blockchain-clearthru:dj01"/>
    <s v="rsmus.com"/>
    <x v="1"/>
    <s v="https://pbs.twimg.com/media/DzKr2ApXgAAfkwR.jpg"/>
    <s v="https://pbs.twimg.com/media/DzKr2ApXgAAfkwR.jpg"/>
    <x v="156"/>
    <s v="https://twitter.com/#!/rsmusllp/status/1095126605570162688"/>
    <m/>
    <m/>
    <s v="1095126605570162688"/>
    <m/>
    <b v="0"/>
    <n v="0"/>
    <s v=""/>
    <b v="0"/>
    <s v="en"/>
    <m/>
    <s v=""/>
    <b v="0"/>
    <n v="0"/>
    <s v=""/>
    <s v="Hootsuite Inc."/>
    <b v="0"/>
    <s v="1095126605570162688"/>
    <s v="Tweet"/>
    <n v="0"/>
    <n v="0"/>
    <m/>
    <m/>
    <m/>
    <m/>
    <m/>
    <m/>
    <m/>
    <m/>
    <n v="46"/>
    <s v="1"/>
    <s v="1"/>
    <n v="2"/>
    <n v="7.6923076923076925"/>
    <n v="0"/>
    <n v="0"/>
    <n v="0"/>
    <n v="0"/>
    <n v="24"/>
    <n v="92.3076923076923"/>
    <n v="26"/>
  </r>
  <r>
    <s v="rsmusllp"/>
    <s v="rsmusllp"/>
    <m/>
    <m/>
    <m/>
    <m/>
    <m/>
    <m/>
    <m/>
    <m/>
    <s v="No"/>
    <n v="176"/>
    <m/>
    <m/>
    <x v="1"/>
    <d v="2019-02-12T17:05:06.000"/>
    <s v="How do our professionals experience #ThePowerofBeingYou? _x000a__x000a_#Audit manager and #yoga enthusiast Robert shares how he brings his passion to work: https://t.co/CRxbjnemTt #BeYouatRSM https://t.co/7x4xh1ML5k"/>
    <s v="https://rsmus.com/careers/working-at-rsm/blog/namaste-all-day-and-beyouatrsm.html?cmpid=soc:twcpr0119-yoga-blog:dj01"/>
    <s v="rsmus.com"/>
    <x v="57"/>
    <s v="https://pbs.twimg.com/media/DzOHlF9WkAEKtUF.jpg"/>
    <s v="https://pbs.twimg.com/media/DzOHlF9WkAEKtUF.jpg"/>
    <x v="157"/>
    <s v="https://twitter.com/#!/rsmusllp/status/1095368207769264128"/>
    <m/>
    <m/>
    <s v="1095368207769264128"/>
    <m/>
    <b v="0"/>
    <n v="3"/>
    <s v=""/>
    <b v="0"/>
    <s v="en"/>
    <m/>
    <s v=""/>
    <b v="0"/>
    <n v="0"/>
    <s v=""/>
    <s v="Hootsuite Inc."/>
    <b v="0"/>
    <s v="1095368207769264128"/>
    <s v="Tweet"/>
    <n v="0"/>
    <n v="0"/>
    <m/>
    <m/>
    <m/>
    <m/>
    <m/>
    <m/>
    <m/>
    <m/>
    <n v="46"/>
    <s v="1"/>
    <s v="1"/>
    <n v="3"/>
    <n v="14.285714285714286"/>
    <n v="0"/>
    <n v="0"/>
    <n v="0"/>
    <n v="0"/>
    <n v="18"/>
    <n v="85.71428571428571"/>
    <n v="21"/>
  </r>
  <r>
    <s v="rsmusllp"/>
    <s v="rsmusllp"/>
    <m/>
    <m/>
    <m/>
    <m/>
    <m/>
    <m/>
    <m/>
    <m/>
    <s v="No"/>
    <n v="177"/>
    <m/>
    <m/>
    <x v="1"/>
    <d v="2019-02-12T19:40:05.000"/>
    <s v="How can #nonprofit organizations can maximize the value of #Microsoft #Office365 and #PowerBI?_x000a__x000a_Join us live for tips and best practices: https://t.co/sFkSOPBEtx https://t.co/ZpuNfuYf26"/>
    <s v="https://rsmus.com/events/moderizing-nonprofit-365-powerbi.html?cmpid=soc:twcpr0219-nonprofit-webcast-on-microsoft-powerbi:dj01"/>
    <s v="rsmus.com"/>
    <x v="58"/>
    <s v="https://pbs.twimg.com/media/DzOrDdxWoAEzlgf.jpg"/>
    <s v="https://pbs.twimg.com/media/DzOrDdxWoAEzlgf.jpg"/>
    <x v="158"/>
    <s v="https://twitter.com/#!/rsmusllp/status/1095407212267225088"/>
    <m/>
    <m/>
    <s v="1095407212267225088"/>
    <m/>
    <b v="0"/>
    <n v="1"/>
    <s v=""/>
    <b v="0"/>
    <s v="en"/>
    <m/>
    <s v=""/>
    <b v="0"/>
    <n v="0"/>
    <s v=""/>
    <s v="Hootsuite Inc."/>
    <b v="0"/>
    <s v="1095407212267225088"/>
    <s v="Tweet"/>
    <n v="0"/>
    <n v="0"/>
    <m/>
    <m/>
    <m/>
    <m/>
    <m/>
    <m/>
    <m/>
    <m/>
    <n v="46"/>
    <s v="1"/>
    <s v="1"/>
    <n v="1"/>
    <n v="4.761904761904762"/>
    <n v="0"/>
    <n v="0"/>
    <n v="0"/>
    <n v="0"/>
    <n v="20"/>
    <n v="95.23809523809524"/>
    <n v="21"/>
  </r>
  <r>
    <s v="rsmusllp"/>
    <s v="rsmusllp"/>
    <m/>
    <m/>
    <m/>
    <m/>
    <m/>
    <m/>
    <m/>
    <m/>
    <s v="No"/>
    <n v="178"/>
    <m/>
    <m/>
    <x v="1"/>
    <d v="2019-02-13T03:46:19.000"/>
    <s v="One of our 2019 #PursueYourPassion winners, Nick Crombie, will build apps using #augmentedreality to teach kids about self-confidence and #teamwork: https://t.co/4gh1KQwjRF #BeYouAtRSM https://t.co/zcSY75ouRu"/>
    <s v="https://rsmus.com/who-we-are/our-values/rsm-talent-experience/pursue-your-passion/2019-pursue-your-passion-winners/meet-rsm-pursue-your-passion-winner-nick-crombie.html?cmpid=soc:twcpr0119-2019-pursue-your-passion-winners:dj01"/>
    <s v="rsmus.com"/>
    <x v="59"/>
    <s v="https://pbs.twimg.com/media/DzQaV65XQAEYEAc.jpg"/>
    <s v="https://pbs.twimg.com/media/DzQaV65XQAEYEAc.jpg"/>
    <x v="159"/>
    <s v="https://twitter.com/#!/rsmusllp/status/1095529575440961538"/>
    <m/>
    <m/>
    <s v="1095529575440961538"/>
    <m/>
    <b v="0"/>
    <n v="0"/>
    <s v=""/>
    <b v="0"/>
    <s v="en"/>
    <m/>
    <s v=""/>
    <b v="0"/>
    <n v="0"/>
    <s v=""/>
    <s v="Hootsuite Inc."/>
    <b v="0"/>
    <s v="1095529575440961538"/>
    <s v="Tweet"/>
    <n v="0"/>
    <n v="0"/>
    <m/>
    <m/>
    <m/>
    <m/>
    <m/>
    <m/>
    <m/>
    <m/>
    <n v="46"/>
    <s v="1"/>
    <s v="1"/>
    <n v="2"/>
    <n v="9.090909090909092"/>
    <n v="0"/>
    <n v="0"/>
    <n v="0"/>
    <n v="0"/>
    <n v="20"/>
    <n v="90.9090909090909"/>
    <n v="22"/>
  </r>
  <r>
    <s v="rsmusllp"/>
    <s v="rsmusllp"/>
    <m/>
    <m/>
    <m/>
    <m/>
    <m/>
    <m/>
    <m/>
    <m/>
    <s v="No"/>
    <n v="179"/>
    <m/>
    <m/>
    <x v="1"/>
    <d v="2019-02-13T17:40:04.000"/>
    <s v="The day before Valentine's Day is the perfect time to celebrate the newest power couple: #blockchain and the food &amp;amp; beverage industry._x000a__x000a_Join our #webcast TODAY to see why they make the perfect match: https://t.co/G6PZNtirLq https://t.co/KH9wH6lP4P"/>
    <s v="https://rsmus.com/events/blockchain-benefits-food-value-chain.html?cmpid=soc:twcpr0219-fandb-webcast-blockchain-clearthru:dj01"/>
    <s v="rsmus.com"/>
    <x v="60"/>
    <s v="https://pbs.twimg.com/media/DzTZLMFWsAAUErT.jpg"/>
    <s v="https://pbs.twimg.com/media/DzTZLMFWsAAUErT.jpg"/>
    <x v="160"/>
    <s v="https://twitter.com/#!/rsmusllp/status/1095739397503373313"/>
    <m/>
    <m/>
    <s v="1095739397503373313"/>
    <m/>
    <b v="0"/>
    <n v="4"/>
    <s v=""/>
    <b v="0"/>
    <s v="en"/>
    <m/>
    <s v=""/>
    <b v="0"/>
    <n v="0"/>
    <s v=""/>
    <s v="Hootsuite Inc."/>
    <b v="0"/>
    <s v="1095739397503373313"/>
    <s v="Tweet"/>
    <n v="0"/>
    <n v="0"/>
    <m/>
    <m/>
    <m/>
    <m/>
    <m/>
    <m/>
    <m/>
    <m/>
    <n v="46"/>
    <s v="1"/>
    <s v="1"/>
    <n v="3"/>
    <n v="8.823529411764707"/>
    <n v="0"/>
    <n v="0"/>
    <n v="0"/>
    <n v="0"/>
    <n v="31"/>
    <n v="91.17647058823529"/>
    <n v="34"/>
  </r>
  <r>
    <s v="rsmusllp"/>
    <s v="rsmusllp"/>
    <m/>
    <m/>
    <m/>
    <m/>
    <m/>
    <m/>
    <m/>
    <m/>
    <s v="No"/>
    <n v="180"/>
    <m/>
    <m/>
    <x v="1"/>
    <d v="2019-02-13T20:46:04.000"/>
    <s v="2019 #Retail Trends ⤑ _x000a__x000a_As Gen Z, the first truly digital generation, becomes a larger part of the consumer base, buying behaviors will continue to evolve. https://t.co/rSOSlc50EG https://t.co/iGVChAHR6g"/>
    <s v="https://rsmus.com/what-we-do/industries/consumer-products/retail/top-trends-and-issues-for-retail-in-2019.html?cmpid=soc:twcpr0119-2019-retail-trends:dj01"/>
    <s v="rsmus.com"/>
    <x v="61"/>
    <s v="https://pbs.twimg.com/media/DzUDvzTWsAYgdGW.jpg"/>
    <s v="https://pbs.twimg.com/media/DzUDvzTWsAYgdGW.jpg"/>
    <x v="161"/>
    <s v="https://twitter.com/#!/rsmusllp/status/1095786205881532416"/>
    <m/>
    <m/>
    <s v="1095786205881532416"/>
    <m/>
    <b v="0"/>
    <n v="3"/>
    <s v=""/>
    <b v="0"/>
    <s v="en"/>
    <m/>
    <s v=""/>
    <b v="0"/>
    <n v="0"/>
    <s v=""/>
    <s v="Hootsuite Inc."/>
    <b v="0"/>
    <s v="1095786205881532416"/>
    <s v="Tweet"/>
    <n v="0"/>
    <n v="0"/>
    <m/>
    <m/>
    <m/>
    <m/>
    <m/>
    <m/>
    <m/>
    <m/>
    <n v="46"/>
    <s v="1"/>
    <s v="1"/>
    <n v="0"/>
    <n v="0"/>
    <n v="0"/>
    <n v="0"/>
    <n v="0"/>
    <n v="0"/>
    <n v="25"/>
    <n v="100"/>
    <n v="25"/>
  </r>
  <r>
    <s v="rsmusllp"/>
    <s v="rsmusllp"/>
    <m/>
    <m/>
    <m/>
    <m/>
    <m/>
    <m/>
    <m/>
    <m/>
    <s v="No"/>
    <n v="181"/>
    <m/>
    <m/>
    <x v="1"/>
    <d v="2019-02-14T00:40:04.000"/>
    <s v="Gain insights on how to craft a successful #fintech partnerships and avoid disappointment. https://t.co/97opA8y0UH https://t.co/aLGZFYT9KT"/>
    <s v="https://rsmus.com/events/fintech-partnership.html?cmpid=soc:twcpr0219-webcast-219:dj01"/>
    <s v="rsmus.com"/>
    <x v="33"/>
    <s v="https://pbs.twimg.com/media/DzU5Tj6W0AAlb2i.png"/>
    <s v="https://pbs.twimg.com/media/DzU5Tj6W0AAlb2i.png"/>
    <x v="162"/>
    <s v="https://twitter.com/#!/rsmusllp/status/1095845094333337600"/>
    <m/>
    <m/>
    <s v="1095845094333337600"/>
    <m/>
    <b v="0"/>
    <n v="1"/>
    <s v=""/>
    <b v="0"/>
    <s v="en"/>
    <m/>
    <s v=""/>
    <b v="0"/>
    <n v="0"/>
    <s v=""/>
    <s v="Hootsuite Inc."/>
    <b v="0"/>
    <s v="1095845094333337600"/>
    <s v="Tweet"/>
    <n v="0"/>
    <n v="0"/>
    <m/>
    <m/>
    <m/>
    <m/>
    <m/>
    <m/>
    <m/>
    <m/>
    <n v="46"/>
    <s v="1"/>
    <s v="1"/>
    <n v="2"/>
    <n v="15.384615384615385"/>
    <n v="1"/>
    <n v="7.6923076923076925"/>
    <n v="0"/>
    <n v="0"/>
    <n v="10"/>
    <n v="76.92307692307692"/>
    <n v="13"/>
  </r>
  <r>
    <s v="rsmusllp"/>
    <s v="rsmusllp"/>
    <m/>
    <m/>
    <m/>
    <m/>
    <m/>
    <m/>
    <m/>
    <m/>
    <s v="No"/>
    <n v="182"/>
    <m/>
    <m/>
    <x v="1"/>
    <d v="2019-02-14T15:01:31.000"/>
    <s v="Happy #ValentinesDay from all of us at #RSMUS! https://t.co/Mer8BdmjJt https://t.co/wohKgkQuWS"/>
    <s v="https://rsmus.com/who-we-are/corporate-responsibility/diversity-and-inclusion/eng-page/we-love-love.html?cmpid=soc:twcpr0219-pride-eng-valentines-day:dj01"/>
    <s v="rsmus.com"/>
    <x v="21"/>
    <s v="https://pbs.twimg.com/media/DzX-eV6WsAIHOnw.png"/>
    <s v="https://pbs.twimg.com/media/DzX-eV6WsAIHOnw.png"/>
    <x v="163"/>
    <s v="https://twitter.com/#!/rsmusllp/status/1096061884862791682"/>
    <m/>
    <m/>
    <s v="1096061884862791682"/>
    <m/>
    <b v="0"/>
    <n v="9"/>
    <s v=""/>
    <b v="0"/>
    <s v="en"/>
    <m/>
    <s v=""/>
    <b v="0"/>
    <n v="2"/>
    <s v=""/>
    <s v="Hootsuite Inc."/>
    <b v="0"/>
    <s v="1096061884862791682"/>
    <s v="Tweet"/>
    <n v="0"/>
    <n v="0"/>
    <m/>
    <m/>
    <m/>
    <m/>
    <m/>
    <m/>
    <m/>
    <m/>
    <n v="46"/>
    <s v="1"/>
    <s v="1"/>
    <n v="1"/>
    <n v="12.5"/>
    <n v="0"/>
    <n v="0"/>
    <n v="0"/>
    <n v="0"/>
    <n v="7"/>
    <n v="87.5"/>
    <n v="8"/>
  </r>
  <r>
    <s v="rsmusllp"/>
    <s v="rsmusllp"/>
    <m/>
    <m/>
    <m/>
    <m/>
    <m/>
    <m/>
    <m/>
    <m/>
    <s v="No"/>
    <n v="183"/>
    <m/>
    <m/>
    <x v="1"/>
    <d v="2019-02-14T18:10:06.000"/>
    <s v="Know a deserving business or technology student? 🎓_x000a__x000a_We’re awarding $100,000 in #scholarships to help build the #middlemarket leaders of tomorrow._x000a__x000a_Learn more and apply here: https://t.co/alMlF6sJcx https://t.co/lBu1GAn5oV"/>
    <s v="https://rsmus.com/who-we-are/corporate-responsibility/rsm-foundation/power-your-education-scholarship-program.html?cmpid=soc:twcpr0119-power-your-education-2019:dj01&amp;utm_campaign=2019+Power+Your+Education&amp;utm_medium=bitly&amp;utm_source=Twitter"/>
    <s v="rsmus.com"/>
    <x v="19"/>
    <s v="https://pbs.twimg.com/tweet_video_thumb/DzYpoxVWwAAK5St.jpg"/>
    <s v="https://pbs.twimg.com/tweet_video_thumb/DzYpoxVWwAAK5St.jpg"/>
    <x v="164"/>
    <s v="https://twitter.com/#!/rsmusllp/status/1096109342305239040"/>
    <m/>
    <m/>
    <s v="1096109342305239040"/>
    <m/>
    <b v="0"/>
    <n v="1"/>
    <s v=""/>
    <b v="0"/>
    <s v="en"/>
    <m/>
    <s v=""/>
    <b v="0"/>
    <n v="1"/>
    <s v=""/>
    <s v="Hootsuite Inc."/>
    <b v="0"/>
    <s v="1096109342305239040"/>
    <s v="Tweet"/>
    <n v="0"/>
    <n v="0"/>
    <m/>
    <m/>
    <m/>
    <m/>
    <m/>
    <m/>
    <m/>
    <m/>
    <n v="46"/>
    <s v="1"/>
    <s v="1"/>
    <n v="1"/>
    <n v="3.7037037037037037"/>
    <n v="0"/>
    <n v="0"/>
    <n v="0"/>
    <n v="0"/>
    <n v="26"/>
    <n v="96.29629629629629"/>
    <n v="27"/>
  </r>
  <r>
    <s v="rsmusllp"/>
    <s v="rsmusllp"/>
    <m/>
    <m/>
    <m/>
    <m/>
    <m/>
    <m/>
    <m/>
    <m/>
    <s v="No"/>
    <n v="184"/>
    <m/>
    <m/>
    <x v="1"/>
    <d v="2019-02-15T02:25:03.000"/>
    <s v="How can you ensure it’s the right time and that your #technology business is at the right stage for #investment? _x000a__x000a_You can start by reading our latest #ebook: https://t.co/ehcei9VokG https://t.co/2IPjHVJGlf"/>
    <s v="https://rsmus.com/what-we-do/industries/technology-companies/successfully-growing-your-technology-company.html?cmpid=soc:twcpr0618-securing-investments-2018-tech-industry:dj01"/>
    <s v="rsmus.com"/>
    <x v="62"/>
    <s v="https://pbs.twimg.com/tweet_video_thumb/Dzaa7AZWoAA7OvV.jpg"/>
    <s v="https://pbs.twimg.com/tweet_video_thumb/Dzaa7AZWoAA7OvV.jpg"/>
    <x v="165"/>
    <s v="https://twitter.com/#!/rsmusllp/status/1096233900232400896"/>
    <m/>
    <m/>
    <s v="1096233900232400896"/>
    <m/>
    <b v="0"/>
    <n v="1"/>
    <s v=""/>
    <b v="0"/>
    <s v="en"/>
    <m/>
    <s v=""/>
    <b v="0"/>
    <n v="0"/>
    <s v=""/>
    <s v="Hootsuite Inc."/>
    <b v="0"/>
    <s v="1096233900232400896"/>
    <s v="Tweet"/>
    <n v="0"/>
    <n v="0"/>
    <m/>
    <m/>
    <m/>
    <m/>
    <m/>
    <m/>
    <m/>
    <m/>
    <n v="46"/>
    <s v="1"/>
    <s v="1"/>
    <n v="2"/>
    <n v="6.896551724137931"/>
    <n v="0"/>
    <n v="0"/>
    <n v="0"/>
    <n v="0"/>
    <n v="27"/>
    <n v="93.10344827586206"/>
    <n v="29"/>
  </r>
  <r>
    <s v="rsmusllp"/>
    <s v="rsmusllp"/>
    <m/>
    <m/>
    <m/>
    <m/>
    <m/>
    <m/>
    <m/>
    <m/>
    <s v="No"/>
    <n v="185"/>
    <m/>
    <m/>
    <x v="1"/>
    <d v="2019-02-15T15:03:06.000"/>
    <s v="The 20% deduction for pass-throughs may benefit certain businesses. Learn more in our #TCJA guide: https://t.co/GrtvDHT1I7 https://t.co/Mmqt83pESB"/>
    <s v="https://rsmus.com/what-we-do/services/tax/lead-tax/guide-to-tax-cuts-and-jobs-act.html?cmpid=soc:twcpr0517-tax-social-posts-ongoing:dj01"/>
    <s v="rsmus.com"/>
    <x v="13"/>
    <s v="https://pbs.twimg.com/media/DzdIbS3W0AE7mEP.jpg"/>
    <s v="https://pbs.twimg.com/media/DzdIbS3W0AE7mEP.jpg"/>
    <x v="166"/>
    <s v="https://twitter.com/#!/rsmusllp/status/1096424669719285760"/>
    <m/>
    <m/>
    <s v="1096424669719285760"/>
    <m/>
    <b v="0"/>
    <n v="3"/>
    <s v=""/>
    <b v="0"/>
    <s v="en"/>
    <m/>
    <s v=""/>
    <b v="0"/>
    <n v="2"/>
    <s v=""/>
    <s v="Hootsuite Inc."/>
    <b v="0"/>
    <s v="1096424669719285760"/>
    <s v="Tweet"/>
    <n v="0"/>
    <n v="0"/>
    <m/>
    <m/>
    <m/>
    <m/>
    <m/>
    <m/>
    <m/>
    <m/>
    <n v="46"/>
    <s v="1"/>
    <s v="1"/>
    <n v="1"/>
    <n v="6.25"/>
    <n v="0"/>
    <n v="0"/>
    <n v="0"/>
    <n v="0"/>
    <n v="15"/>
    <n v="93.75"/>
    <n v="16"/>
  </r>
  <r>
    <s v="rsmusllp"/>
    <s v="rsmusllp"/>
    <m/>
    <m/>
    <m/>
    <m/>
    <m/>
    <m/>
    <m/>
    <m/>
    <s v="No"/>
    <n v="186"/>
    <m/>
    <m/>
    <x v="1"/>
    <d v="2019-02-15T22:35:06.000"/>
    <s v="What are the 5️⃣ key risk areas that banks should address when acquiring or partnering with #fintech companies?_x000a__x000a_Check out our infographic for more: https://t.co/hX2qRoKiCa https://t.co/EpFP8wmbZR"/>
    <s v="https://rsmus.com/what-we-do/industries/financial-services/5-risk-considerations-for-banks-to-manage-acquired-fintech-servi.html?cmpid=soc:twcpr1118-fintech-article-how-do-they-prepare-for-reg-comp:dj01"/>
    <s v="rsmus.com"/>
    <x v="33"/>
    <s v="https://pbs.twimg.com/media/Dzev4f0WwAA4Tt3.png"/>
    <s v="https://pbs.twimg.com/media/Dzev4f0WwAA4Tt3.png"/>
    <x v="167"/>
    <s v="https://twitter.com/#!/rsmusllp/status/1096538421189857286"/>
    <m/>
    <m/>
    <s v="1096538421189857286"/>
    <m/>
    <b v="0"/>
    <n v="2"/>
    <s v=""/>
    <b v="0"/>
    <s v="en"/>
    <m/>
    <s v=""/>
    <b v="0"/>
    <n v="0"/>
    <s v=""/>
    <s v="Hootsuite Inc."/>
    <b v="0"/>
    <s v="1096538421189857286"/>
    <s v="Tweet"/>
    <n v="0"/>
    <n v="0"/>
    <m/>
    <m/>
    <m/>
    <m/>
    <m/>
    <m/>
    <m/>
    <m/>
    <n v="46"/>
    <s v="1"/>
    <s v="1"/>
    <n v="0"/>
    <n v="0"/>
    <n v="1"/>
    <n v="4.166666666666667"/>
    <n v="0"/>
    <n v="0"/>
    <n v="23"/>
    <n v="95.83333333333333"/>
    <n v="24"/>
  </r>
  <r>
    <s v="rsmusllp"/>
    <s v="rsmusllp"/>
    <m/>
    <m/>
    <m/>
    <m/>
    <m/>
    <m/>
    <m/>
    <m/>
    <s v="No"/>
    <n v="187"/>
    <m/>
    <m/>
    <x v="1"/>
    <d v="2019-02-16T01:45:03.000"/>
    <s v="95% of food and beverage #CFOs say #blockchain is important. Learn how it can benefit you: https://t.co/gugx3iA0Yu https://t.co/BO4MS2rN4k"/>
    <s v="https://rsmus.com/what-we-do/industries/consumer-products/food-and-beverage/the-blockchain-advantage-benefits-along-the-food-value-chain.html?cmpid=soc:twcpr1018-blockchain-infographic:dj01"/>
    <s v="rsmus.com"/>
    <x v="31"/>
    <s v="https://pbs.twimg.com/media/DzfbW3nWsAEI5Bq.jpg"/>
    <s v="https://pbs.twimg.com/media/DzfbW3nWsAEI5Bq.jpg"/>
    <x v="168"/>
    <s v="https://twitter.com/#!/rsmusllp/status/1096586222137421824"/>
    <m/>
    <m/>
    <s v="1096586222137421824"/>
    <m/>
    <b v="0"/>
    <n v="0"/>
    <s v=""/>
    <b v="0"/>
    <s v="en"/>
    <m/>
    <s v=""/>
    <b v="0"/>
    <n v="0"/>
    <s v=""/>
    <s v="Hootsuite Inc."/>
    <b v="0"/>
    <s v="1096586222137421824"/>
    <s v="Tweet"/>
    <n v="0"/>
    <n v="0"/>
    <m/>
    <m/>
    <m/>
    <m/>
    <m/>
    <m/>
    <m/>
    <m/>
    <n v="46"/>
    <s v="1"/>
    <s v="1"/>
    <n v="2"/>
    <n v="12.5"/>
    <n v="0"/>
    <n v="0"/>
    <n v="0"/>
    <n v="0"/>
    <n v="14"/>
    <n v="87.5"/>
    <n v="16"/>
  </r>
  <r>
    <s v="rsmusllp"/>
    <s v="rsmusllp"/>
    <m/>
    <m/>
    <m/>
    <m/>
    <m/>
    <m/>
    <m/>
    <m/>
    <s v="No"/>
    <n v="188"/>
    <m/>
    <m/>
    <x v="1"/>
    <d v="2019-02-16T15:05:04.000"/>
    <s v="To qualify for the Income #TaxCredit under Mexico’s Northern Border Tax Stimulus, taxpayers need to apply for the credit by March 31. https://t.co/fHYgPwkAFs https://t.co/u3gGDdpaeA"/>
    <s v="https://rsmus.com/who-we-are/international/country-desks/doing-business-with-mexico/mexico-northern-border-tax-stimulus.html?cmpid=soc:twcpr0119-2019-mexican-tax-reform:dj01"/>
    <s v="rsmus.com"/>
    <x v="63"/>
    <s v="https://pbs.twimg.com/media/DziSdwgWwAEk-kt.jpg"/>
    <s v="https://pbs.twimg.com/media/DziSdwgWwAEk-kt.jpg"/>
    <x v="169"/>
    <s v="https://twitter.com/#!/rsmusllp/status/1096787551023714306"/>
    <m/>
    <m/>
    <s v="1096787551023714306"/>
    <m/>
    <b v="0"/>
    <n v="0"/>
    <s v=""/>
    <b v="0"/>
    <s v="en"/>
    <m/>
    <s v=""/>
    <b v="0"/>
    <n v="0"/>
    <s v=""/>
    <s v="Hootsuite Inc."/>
    <b v="0"/>
    <s v="1096787551023714306"/>
    <s v="Tweet"/>
    <n v="0"/>
    <n v="0"/>
    <m/>
    <m/>
    <m/>
    <m/>
    <m/>
    <m/>
    <m/>
    <m/>
    <n v="46"/>
    <s v="1"/>
    <s v="1"/>
    <n v="1"/>
    <n v="4.3478260869565215"/>
    <n v="0"/>
    <n v="0"/>
    <n v="0"/>
    <n v="0"/>
    <n v="22"/>
    <n v="95.65217391304348"/>
    <n v="23"/>
  </r>
  <r>
    <s v="rsmusllp"/>
    <s v="rsmusllp"/>
    <m/>
    <m/>
    <m/>
    <m/>
    <m/>
    <m/>
    <m/>
    <m/>
    <s v="No"/>
    <n v="189"/>
    <m/>
    <m/>
    <x v="1"/>
    <d v="2019-02-16T17:10:06.000"/>
    <s v="Have you evaluated the #tax implications of #ASC842? _x000a__x000a_Join us live to learn more: https://t.co/xTHUKcc0Hj https://t.co/iTy23pv3XD"/>
    <s v="https://rsmus.com/events/tax-implications-asc842.html?cmpid=soc:twcpr0219-842-tax-implications-webcast:dj01"/>
    <s v="rsmus.com"/>
    <x v="64"/>
    <s v="https://pbs.twimg.com/media/DzivFRtWkAER0Ks.jpg"/>
    <s v="https://pbs.twimg.com/media/DzivFRtWkAER0Ks.jpg"/>
    <x v="170"/>
    <s v="https://twitter.com/#!/rsmusllp/status/1096819016398766082"/>
    <m/>
    <m/>
    <s v="1096819016398766082"/>
    <m/>
    <b v="0"/>
    <n v="0"/>
    <s v=""/>
    <b v="0"/>
    <s v="en"/>
    <m/>
    <s v=""/>
    <b v="0"/>
    <n v="0"/>
    <s v=""/>
    <s v="Hootsuite Inc."/>
    <b v="0"/>
    <s v="1096819016398766082"/>
    <s v="Tweet"/>
    <n v="0"/>
    <n v="0"/>
    <m/>
    <m/>
    <m/>
    <m/>
    <m/>
    <m/>
    <m/>
    <m/>
    <n v="46"/>
    <s v="1"/>
    <s v="1"/>
    <n v="0"/>
    <n v="0"/>
    <n v="0"/>
    <n v="0"/>
    <n v="0"/>
    <n v="0"/>
    <n v="14"/>
    <n v="100"/>
    <n v="14"/>
  </r>
  <r>
    <s v="rsmusllp"/>
    <s v="rsmusllp"/>
    <m/>
    <m/>
    <m/>
    <m/>
    <m/>
    <m/>
    <m/>
    <m/>
    <s v="No"/>
    <n v="190"/>
    <m/>
    <m/>
    <x v="1"/>
    <d v="2019-02-16T19:55:05.000"/>
    <s v="From #privateequity activity to data security, get top business trends and issues affecting #technology companies in 2019: https://t.co/uOKB6PP0kz https://t.co/3shECSK7vT"/>
    <s v="https://rsmus.com/what-we-do/industries/technology-companies/top-business-trends-and-issues-affecting-technology-companies-in.html?cmpid=soc:twcpr1218-top-trends-and-issues-for-tech-companies:dj01"/>
    <s v="rsmus.com"/>
    <x v="65"/>
    <s v="https://pbs.twimg.com/media/DzjU1_hXQAIynGW.png"/>
    <s v="https://pbs.twimg.com/media/DzjU1_hXQAIynGW.png"/>
    <x v="171"/>
    <s v="https://twitter.com/#!/rsmusllp/status/1096860535600136192"/>
    <m/>
    <m/>
    <s v="1096860535600136192"/>
    <m/>
    <b v="0"/>
    <n v="0"/>
    <s v=""/>
    <b v="0"/>
    <s v="en"/>
    <m/>
    <s v=""/>
    <b v="0"/>
    <n v="0"/>
    <s v=""/>
    <s v="Hootsuite Inc."/>
    <b v="0"/>
    <s v="1096860535600136192"/>
    <s v="Tweet"/>
    <n v="0"/>
    <n v="0"/>
    <m/>
    <m/>
    <m/>
    <m/>
    <m/>
    <m/>
    <m/>
    <m/>
    <n v="46"/>
    <s v="1"/>
    <s v="1"/>
    <n v="1"/>
    <n v="5.882352941176471"/>
    <n v="1"/>
    <n v="5.882352941176471"/>
    <n v="0"/>
    <n v="0"/>
    <n v="15"/>
    <n v="88.23529411764706"/>
    <n v="17"/>
  </r>
  <r>
    <s v="rsmusllp"/>
    <s v="rsmusllp"/>
    <m/>
    <m/>
    <m/>
    <m/>
    <m/>
    <m/>
    <m/>
    <m/>
    <s v="No"/>
    <n v="191"/>
    <m/>
    <m/>
    <x v="1"/>
    <d v="2019-02-16T22:10:04.000"/>
    <s v="Mo Bell-Jacobs, manager at our Washington National Tax office, explores how online buying habits and #middlemarket business #tax obligations have changed post-Wayfair: https://t.co/lokhNOb2qp https://t.co/rrxYQOfjKf"/>
    <s v="https://rsmus.com/our-insights/changing-buying-patterns/are-buying-habits-changing-due-to-the-wayfair-decision.html?cmpid=soc:twcpr0918-wayfair-impact-on-buying-patterns:dj01"/>
    <s v="rsmus.com"/>
    <x v="66"/>
    <s v="https://pbs.twimg.com/media/DzjzvgXX4A0yf1P.jpg"/>
    <s v="https://pbs.twimg.com/media/DzjzvgXX4A0yf1P.jpg"/>
    <x v="172"/>
    <s v="https://twitter.com/#!/rsmusllp/status/1096894508451721217"/>
    <m/>
    <m/>
    <s v="1096894508451721217"/>
    <m/>
    <b v="0"/>
    <n v="0"/>
    <s v=""/>
    <b v="0"/>
    <s v="en"/>
    <m/>
    <s v=""/>
    <b v="0"/>
    <n v="0"/>
    <s v=""/>
    <s v="Hootsuite Inc."/>
    <b v="0"/>
    <s v="1096894508451721217"/>
    <s v="Tweet"/>
    <n v="0"/>
    <n v="0"/>
    <m/>
    <m/>
    <m/>
    <m/>
    <m/>
    <m/>
    <m/>
    <m/>
    <n v="46"/>
    <s v="1"/>
    <s v="1"/>
    <n v="0"/>
    <n v="0"/>
    <n v="0"/>
    <n v="0"/>
    <n v="0"/>
    <n v="0"/>
    <n v="24"/>
    <n v="100"/>
    <n v="24"/>
  </r>
  <r>
    <s v="rsmusllp"/>
    <s v="rsmusllp"/>
    <m/>
    <m/>
    <m/>
    <m/>
    <m/>
    <m/>
    <m/>
    <m/>
    <s v="No"/>
    <n v="192"/>
    <m/>
    <m/>
    <x v="1"/>
    <d v="2019-02-17T01:00:14.000"/>
    <s v="Energy companies are moving to the cloud, but that doesn’t eliminate the #risk involved when handling sensitive information. #cybersecurity_x000a__x000a_Learn more: https://t.co/3Fgalhnvsc https://t.co/IuzTTkhUIq"/>
    <s v="https://rsmus.com/what-we-do/industries/industrial-products/energy/cloud-computing-for-the-energy-sector.html?cmpid=soc:twcpr1118-energy-cybersecurity-videos:dj01"/>
    <s v="rsmus.com"/>
    <x v="67"/>
    <s v="https://pbs.twimg.com/media/DzkasFlWsAAJ90a.png"/>
    <s v="https://pbs.twimg.com/media/DzkasFlWsAAJ90a.png"/>
    <x v="173"/>
    <s v="https://twitter.com/#!/rsmusllp/status/1096937330626252800"/>
    <m/>
    <m/>
    <s v="1096937330626252800"/>
    <m/>
    <b v="0"/>
    <n v="0"/>
    <s v=""/>
    <b v="0"/>
    <s v="en"/>
    <m/>
    <s v=""/>
    <b v="0"/>
    <n v="0"/>
    <s v=""/>
    <s v="Hootsuite Inc."/>
    <b v="0"/>
    <s v="1096937330626252800"/>
    <s v="Tweet"/>
    <n v="0"/>
    <n v="0"/>
    <m/>
    <m/>
    <m/>
    <m/>
    <m/>
    <m/>
    <m/>
    <m/>
    <n v="46"/>
    <s v="1"/>
    <s v="1"/>
    <n v="1"/>
    <n v="4.545454545454546"/>
    <n v="2"/>
    <n v="9.090909090909092"/>
    <n v="0"/>
    <n v="0"/>
    <n v="19"/>
    <n v="86.36363636363636"/>
    <n v="22"/>
  </r>
  <r>
    <s v="rsmusllp"/>
    <s v="rsmusllp"/>
    <m/>
    <m/>
    <m/>
    <m/>
    <m/>
    <m/>
    <m/>
    <m/>
    <s v="No"/>
    <n v="193"/>
    <m/>
    <m/>
    <x v="1"/>
    <d v="2019-02-17T14:35:04.000"/>
    <s v="To build a strong culture, #diversity and #inclusion strategy, begin by examining four pillars:_x000a__x000a_Workforce_x000a_Workplace_x000a_Marketplace_x000a_Community_x000a__x000a_Check out our #MMBI for a breakdown: https://t.co/Sp16ep5PDK https://t.co/0cShupXxcR"/>
    <s v="https://rsmus.com/economics/rsm-middle-market-business-index-mmbi/corporate-social-responsibility-and-the-middle-market/diversity-and-inclusion-hand-in-hand-with-csr.html?cmpid=soc:twcpr0918-mmbi-csr-cdi-special-report:dj01"/>
    <s v="rsmus.com"/>
    <x v="68"/>
    <s v="https://pbs.twimg.com/media/DznVMDxWsAU9kX3.png"/>
    <s v="https://pbs.twimg.com/media/DznVMDxWsAU9kX3.png"/>
    <x v="174"/>
    <s v="https://twitter.com/#!/rsmusllp/status/1097142389242765312"/>
    <m/>
    <m/>
    <s v="1097142389242765312"/>
    <m/>
    <b v="0"/>
    <n v="4"/>
    <s v=""/>
    <b v="0"/>
    <s v="en"/>
    <m/>
    <s v=""/>
    <b v="0"/>
    <n v="1"/>
    <s v=""/>
    <s v="Hootsuite Inc."/>
    <b v="0"/>
    <s v="1097142389242765312"/>
    <s v="Tweet"/>
    <n v="0"/>
    <n v="0"/>
    <m/>
    <m/>
    <m/>
    <m/>
    <m/>
    <m/>
    <m/>
    <m/>
    <n v="46"/>
    <s v="1"/>
    <s v="1"/>
    <n v="1"/>
    <n v="4"/>
    <n v="1"/>
    <n v="4"/>
    <n v="0"/>
    <n v="0"/>
    <n v="23"/>
    <n v="92"/>
    <n v="25"/>
  </r>
  <r>
    <s v="rsmusllp"/>
    <s v="rsmusllp"/>
    <m/>
    <m/>
    <m/>
    <m/>
    <m/>
    <m/>
    <m/>
    <m/>
    <s v="No"/>
    <n v="194"/>
    <m/>
    <m/>
    <x v="1"/>
    <d v="2019-02-17T20:10:03.000"/>
    <s v="⤷ COMMON_x000a__x000a_⤷ COSTLY_x000a__x000a_⤷ EFFECTIVE_x000a__x000a_Protect yourself and organization. Here are 4 ways to identify an attempted #phishing attack: https://t.co/1Y5wnGwGeN https://t.co/bAnQywVDhv"/>
    <s v="https://rsmus.com/what-we-do/services/risk-advisory/phishing-awareness-recognizing-addressing-and-avoiding-threats.html?cmpid=soc:twcpr1018-phishing-awareness-insight-article:dj01"/>
    <s v="rsmus.com"/>
    <x v="28"/>
    <s v="https://pbs.twimg.com/media/Dzoh3KUW0AcNStm.png"/>
    <s v="https://pbs.twimg.com/media/Dzoh3KUW0AcNStm.png"/>
    <x v="175"/>
    <s v="https://twitter.com/#!/rsmusllp/status/1097226692626661378"/>
    <m/>
    <m/>
    <s v="1097226692626661378"/>
    <m/>
    <b v="0"/>
    <n v="1"/>
    <s v=""/>
    <b v="0"/>
    <s v="en"/>
    <m/>
    <s v=""/>
    <b v="0"/>
    <n v="2"/>
    <s v=""/>
    <s v="Hootsuite Inc."/>
    <b v="0"/>
    <s v="1097226692626661378"/>
    <s v="Tweet"/>
    <n v="0"/>
    <n v="0"/>
    <m/>
    <m/>
    <m/>
    <m/>
    <m/>
    <m/>
    <m/>
    <m/>
    <n v="46"/>
    <s v="1"/>
    <s v="1"/>
    <n v="2"/>
    <n v="11.764705882352942"/>
    <n v="2"/>
    <n v="11.764705882352942"/>
    <n v="0"/>
    <n v="0"/>
    <n v="13"/>
    <n v="76.47058823529412"/>
    <n v="17"/>
  </r>
  <r>
    <s v="rsmusllp"/>
    <s v="rsmusllp"/>
    <m/>
    <m/>
    <m/>
    <m/>
    <m/>
    <m/>
    <m/>
    <m/>
    <s v="No"/>
    <n v="195"/>
    <m/>
    <m/>
    <x v="1"/>
    <d v="2019-02-18T01:15:05.000"/>
    <s v="Get yourself up to speed on the latest trends in #privateequity and mergers and acquisitions with our 2018 Annual Industry Spotlight reports: https://t.co/GBvdXvo5vE https://t.co/1yN3HybspU"/>
    <s v="https://rsmus.com/what-we-do/industries/private-equity/featured-topics/quarterly-private-equity-spotlights-by-industry.html?cmpid=soc:twcprq4-2018-qtrly-industry-spotlight-infographic:dj01"/>
    <s v="rsmus.com"/>
    <x v="29"/>
    <s v="https://pbs.twimg.com/media/DzpnrZBW0AAJwxR.jpg"/>
    <s v="https://pbs.twimg.com/media/DzpnrZBW0AAJwxR.jpg"/>
    <x v="176"/>
    <s v="https://twitter.com/#!/rsmusllp/status/1097303456111575045"/>
    <m/>
    <m/>
    <s v="1097303456111575045"/>
    <m/>
    <b v="0"/>
    <n v="0"/>
    <s v=""/>
    <b v="0"/>
    <s v="en"/>
    <m/>
    <s v=""/>
    <b v="0"/>
    <n v="2"/>
    <s v=""/>
    <s v="Hootsuite Inc."/>
    <b v="0"/>
    <s v="1097303456111575045"/>
    <s v="Tweet"/>
    <n v="0"/>
    <n v="0"/>
    <m/>
    <m/>
    <m/>
    <m/>
    <m/>
    <m/>
    <m/>
    <m/>
    <n v="46"/>
    <s v="1"/>
    <s v="1"/>
    <n v="0"/>
    <n v="0"/>
    <n v="0"/>
    <n v="0"/>
    <n v="0"/>
    <n v="0"/>
    <n v="22"/>
    <n v="100"/>
    <n v="22"/>
  </r>
  <r>
    <s v="rsmusllp"/>
    <s v="rsmusllp"/>
    <m/>
    <m/>
    <m/>
    <m/>
    <m/>
    <m/>
    <m/>
    <m/>
    <s v="No"/>
    <n v="196"/>
    <m/>
    <m/>
    <x v="1"/>
    <d v="2019-02-18T14:10:05.000"/>
    <s v="M&amp;amp;A remains a key issue in 2019 for food and beverage companies: https://t.co/6aytMFx71T https://t.co/8MtIIy8lHC"/>
    <s v="https://rsmus.com/what-we-do/industries/consumer-products/food-and-beverage/top-trends-for-food-and-beverage-industry-businesses.html?cmpid=soc:twcpr0119-2019-food-beverage-trends:dj01"/>
    <s v="rsmus.com"/>
    <x v="2"/>
    <s v="https://pbs.twimg.com/media/DzsZEAQWwAAqpgw.png"/>
    <s v="https://pbs.twimg.com/media/DzsZEAQWwAAqpgw.png"/>
    <x v="177"/>
    <s v="https://twitter.com/#!/rsmusllp/status/1097498492807888896"/>
    <m/>
    <m/>
    <s v="1097498492807888896"/>
    <m/>
    <b v="0"/>
    <n v="1"/>
    <s v=""/>
    <b v="0"/>
    <s v="en"/>
    <m/>
    <s v=""/>
    <b v="0"/>
    <n v="1"/>
    <s v=""/>
    <s v="Hootsuite Inc."/>
    <b v="0"/>
    <s v="1097498492807888896"/>
    <s v="Tweet"/>
    <n v="0"/>
    <n v="0"/>
    <m/>
    <m/>
    <m/>
    <m/>
    <m/>
    <m/>
    <m/>
    <m/>
    <n v="46"/>
    <s v="1"/>
    <s v="1"/>
    <n v="0"/>
    <n v="0"/>
    <n v="1"/>
    <n v="7.142857142857143"/>
    <n v="0"/>
    <n v="0"/>
    <n v="13"/>
    <n v="92.85714285714286"/>
    <n v="14"/>
  </r>
  <r>
    <s v="rsmusllp"/>
    <s v="rsmusllp"/>
    <m/>
    <m/>
    <m/>
    <m/>
    <m/>
    <m/>
    <m/>
    <m/>
    <s v="No"/>
    <n v="197"/>
    <m/>
    <m/>
    <x v="1"/>
    <d v="2019-02-18T19:15:07.000"/>
    <s v="From culture to local leadership, how can #manufacturers set themselves up for success when operating in a new #global market? 🗺 https://t.co/cdm4gZvxmq https://t.co/gsKwcH0JKD"/>
    <s v="https://rsmus.com/what-we-do/industries/industrial-products/top-considerations-for-us-manufacturers-operating-globally.html?cmpid=soc:twcpr0119-global-content-social-media:dj01&amp;utm_campaign=Manufacturing+Going+Global+Ebook&amp;utm_medium=bitly&amp;utm_source=Twitter"/>
    <s v="rsmus.com"/>
    <x v="69"/>
    <s v="https://pbs.twimg.com/media/Dzte4P8X4AIJa17.png"/>
    <s v="https://pbs.twimg.com/media/Dzte4P8X4AIJa17.png"/>
    <x v="178"/>
    <s v="https://twitter.com/#!/rsmusllp/status/1097575256787746822"/>
    <m/>
    <m/>
    <s v="1097575256787746822"/>
    <m/>
    <b v="0"/>
    <n v="1"/>
    <s v=""/>
    <b v="0"/>
    <s v="en"/>
    <m/>
    <s v=""/>
    <b v="0"/>
    <n v="0"/>
    <s v=""/>
    <s v="Hootsuite Inc."/>
    <b v="0"/>
    <s v="1097575256787746822"/>
    <s v="Tweet"/>
    <n v="0"/>
    <n v="0"/>
    <m/>
    <m/>
    <m/>
    <m/>
    <m/>
    <m/>
    <m/>
    <m/>
    <n v="46"/>
    <s v="1"/>
    <s v="1"/>
    <n v="1"/>
    <n v="5"/>
    <n v="0"/>
    <n v="0"/>
    <n v="0"/>
    <n v="0"/>
    <n v="19"/>
    <n v="95"/>
    <n v="20"/>
  </r>
  <r>
    <s v="rsmusllp"/>
    <s v="rsmusllp"/>
    <m/>
    <m/>
    <m/>
    <m/>
    <m/>
    <m/>
    <m/>
    <m/>
    <s v="No"/>
    <n v="198"/>
    <m/>
    <m/>
    <x v="1"/>
    <d v="2019-02-19T13:05:06.000"/>
    <s v="Financial institutions need to find #fintech partners with complementary strengths in order to be successful._x000a__x000a_Join us live TODAY to learn more: https://t.co/97opA8y0UH https://t.co/RXFcBWGUhd"/>
    <s v="https://rsmus.com/events/fintech-partnership.html?cmpid=soc:twcpr0219-webcast-219:dj01"/>
    <s v="rsmus.com"/>
    <x v="33"/>
    <s v="https://pbs.twimg.com/media/DzxTxwHWoAIW45M.png"/>
    <s v="https://pbs.twimg.com/media/DzxTxwHWoAIW45M.png"/>
    <x v="179"/>
    <s v="https://twitter.com/#!/rsmusllp/status/1097844525203103745"/>
    <m/>
    <m/>
    <s v="1097844525203103745"/>
    <m/>
    <b v="0"/>
    <n v="2"/>
    <s v=""/>
    <b v="0"/>
    <s v="en"/>
    <m/>
    <s v=""/>
    <b v="0"/>
    <n v="0"/>
    <s v=""/>
    <s v="Hootsuite Inc."/>
    <b v="0"/>
    <s v="1097844525203103745"/>
    <s v="Tweet"/>
    <n v="0"/>
    <n v="0"/>
    <m/>
    <m/>
    <m/>
    <m/>
    <m/>
    <m/>
    <m/>
    <m/>
    <n v="46"/>
    <s v="1"/>
    <s v="1"/>
    <n v="2"/>
    <n v="9.090909090909092"/>
    <n v="0"/>
    <n v="0"/>
    <n v="0"/>
    <n v="0"/>
    <n v="20"/>
    <n v="90.9090909090909"/>
    <n v="22"/>
  </r>
  <r>
    <s v="rsmusllp"/>
    <s v="rsmusllp"/>
    <m/>
    <m/>
    <m/>
    <m/>
    <m/>
    <m/>
    <m/>
    <m/>
    <s v="No"/>
    <n v="199"/>
    <m/>
    <m/>
    <x v="1"/>
    <d v="2019-02-19T15:35:05.000"/>
    <s v="#Nonprofit organizations can use #Office365 and #PowerBi to: _x000a__x000a_Enhance staff productivity_x000a_Increase collaboration _x000a_Use #data for actionable insights_x000a__x000a_Join us TODAY to see how: https://t.co/sFkSOPBEtx https://t.co/gVJLjdY1kI"/>
    <s v="https://rsmus.com/events/moderizing-nonprofit-365-powerbi.html?cmpid=soc:twcpr0219-nonprofit-webcast-on-microsoft-powerbi:dj01"/>
    <s v="rsmus.com"/>
    <x v="70"/>
    <s v="https://pbs.twimg.com/media/Dzx2GsCWsAUlsh4.jpg"/>
    <s v="https://pbs.twimg.com/media/Dzx2GsCWsAUlsh4.jpg"/>
    <x v="180"/>
    <s v="https://twitter.com/#!/rsmusllp/status/1097882268209762304"/>
    <m/>
    <m/>
    <s v="1097882268209762304"/>
    <m/>
    <b v="0"/>
    <n v="1"/>
    <s v=""/>
    <b v="0"/>
    <s v="en"/>
    <m/>
    <s v=""/>
    <b v="0"/>
    <n v="1"/>
    <s v=""/>
    <s v="Hootsuite Inc."/>
    <b v="0"/>
    <s v="1097882268209762304"/>
    <s v="Tweet"/>
    <n v="0"/>
    <n v="0"/>
    <m/>
    <m/>
    <m/>
    <m/>
    <m/>
    <m/>
    <m/>
    <m/>
    <n v="46"/>
    <s v="1"/>
    <s v="1"/>
    <n v="1"/>
    <n v="4.166666666666667"/>
    <n v="0"/>
    <n v="0"/>
    <n v="0"/>
    <n v="0"/>
    <n v="23"/>
    <n v="95.83333333333333"/>
    <n v="24"/>
  </r>
  <r>
    <s v="mikemwmontag"/>
    <s v="rsmusllp"/>
    <m/>
    <m/>
    <m/>
    <m/>
    <m/>
    <m/>
    <m/>
    <m/>
    <s v="No"/>
    <n v="200"/>
    <m/>
    <m/>
    <x v="0"/>
    <d v="2019-02-08T01:09:14.000"/>
    <s v="RT @RSMUSLLP: Examine #privateequity deals, #MandA trends and the #economic implications of both in our 2018 Annual Industry Spotlight repo…"/>
    <m/>
    <m/>
    <x v="7"/>
    <m/>
    <s v="http://pbs.twimg.com/profile_images/535418328740032512/DyIflBkZ_normal.jpeg"/>
    <x v="181"/>
    <s v="https://twitter.com/#!/mikemwmontag/status/1093678104973885447"/>
    <m/>
    <m/>
    <s v="1093678104973885447"/>
    <m/>
    <b v="0"/>
    <n v="0"/>
    <s v=""/>
    <b v="0"/>
    <s v="en"/>
    <m/>
    <s v=""/>
    <b v="0"/>
    <n v="2"/>
    <s v="1093677056016244736"/>
    <s v="Twitter for iPhone"/>
    <b v="0"/>
    <s v="1093677056016244736"/>
    <s v="Tweet"/>
    <n v="0"/>
    <n v="0"/>
    <m/>
    <m/>
    <m/>
    <m/>
    <m/>
    <m/>
    <m/>
    <m/>
    <n v="2"/>
    <s v="1"/>
    <s v="1"/>
    <n v="0"/>
    <n v="0"/>
    <n v="0"/>
    <n v="0"/>
    <n v="0"/>
    <n v="0"/>
    <n v="20"/>
    <n v="100"/>
    <n v="20"/>
  </r>
  <r>
    <s v="mikemwmontag"/>
    <s v="rsmusllp"/>
    <m/>
    <m/>
    <m/>
    <m/>
    <m/>
    <m/>
    <m/>
    <m/>
    <s v="No"/>
    <n v="201"/>
    <m/>
    <m/>
    <x v="0"/>
    <d v="2019-02-19T17:55:23.000"/>
    <s v="RT @RSMUSLLP: #Nonprofit organizations can use #Office365 and #PowerBi to: _x000a__x000a_Enhance staff productivity_x000a_Increase collaboration _x000a_Use #data f…"/>
    <m/>
    <m/>
    <x v="70"/>
    <m/>
    <s v="http://pbs.twimg.com/profile_images/535418328740032512/DyIflBkZ_normal.jpeg"/>
    <x v="182"/>
    <s v="https://twitter.com/#!/mikemwmontag/status/1097917579107160065"/>
    <m/>
    <m/>
    <s v="1097917579107160065"/>
    <m/>
    <b v="0"/>
    <n v="0"/>
    <s v=""/>
    <b v="0"/>
    <s v="en"/>
    <m/>
    <s v=""/>
    <b v="0"/>
    <n v="1"/>
    <s v="1097882268209762304"/>
    <s v="Twitter for iPhone"/>
    <b v="0"/>
    <s v="1097882268209762304"/>
    <s v="Tweet"/>
    <n v="0"/>
    <n v="0"/>
    <m/>
    <m/>
    <m/>
    <m/>
    <m/>
    <m/>
    <m/>
    <m/>
    <n v="2"/>
    <s v="1"/>
    <s v="1"/>
    <n v="1"/>
    <n v="5.555555555555555"/>
    <n v="0"/>
    <n v="0"/>
    <n v="0"/>
    <n v="0"/>
    <n v="17"/>
    <n v="94.44444444444444"/>
    <n v="18"/>
  </r>
  <r>
    <s v="ashendricksonmn"/>
    <s v="ashendricksonmn"/>
    <m/>
    <m/>
    <m/>
    <m/>
    <m/>
    <m/>
    <m/>
    <m/>
    <s v="No"/>
    <n v="202"/>
    <m/>
    <m/>
    <x v="1"/>
    <d v="2019-02-07T20:02:33.000"/>
    <s v="It's the #YearOfThePig &quot;Pigs are the symbol of wealth, and their chubby faces and big ears are symbols of good fortune&quot;. Read more here from our #RSM Partner and National Leader of RSM’s InspirAsian Employee Network Group: https://t.co/5TSMPkaLcC https://t.co/gBs3wWgUQW"/>
    <s v="https://rsmus.com/who-we-are/corporate-responsibility/diversity-and-inclusion/eng-page/happy-chinese-new-year.html?cmpid=soc:incpr0219-chinese-new-year-feb-19:dj01 https://twitter.com/RSMUSLLP/status/1092862927688863744"/>
    <s v="rsmus.com twitter.com"/>
    <x v="71"/>
    <m/>
    <s v="http://pbs.twimg.com/profile_images/1042465363714224129/VeGJlHbt_normal.jpg"/>
    <x v="183"/>
    <s v="https://twitter.com/#!/ashendricksonmn/status/1093600925707632640"/>
    <m/>
    <m/>
    <s v="1093600925707632640"/>
    <m/>
    <b v="0"/>
    <n v="2"/>
    <s v=""/>
    <b v="1"/>
    <s v="en"/>
    <m/>
    <s v="1092862927688863744"/>
    <b v="0"/>
    <n v="0"/>
    <s v=""/>
    <s v="Twitter Web Client"/>
    <b v="0"/>
    <s v="1093600925707632640"/>
    <s v="Tweet"/>
    <n v="0"/>
    <n v="0"/>
    <m/>
    <m/>
    <m/>
    <m/>
    <m/>
    <m/>
    <m/>
    <m/>
    <n v="1"/>
    <s v="4"/>
    <s v="4"/>
    <n v="2"/>
    <n v="5.2631578947368425"/>
    <n v="1"/>
    <n v="2.6315789473684212"/>
    <n v="0"/>
    <n v="0"/>
    <n v="35"/>
    <n v="92.10526315789474"/>
    <n v="38"/>
  </r>
  <r>
    <s v="ashendricksonmn"/>
    <s v="brea_fritsche"/>
    <m/>
    <m/>
    <m/>
    <m/>
    <m/>
    <m/>
    <m/>
    <m/>
    <s v="No"/>
    <n v="203"/>
    <m/>
    <m/>
    <x v="0"/>
    <d v="2019-02-19T21:22:43.000"/>
    <s v="RT @brea_fritsche: Looking to jump start your path to an internship? Apply for the #RSMUS Pathways Summer Leadership Program and get hands-…"/>
    <m/>
    <m/>
    <x v="16"/>
    <m/>
    <s v="http://pbs.twimg.com/profile_images/1042465363714224129/VeGJlHbt_normal.jpg"/>
    <x v="184"/>
    <s v="https://twitter.com/#!/ashendricksonmn/status/1097969755737280512"/>
    <m/>
    <m/>
    <s v="1097969755737280512"/>
    <m/>
    <b v="0"/>
    <n v="0"/>
    <s v=""/>
    <b v="0"/>
    <s v="en"/>
    <m/>
    <s v=""/>
    <b v="0"/>
    <n v="0"/>
    <s v="1096173152282034176"/>
    <s v="Twitter Web Client"/>
    <b v="0"/>
    <s v="1096173152282034176"/>
    <s v="Tweet"/>
    <n v="0"/>
    <n v="0"/>
    <m/>
    <m/>
    <m/>
    <m/>
    <m/>
    <m/>
    <m/>
    <m/>
    <n v="1"/>
    <s v="4"/>
    <s v="4"/>
    <n v="0"/>
    <n v="0"/>
    <n v="0"/>
    <n v="0"/>
    <n v="0"/>
    <n v="0"/>
    <n v="22"/>
    <n v="100"/>
    <n v="22"/>
  </r>
  <r>
    <s v="brea_fritsche"/>
    <s v="brea_fritsche"/>
    <m/>
    <m/>
    <m/>
    <m/>
    <m/>
    <m/>
    <m/>
    <m/>
    <s v="No"/>
    <n v="204"/>
    <m/>
    <m/>
    <x v="1"/>
    <d v="2019-02-14T22:23:40.000"/>
    <s v="Looking to jump start your path to an internship? Apply for the #RSMUS Pathways Summer Leadership Program and get h… https://t.co/kER69KGxfV"/>
    <s v="https://twitter.com/i/web/status/1096173152282034176"/>
    <s v="twitter.com"/>
    <x v="16"/>
    <m/>
    <s v="http://pbs.twimg.com/profile_images/1009833086857760769/rT1JWdEL_normal.jpg"/>
    <x v="185"/>
    <s v="https://twitter.com/#!/brea_fritsche/status/1096173152282034176"/>
    <m/>
    <m/>
    <s v="1096173152282034176"/>
    <m/>
    <b v="0"/>
    <n v="0"/>
    <s v=""/>
    <b v="0"/>
    <s v="en"/>
    <m/>
    <s v=""/>
    <b v="0"/>
    <n v="0"/>
    <s v=""/>
    <s v="Twitter Web Client"/>
    <b v="1"/>
    <s v="1096173152282034176"/>
    <s v="Tweet"/>
    <n v="0"/>
    <n v="0"/>
    <m/>
    <m/>
    <m/>
    <m/>
    <m/>
    <m/>
    <m/>
    <m/>
    <n v="1"/>
    <s v="4"/>
    <s v="4"/>
    <n v="0"/>
    <n v="0"/>
    <n v="0"/>
    <n v="0"/>
    <n v="0"/>
    <n v="0"/>
    <n v="20"/>
    <n v="100"/>
    <n v="20"/>
  </r>
  <r>
    <s v="wheatnotincl"/>
    <s v="brea_fritsche"/>
    <m/>
    <m/>
    <m/>
    <m/>
    <m/>
    <m/>
    <m/>
    <m/>
    <s v="No"/>
    <n v="205"/>
    <m/>
    <m/>
    <x v="0"/>
    <d v="2019-02-19T21:27:02.000"/>
    <s v="RT @brea_fritsche: Looking to jump start your path to an internship? Apply for the #RSMUS Pathways Summer Leadership Program and get hands-…"/>
    <m/>
    <m/>
    <x v="16"/>
    <m/>
    <s v="http://pbs.twimg.com/profile_images/842079667087650836/WekGZVp__normal.jpg"/>
    <x v="186"/>
    <s v="https://twitter.com/#!/wheatnotincl/status/1097970839994200064"/>
    <m/>
    <m/>
    <s v="1097970839994200064"/>
    <m/>
    <b v="0"/>
    <n v="0"/>
    <s v=""/>
    <b v="0"/>
    <s v="en"/>
    <m/>
    <s v=""/>
    <b v="0"/>
    <n v="0"/>
    <s v="1096173152282034176"/>
    <s v="Twitter for Android"/>
    <b v="0"/>
    <s v="1096173152282034176"/>
    <s v="Tweet"/>
    <n v="0"/>
    <n v="0"/>
    <m/>
    <m/>
    <m/>
    <m/>
    <m/>
    <m/>
    <m/>
    <m/>
    <n v="1"/>
    <s v="4"/>
    <s v="4"/>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42">
    <i>
      <x v="1"/>
    </i>
    <i r="1">
      <x v="12"/>
    </i>
    <i r="2">
      <x v="348"/>
    </i>
    <i r="3">
      <x v="12"/>
    </i>
    <i>
      <x v="2"/>
    </i>
    <i r="1">
      <x v="1"/>
    </i>
    <i r="2">
      <x v="30"/>
    </i>
    <i r="3">
      <x v="18"/>
    </i>
    <i r="1">
      <x v="2"/>
    </i>
    <i r="2">
      <x v="36"/>
    </i>
    <i r="3">
      <x v="15"/>
    </i>
    <i r="3">
      <x v="20"/>
    </i>
    <i r="2">
      <x v="37"/>
    </i>
    <i r="3">
      <x v="3"/>
    </i>
    <i r="3">
      <x v="15"/>
    </i>
    <i r="3">
      <x v="16"/>
    </i>
    <i r="3">
      <x v="18"/>
    </i>
    <i r="3">
      <x v="19"/>
    </i>
    <i r="3">
      <x v="20"/>
    </i>
    <i r="3">
      <x v="21"/>
    </i>
    <i r="3">
      <x v="23"/>
    </i>
    <i r="3">
      <x v="24"/>
    </i>
    <i r="2">
      <x v="38"/>
    </i>
    <i r="3">
      <x v="2"/>
    </i>
    <i r="3">
      <x v="3"/>
    </i>
    <i r="3">
      <x v="15"/>
    </i>
    <i r="3">
      <x v="16"/>
    </i>
    <i r="3">
      <x v="18"/>
    </i>
    <i r="3">
      <x v="19"/>
    </i>
    <i r="3">
      <x v="20"/>
    </i>
    <i r="3">
      <x v="21"/>
    </i>
    <i r="3">
      <x v="22"/>
    </i>
    <i r="3">
      <x v="23"/>
    </i>
    <i r="2">
      <x v="39"/>
    </i>
    <i r="3">
      <x v="1"/>
    </i>
    <i r="3">
      <x v="2"/>
    </i>
    <i r="3">
      <x v="3"/>
    </i>
    <i r="3">
      <x v="14"/>
    </i>
    <i r="3">
      <x v="15"/>
    </i>
    <i r="3">
      <x v="16"/>
    </i>
    <i r="3">
      <x v="17"/>
    </i>
    <i r="3">
      <x v="18"/>
    </i>
    <i r="3">
      <x v="20"/>
    </i>
    <i r="3">
      <x v="21"/>
    </i>
    <i r="3">
      <x v="22"/>
    </i>
    <i r="3">
      <x v="24"/>
    </i>
    <i r="2">
      <x v="40"/>
    </i>
    <i r="3">
      <x v="1"/>
    </i>
    <i r="3">
      <x v="10"/>
    </i>
    <i r="3">
      <x v="13"/>
    </i>
    <i r="3">
      <x v="15"/>
    </i>
    <i r="3">
      <x v="19"/>
    </i>
    <i r="3">
      <x v="20"/>
    </i>
    <i r="3">
      <x v="22"/>
    </i>
    <i r="3">
      <x v="23"/>
    </i>
    <i r="3">
      <x v="24"/>
    </i>
    <i r="2">
      <x v="41"/>
    </i>
    <i r="3">
      <x v="3"/>
    </i>
    <i r="3">
      <x v="15"/>
    </i>
    <i r="3">
      <x v="18"/>
    </i>
    <i r="3">
      <x v="19"/>
    </i>
    <i r="2">
      <x v="42"/>
    </i>
    <i r="3">
      <x v="2"/>
    </i>
    <i r="3">
      <x v="14"/>
    </i>
    <i r="3">
      <x v="15"/>
    </i>
    <i r="3">
      <x v="16"/>
    </i>
    <i r="3">
      <x v="20"/>
    </i>
    <i r="3">
      <x v="22"/>
    </i>
    <i r="2">
      <x v="43"/>
    </i>
    <i r="3">
      <x v="2"/>
    </i>
    <i r="3">
      <x v="9"/>
    </i>
    <i r="3">
      <x v="14"/>
    </i>
    <i r="3">
      <x v="15"/>
    </i>
    <i r="3">
      <x v="18"/>
    </i>
    <i r="3">
      <x v="20"/>
    </i>
    <i r="3">
      <x v="21"/>
    </i>
    <i r="2">
      <x v="44"/>
    </i>
    <i r="3">
      <x v="1"/>
    </i>
    <i r="3">
      <x v="4"/>
    </i>
    <i r="3">
      <x v="7"/>
    </i>
    <i r="3">
      <x v="16"/>
    </i>
    <i r="3">
      <x v="18"/>
    </i>
    <i r="3">
      <x v="21"/>
    </i>
    <i r="2">
      <x v="45"/>
    </i>
    <i r="3">
      <x v="1"/>
    </i>
    <i r="3">
      <x v="4"/>
    </i>
    <i r="3">
      <x v="16"/>
    </i>
    <i r="3">
      <x v="17"/>
    </i>
    <i r="3">
      <x v="18"/>
    </i>
    <i r="3">
      <x v="19"/>
    </i>
    <i r="3">
      <x v="20"/>
    </i>
    <i r="3">
      <x v="21"/>
    </i>
    <i r="3">
      <x v="22"/>
    </i>
    <i r="3">
      <x v="23"/>
    </i>
    <i r="3">
      <x v="24"/>
    </i>
    <i r="2">
      <x v="46"/>
    </i>
    <i r="3">
      <x v="1"/>
    </i>
    <i r="3">
      <x v="3"/>
    </i>
    <i r="3">
      <x v="13"/>
    </i>
    <i r="3">
      <x v="15"/>
    </i>
    <i r="3">
      <x v="16"/>
    </i>
    <i r="3">
      <x v="17"/>
    </i>
    <i r="3">
      <x v="18"/>
    </i>
    <i r="3">
      <x v="19"/>
    </i>
    <i r="3">
      <x v="20"/>
    </i>
    <i r="3">
      <x v="21"/>
    </i>
    <i r="3">
      <x v="23"/>
    </i>
    <i r="3">
      <x v="24"/>
    </i>
    <i r="2">
      <x v="47"/>
    </i>
    <i r="3">
      <x v="1"/>
    </i>
    <i r="3">
      <x v="2"/>
    </i>
    <i r="3">
      <x v="11"/>
    </i>
    <i r="3">
      <x v="13"/>
    </i>
    <i r="3">
      <x v="15"/>
    </i>
    <i r="3">
      <x v="16"/>
    </i>
    <i r="3">
      <x v="18"/>
    </i>
    <i r="3">
      <x v="20"/>
    </i>
    <i r="3">
      <x v="23"/>
    </i>
    <i r="2">
      <x v="48"/>
    </i>
    <i r="3">
      <x v="2"/>
    </i>
    <i r="3">
      <x v="15"/>
    </i>
    <i r="3">
      <x v="21"/>
    </i>
    <i r="3">
      <x v="23"/>
    </i>
    <i r="2">
      <x v="49"/>
    </i>
    <i r="3">
      <x v="1"/>
    </i>
    <i r="3">
      <x v="2"/>
    </i>
    <i r="3">
      <x v="8"/>
    </i>
    <i r="3">
      <x v="9"/>
    </i>
    <i r="3">
      <x v="12"/>
    </i>
    <i r="3">
      <x v="14"/>
    </i>
    <i r="3">
      <x v="15"/>
    </i>
    <i r="3">
      <x v="17"/>
    </i>
    <i r="3">
      <x v="20"/>
    </i>
    <i r="3">
      <x v="23"/>
    </i>
    <i r="2">
      <x v="50"/>
    </i>
    <i r="3">
      <x v="1"/>
    </i>
    <i r="3">
      <x v="2"/>
    </i>
    <i r="3">
      <x v="14"/>
    </i>
    <i r="3">
      <x v="16"/>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2">
        <i x="0" s="1"/>
        <i x="1" s="1"/>
        <i x="48" s="1"/>
        <i x="60" s="1"/>
        <i x="31" s="1"/>
        <i x="11" s="1"/>
        <i x="52" s="1"/>
        <i x="54" s="1"/>
        <i x="30" s="1"/>
        <i x="68" s="1"/>
        <i x="51" s="1"/>
        <i x="33" s="1"/>
        <i x="3" s="1"/>
        <i x="25" s="1"/>
        <i x="6" s="1"/>
        <i x="26" s="1"/>
        <i x="43" s="1"/>
        <i x="24" s="1"/>
        <i x="42" s="1"/>
        <i x="17" s="1"/>
        <i x="39" s="1"/>
        <i x="4" s="1"/>
        <i x="69" s="1"/>
        <i x="49" s="1"/>
        <i x="32" s="1"/>
        <i x="55" s="1"/>
        <i x="66" s="1"/>
        <i x="34" s="1"/>
        <i x="35" s="1"/>
        <i x="58" s="1"/>
        <i x="70" s="1"/>
        <i x="36" s="1"/>
        <i x="37" s="1"/>
        <i x="53" s="1"/>
        <i x="41" s="1"/>
        <i x="28" s="1"/>
        <i x="29" s="1"/>
        <i x="7" s="1"/>
        <i x="65" s="1"/>
        <i x="59" s="1"/>
        <i x="27" s="1"/>
        <i x="61" s="1"/>
        <i x="67" s="1"/>
        <i x="56" s="1"/>
        <i x="15" s="1"/>
        <i x="14" s="1"/>
        <i x="46" s="1"/>
        <i x="16" s="1"/>
        <i x="5" s="1"/>
        <i x="9" s="1"/>
        <i x="38" s="1"/>
        <i x="50" s="1"/>
        <i x="19" s="1"/>
        <i x="45" s="1"/>
        <i x="10" s="1"/>
        <i x="64" s="1"/>
        <i x="63" s="1"/>
        <i x="40" s="1"/>
        <i x="13" s="1"/>
        <i x="44" s="1"/>
        <i x="62" s="1"/>
        <i x="20" s="1"/>
        <i x="57" s="1"/>
        <i x="47" s="1"/>
        <i x="8" s="1"/>
        <i x="23" s="1"/>
        <i x="22" s="1"/>
        <i x="12" s="1"/>
        <i x="21" s="1"/>
        <i x="18" s="1"/>
        <i x="7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5" totalsRowShown="0" headerRowDxfId="492" dataDxfId="491">
  <autoFilter ref="A2:BL20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362" dataDxfId="361">
  <autoFilter ref="A2:C20"/>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1" totalsRowShown="0" headerRowDxfId="331" dataDxfId="330">
  <autoFilter ref="A14:V21"/>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V34" totalsRowShown="0" headerRowDxfId="307" dataDxfId="306">
  <autoFilter ref="A24:V34"/>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V47" totalsRowShown="0" headerRowDxfId="282" dataDxfId="281">
  <autoFilter ref="A37:V47"/>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V60" totalsRowShown="0" headerRowDxfId="257" dataDxfId="256">
  <autoFilter ref="A50:V60"/>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V65" totalsRowShown="0" headerRowDxfId="232" dataDxfId="231">
  <autoFilter ref="A63:V6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8:V78" totalsRowShown="0" headerRowDxfId="229" dataDxfId="228">
  <autoFilter ref="A68:V7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1:V91" totalsRowShown="0" headerRowDxfId="182" dataDxfId="181">
  <autoFilter ref="A81:V9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3" totalsRowShown="0" headerRowDxfId="439" dataDxfId="438">
  <autoFilter ref="A2:BS93"/>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65" totalsRowShown="0" headerRowDxfId="147" dataDxfId="146">
  <autoFilter ref="A1:G86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59" totalsRowShown="0" headerRowDxfId="138" dataDxfId="137">
  <autoFilter ref="A1:L75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89" totalsRowShown="0" headerRowDxfId="64" dataDxfId="63">
  <autoFilter ref="A2:BL18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96">
  <autoFilter ref="A2:AO1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93" dataDxfId="392">
  <autoFilter ref="A1:C9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ctx.ly/r/92w5" TargetMode="External" /><Relationship Id="rId2" Type="http://schemas.openxmlformats.org/officeDocument/2006/relationships/hyperlink" Target="http://jobs.rsmus.com/ShowJob/Id/223337/International-Tax-&#8211;-Global-Employer-Services-(GES)-Manager/" TargetMode="External" /><Relationship Id="rId3" Type="http://schemas.openxmlformats.org/officeDocument/2006/relationships/hyperlink" Target="https://rsmus.com/what-we-do/services/tax/lead-tax/partnerships/final-regs-highlight-actions-for-taxpayers-using-20-percent-dedu.html#.XFuFigvRUR0.twitter" TargetMode="External" /><Relationship Id="rId4" Type="http://schemas.openxmlformats.org/officeDocument/2006/relationships/hyperlink" Target="https://twitter.com/i/web/status/1093911484931944449" TargetMode="External" /><Relationship Id="rId5" Type="http://schemas.openxmlformats.org/officeDocument/2006/relationships/hyperlink" Target="https://rsmus.com/what-we-do/services/risk-advisory/security-and-privacy/gdpr-and-beyond-the-impact-of-initial-sanctions-and-new-regulations.html?cmpid=soc:twcpr1218-gdpr-fine-issuance-opinion:dj01" TargetMode="External" /><Relationship Id="rId6" Type="http://schemas.openxmlformats.org/officeDocument/2006/relationships/hyperlink" Target="https://rsmus.com/what-we-do/industries/private-equity/featured-topics/quarterly-private-equity-spotlights-by-industry/q4-2018-health-care-and-life-sciences-industry-spotlight.html?cmpid=eml:q4-2018-qtrly-industry-spotlight-infographic-hc:dj01" TargetMode="External" /><Relationship Id="rId7" Type="http://schemas.openxmlformats.org/officeDocument/2006/relationships/hyperlink" Target="https://twitter.com/i/web/status/1094217687146860545" TargetMode="External" /><Relationship Id="rId8" Type="http://schemas.openxmlformats.org/officeDocument/2006/relationships/hyperlink" Target="https://rsmus.com/events/moderizing-nonprofit-365-powerbi.html#.XF9FO7eZz6Q.twitter" TargetMode="External" /><Relationship Id="rId9" Type="http://schemas.openxmlformats.org/officeDocument/2006/relationships/hyperlink" Target="https://rsmus.com/what-we-do/industries/private-clubs/important-guidance-on-parking-expenses-and-ubti.html#.XF-N32ILxe8.twitter" TargetMode="External" /><Relationship Id="rId10" Type="http://schemas.openxmlformats.org/officeDocument/2006/relationships/hyperlink" Target="https://twi.li/8Qn9IL" TargetMode="External" /><Relationship Id="rId11" Type="http://schemas.openxmlformats.org/officeDocument/2006/relationships/hyperlink" Target="https://lnkd.in/e-4hRKt" TargetMode="External" /><Relationship Id="rId12" Type="http://schemas.openxmlformats.org/officeDocument/2006/relationships/hyperlink" Target="https://rsmus.com/what-we-do/industries/consumer-products/retail/can-blockchain-benefit-middle-market-retailers.html?cmpid=soc:licpr0119-retail-and-blockchain:dj01" TargetMode="External" /><Relationship Id="rId13" Type="http://schemas.openxmlformats.org/officeDocument/2006/relationships/hyperlink" Target="https://rsmus.com/what-we-do/industries/life-sciences/top-business-trends-and-issues-for-life-sciences-companies-in-20.html#.XGLKpn0JVXU.twitter" TargetMode="External" /><Relationship Id="rId14" Type="http://schemas.openxmlformats.org/officeDocument/2006/relationships/hyperlink" Target="https://twitter.com/i/web/status/1095370806123790337" TargetMode="External" /><Relationship Id="rId15" Type="http://schemas.openxmlformats.org/officeDocument/2006/relationships/hyperlink" Target="https://rsmus.com/events/tax-implications-asc842.html#.XGNolknI7_A.facebook" TargetMode="External" /><Relationship Id="rId16" Type="http://schemas.openxmlformats.org/officeDocument/2006/relationships/hyperlink" Target="https://twi.li/86yhD6" TargetMode="External" /><Relationship Id="rId17" Type="http://schemas.openxmlformats.org/officeDocument/2006/relationships/hyperlink" Target="https://lnkd.in/gkH6sEN" TargetMode="External" /><Relationship Id="rId18" Type="http://schemas.openxmlformats.org/officeDocument/2006/relationships/hyperlink" Target="https://lnkd.in/e2BCae6" TargetMode="External" /><Relationship Id="rId19" Type="http://schemas.openxmlformats.org/officeDocument/2006/relationships/hyperlink" Target="https://rsmus.com/newsroom/news-releases/2019/2018-rsm-classic-raises-more-than-3-5-million.html?cmpid=soc:twcpr0219-rsm-classic-donation-total:dj01" TargetMode="External" /><Relationship Id="rId20" Type="http://schemas.openxmlformats.org/officeDocument/2006/relationships/hyperlink" Target="https://rsmus.com/newsroom/news-releases/2019/2018-rsm-classic-raises-more-than-3-5-million.html?cmpid=soc:twcpr0219-rsm-classic-donation-total:dj01" TargetMode="External" /><Relationship Id="rId21" Type="http://schemas.openxmlformats.org/officeDocument/2006/relationships/hyperlink" Target="https://twitter.com/i/web/status/1096126804572676096" TargetMode="External" /><Relationship Id="rId22" Type="http://schemas.openxmlformats.org/officeDocument/2006/relationships/hyperlink" Target="https://twitter.com/i/web/status/1096126804572676096" TargetMode="External" /><Relationship Id="rId23" Type="http://schemas.openxmlformats.org/officeDocument/2006/relationships/hyperlink" Target="https://rsmus.com/who-we-are/corporate-responsibility/diversity-and-inclusion/eng-page/we-love-love.html?utm_campaign=2019-Q1-TA&amp;utm_medium=bitly&amp;utm_source=February" TargetMode="External" /><Relationship Id="rId24" Type="http://schemas.openxmlformats.org/officeDocument/2006/relationships/hyperlink" Target="https://warroom.rsmus.com/email-controls-implementing-dkim-with-postfix/" TargetMode="External" /><Relationship Id="rId25" Type="http://schemas.openxmlformats.org/officeDocument/2006/relationships/hyperlink" Target="https://lnkd.in/eXxkYrW" TargetMode="External" /><Relationship Id="rId26" Type="http://schemas.openxmlformats.org/officeDocument/2006/relationships/hyperlink" Target="https://lnkd.in/eTRsZPt" TargetMode="External" /><Relationship Id="rId27" Type="http://schemas.openxmlformats.org/officeDocument/2006/relationships/hyperlink" Target="https://rsmus.com/what-we-do/services/tax/lead-tax/guide-to-tax-cuts-and-jobs-act.html" TargetMode="External" /><Relationship Id="rId28" Type="http://schemas.openxmlformats.org/officeDocument/2006/relationships/hyperlink" Target="https://rsmus.com/what-we-do/services/tax/lead-tax/guide-to-tax-cuts-and-jobs-act.html" TargetMode="External" /><Relationship Id="rId29" Type="http://schemas.openxmlformats.org/officeDocument/2006/relationships/hyperlink" Target="https://rsmus.com/what-we-do/services/tax/lead-tax/guide-to-tax-cuts-and-jobs-act.html#.XGXYSAhCcNc.twitter" TargetMode="External" /><Relationship Id="rId30" Type="http://schemas.openxmlformats.org/officeDocument/2006/relationships/hyperlink" Target="https://twitter.com/i/web/status/1095880644633247745" TargetMode="External" /><Relationship Id="rId31" Type="http://schemas.openxmlformats.org/officeDocument/2006/relationships/hyperlink" Target="https://twitter.com/i/web/status/1096195779339927552" TargetMode="External" /><Relationship Id="rId32" Type="http://schemas.openxmlformats.org/officeDocument/2006/relationships/hyperlink" Target="https://twitter.com/i/web/status/1096205893941841921" TargetMode="External" /><Relationship Id="rId33" Type="http://schemas.openxmlformats.org/officeDocument/2006/relationships/hyperlink" Target="https://rsmus.com/who-we-are/corporate-responsibility/diversity-and-inclusion/eng-page/happy-chinese-new-year.html?cmpid=soc:incpr0219-chinese-new-year-feb-19:dj01" TargetMode="External" /><Relationship Id="rId34" Type="http://schemas.openxmlformats.org/officeDocument/2006/relationships/hyperlink" Target="https://rsmus.com/newsroom/news-releases/2019/2018-rsm-classic-raises-more-than-3-5-million.html?cmpid=soc:twcpr0219-rsm-classic-donation-total:dj01" TargetMode="External" /><Relationship Id="rId35" Type="http://schemas.openxmlformats.org/officeDocument/2006/relationships/hyperlink" Target="https://rsmus.com/newsroom/news-releases/2019/2018-rsm-classic-raises-more-than-3-5-million.html?cmpid=soc:twcpr0219-rsm-classic-donation-total:dj01" TargetMode="External" /><Relationship Id="rId36" Type="http://schemas.openxmlformats.org/officeDocument/2006/relationships/hyperlink" Target="https://rsmus.com/who-we-are/corporate-responsibility/diversity-and-inclusion/eng-page/we-love-love.html?cmpid=soc:twcpr0219-pride-eng-valentines-day:dj01" TargetMode="External" /><Relationship Id="rId37" Type="http://schemas.openxmlformats.org/officeDocument/2006/relationships/hyperlink" Target="https://rsmus.com/what-we-do/industries/private-equity/featured-topics/quarterly-private-equity-spotlights-by-industry.html" TargetMode="External" /><Relationship Id="rId38" Type="http://schemas.openxmlformats.org/officeDocument/2006/relationships/hyperlink" Target="https://rsmus.com/what-we-do/industries/private-equity/featured-topics/quarterly-private-equity-spotlights-by-industry.html" TargetMode="External" /><Relationship Id="rId39" Type="http://schemas.openxmlformats.org/officeDocument/2006/relationships/hyperlink" Target="https://rsmus.com/what-we-do/services/tax/lead-tax/guide-to-tax-cuts-and-jobs-act.html?cmpid=soc:twcpr0517-tax-social-posts-ongoing:dj01" TargetMode="External" /><Relationship Id="rId40" Type="http://schemas.openxmlformats.org/officeDocument/2006/relationships/hyperlink" Target="https://rsmus.com/newsroom/news-releases/2019/2018-rsm-classic-raises-more-than-3-5-million.html?cmpid=soc:twcpr0219-rsm-classic-donation-total:dj01" TargetMode="External" /><Relationship Id="rId41" Type="http://schemas.openxmlformats.org/officeDocument/2006/relationships/hyperlink" Target="https://rsmus.com/newsroom/news-releases/2019/2018-rsm-classic-raises-more-than-3-5-million.html?cmpid=soc:twcpr0219-rsm-classic-donation-total:dj01" TargetMode="External" /><Relationship Id="rId42" Type="http://schemas.openxmlformats.org/officeDocument/2006/relationships/hyperlink" Target="https://rsmus.com/who-we-are/corporate-responsibility/diversity-and-inclusion/eng-page/happy-chinese-new-year.html?cmpid=soc:incpr0219-chinese-new-year-feb-19:dj01" TargetMode="External" /><Relationship Id="rId43" Type="http://schemas.openxmlformats.org/officeDocument/2006/relationships/hyperlink" Target="https://rsmus.com/newsroom/news-releases/2019/2018-rsm-classic-raises-more-than-3-5-million.html?cmpid=soc:twcpr0219-rsm-classic-donation-total:dj01" TargetMode="External" /><Relationship Id="rId44" Type="http://schemas.openxmlformats.org/officeDocument/2006/relationships/hyperlink" Target="https://rsmus.com/newsroom/news-releases/2019/2018-rsm-classic-raises-more-than-3-5-million.html?cmpid=soc:twcpr0219-rsm-classic-donation-total:dj01" TargetMode="External" /><Relationship Id="rId45" Type="http://schemas.openxmlformats.org/officeDocument/2006/relationships/hyperlink" Target="https://rsmus.com/what-we-do/services/tax/lead-tax/guide-to-tax-cuts-and-jobs-act.html?cmpid=soc:twcpr0517-tax-social-posts-ongoing:dj01" TargetMode="External" /><Relationship Id="rId46" Type="http://schemas.openxmlformats.org/officeDocument/2006/relationships/hyperlink" Target="https://warroom.rsmus.com/email-controls-implementing-dkim-with-postfix/" TargetMode="External" /><Relationship Id="rId47" Type="http://schemas.openxmlformats.org/officeDocument/2006/relationships/hyperlink" Target="https://twitter.com/i/web/status/1096574536517070848" TargetMode="External" /><Relationship Id="rId48" Type="http://schemas.openxmlformats.org/officeDocument/2006/relationships/hyperlink" Target="https://rsmus.com/what-we-do/industries/consumer-products/retail/top-trends-and-issues-for-retail-in-2019.html#.XGfj5qft3zE.twitter" TargetMode="External" /><Relationship Id="rId49" Type="http://schemas.openxmlformats.org/officeDocument/2006/relationships/hyperlink" Target="https://rsmus.com/what-we-do/services/risk-advisory/data-analytics/data-analytics-for-internal-audit.html#.XBJF8MXtPyB.twitter" TargetMode="External" /><Relationship Id="rId50" Type="http://schemas.openxmlformats.org/officeDocument/2006/relationships/hyperlink" Target="https://rsmus.com/what-we-do/services/risk-advisory/data-analytics/data-analytics-for-internal-audit.html#.XBJF8MXtPyB.twitter" TargetMode="External" /><Relationship Id="rId51" Type="http://schemas.openxmlformats.org/officeDocument/2006/relationships/hyperlink" Target="https://rsmus.com/what-we-do/services/tax/international-tax-planning/the-section-962-election.html" TargetMode="External" /><Relationship Id="rId52" Type="http://schemas.openxmlformats.org/officeDocument/2006/relationships/hyperlink" Target="https://rsmus.com/who-we-are/corporate-responsibility/diversity-and-inclusion/eng-page/we-love-love.html?cmpid=soc:twcpr0219-pride-eng-valentines-day:dj01" TargetMode="External" /><Relationship Id="rId53" Type="http://schemas.openxmlformats.org/officeDocument/2006/relationships/hyperlink" Target="https://rsmus.com/newsroom/news-releases/2019/2018-rsm-classic-raises-more-than-3-5-million.html?cmpid=soc:twcpr0219-rsm-classic-donation-total:dj01" TargetMode="External" /><Relationship Id="rId54" Type="http://schemas.openxmlformats.org/officeDocument/2006/relationships/hyperlink" Target="https://rsmus.com/newsroom/news-releases/2019/2018-rsm-classic-raises-more-than-3-5-million.html?cmpid=soc:twcpr0219-rsm-classic-donation-total:dj01" TargetMode="External" /><Relationship Id="rId55" Type="http://schemas.openxmlformats.org/officeDocument/2006/relationships/hyperlink" Target="https://rsmus.com/what-we-do/industries/consumer-products/food-and-beverage/the-blockchain-advantage-benefits-along-the-food-value-chain.html?cmpid=soc:twcpr1018-blockchain-infographic:dj01" TargetMode="External" /><Relationship Id="rId56" Type="http://schemas.openxmlformats.org/officeDocument/2006/relationships/hyperlink" Target="https://rsmus.com/newsroom/news-releases/2019/2018-rsm-classic-raises-more-than-3-5-million.html?cmpid=soc:twcpr0219-rsm-classic-donation-total:dj01" TargetMode="External" /><Relationship Id="rId57" Type="http://schemas.openxmlformats.org/officeDocument/2006/relationships/hyperlink" Target="https://rsmus.com/newsroom/news-releases/2019/2018-rsm-classic-raises-more-than-3-5-million.html?cmpid=soc:twcpr0219-rsm-classic-donation-total:dj01" TargetMode="External" /><Relationship Id="rId58" Type="http://schemas.openxmlformats.org/officeDocument/2006/relationships/hyperlink" Target="https://rsmus.com/what-we-do/industries/industrial-products/key-drivers-of-digital-transformation-in-manufacturing.html" TargetMode="External" /><Relationship Id="rId59" Type="http://schemas.openxmlformats.org/officeDocument/2006/relationships/hyperlink" Target="https://rsmus.com/what-we-do/industries/consumer-products/food-and-beverage/top-trends-for-food-and-beverage-industry-businesses.html?cmpid=soc:twcpr0119-2019-food-beverage-trends:dj01" TargetMode="External" /><Relationship Id="rId60" Type="http://schemas.openxmlformats.org/officeDocument/2006/relationships/hyperlink" Target="https://lnkd.in/dFwJDiw" TargetMode="External" /><Relationship Id="rId61" Type="http://schemas.openxmlformats.org/officeDocument/2006/relationships/hyperlink" Target="https://twitter.com/i/web/status/1097661921858383872" TargetMode="External" /><Relationship Id="rId62" Type="http://schemas.openxmlformats.org/officeDocument/2006/relationships/hyperlink" Target="https://rsmus.com/events/moderizing-nonprofit-365-powerbi.html" TargetMode="External" /><Relationship Id="rId63" Type="http://schemas.openxmlformats.org/officeDocument/2006/relationships/hyperlink" Target="https://rsmus.com/events/moderizing-nonprofit-365-powerbi.html" TargetMode="External" /><Relationship Id="rId64" Type="http://schemas.openxmlformats.org/officeDocument/2006/relationships/hyperlink" Target="https://rsmus.com/events/moderizing-nonprofit-365-powerbi.html" TargetMode="External" /><Relationship Id="rId65" Type="http://schemas.openxmlformats.org/officeDocument/2006/relationships/hyperlink" Target="https://rsmus.com/events/moderizing-nonprofit-365-powerbi.html" TargetMode="External" /><Relationship Id="rId66" Type="http://schemas.openxmlformats.org/officeDocument/2006/relationships/hyperlink" Target="https://rsmus.com/events/moderizing-nonprofit-365-powerbi.html" TargetMode="External" /><Relationship Id="rId67" Type="http://schemas.openxmlformats.org/officeDocument/2006/relationships/hyperlink" Target="https://rsmus.com/events/moderizing-nonprofit-365-powerbi.html" TargetMode="External" /><Relationship Id="rId68" Type="http://schemas.openxmlformats.org/officeDocument/2006/relationships/hyperlink" Target="https://rsmus.com/what-we-do/industries/real-estate/construction/is-your-construction-company-prepared-for-a-digital-transformati.html?cmpid=soc:twcpr0718-construction-technology-ebook:dj01" TargetMode="External" /><Relationship Id="rId69" Type="http://schemas.openxmlformats.org/officeDocument/2006/relationships/hyperlink" Target="http://www.governing.com/topics/finance/gov-polarized-states-tax-policy.html?utm_campaign=2019+Press+Coverage&amp;utm_medium=bitly&amp;utm_source=Twitter" TargetMode="External" /><Relationship Id="rId70" Type="http://schemas.openxmlformats.org/officeDocument/2006/relationships/hyperlink" Target="https://lnkd.in/e75H6Aw" TargetMode="External" /><Relationship Id="rId71" Type="http://schemas.openxmlformats.org/officeDocument/2006/relationships/hyperlink" Target="https://rsmus.com/who-we-are/corporate-responsibility/diversity-and-inclusion/eng-page/we-love-love.html?cmpid=soc:twcpr0219-pride-eng-valentines-day:dj01" TargetMode="External" /><Relationship Id="rId72"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73" Type="http://schemas.openxmlformats.org/officeDocument/2006/relationships/hyperlink" Target="https://rsmus.com/what-we-do/industries/life-sciences/top-business-trends-and-issues-for-life-sciences-companies-in-20.html?cmpid=soc:twcpr1218-top-trends-for-life-sciences-2019:dj01" TargetMode="External" /><Relationship Id="rId74" Type="http://schemas.openxmlformats.org/officeDocument/2006/relationships/hyperlink" Target="https://rsmus.com/what-we-do/services/tax/lead-tax/guide-to-tax-cuts-and-jobs-act.html?cmpid=soc:twcpr0517-tax-social-posts-ongoing:dj01" TargetMode="External" /><Relationship Id="rId75" Type="http://schemas.openxmlformats.org/officeDocument/2006/relationships/hyperlink" Target="https://rsmus.com/events/netsuite-budgeting-forecasting.html?cmpid=soc:twcpr0219-2019-netsuite-series-bedgeting-forecasting:dj01" TargetMode="External" /><Relationship Id="rId76" Type="http://schemas.openxmlformats.org/officeDocument/2006/relationships/hyperlink" Target="https://rsmus.com/events/hc-ls-pe-fin-conference.html?cmpid=soc:twcpr0219-rsm-mcguire-woods-hcpe-conference:dj01" TargetMode="External" /><Relationship Id="rId77" Type="http://schemas.openxmlformats.org/officeDocument/2006/relationships/hyperlink" Target="https://rsmus.com/events/hc-ls-pe-fin-conference.html?cmpid=soc:twcpr0219-rsm-mcguire-woods-hcpe-conference:dj01" TargetMode="External" /><Relationship Id="rId78" Type="http://schemas.openxmlformats.org/officeDocument/2006/relationships/hyperlink" Target="https://rsmus.com/newsroom/news-releases/2019/rsm-congratulates-team-rsm-member-davis-love-iii-charlie-bartlet.html?cmpid=soc:twcpr0319-davis-love-iii-award:dj01" TargetMode="External" /><Relationship Id="rId79" Type="http://schemas.openxmlformats.org/officeDocument/2006/relationships/hyperlink" Target="https://rsmus.com/events/security-segregation-duties-dynamics.html?cmpid=soc:twcpr0319-sod-duties-webcast:dj01" TargetMode="External" /><Relationship Id="rId80" Type="http://schemas.openxmlformats.org/officeDocument/2006/relationships/hyperlink" Target="https://rsmus.com/newsroom/news-releases/2019/2018-rsm-classic-raises-more-than-3-5-million.html?cmpid=soc:twcpr0219-rsm-classic-donation-total:dj01" TargetMode="External" /><Relationship Id="rId81" Type="http://schemas.openxmlformats.org/officeDocument/2006/relationships/hyperlink" Target="https://rsmus.com/newsroom/news-releases/2019/2018-rsm-classic-raises-more-than-3-5-million.html?cmpid=soc:twcpr0219-rsm-classic-donation-total:dj01" TargetMode="External" /><Relationship Id="rId82" Type="http://schemas.openxmlformats.org/officeDocument/2006/relationships/hyperlink" Target="https://rsmus.com/newsroom/news-releases/2019/2018-rsm-classic-raises-more-than-3-5-million.html?cmpid=soc:twcpr0219-rsm-classic-donation-total:dj01" TargetMode="External" /><Relationship Id="rId83" Type="http://schemas.openxmlformats.org/officeDocument/2006/relationships/hyperlink" Target="https://rsmus.com/who-we-are/corporate-responsibility/diversity-and-inclusion/eng-page/happy-chinese-new-year.html?utm_campaign=2019-Q1-TA&amp;utm_medium=bitly&amp;utm_source=February" TargetMode="External" /><Relationship Id="rId84" Type="http://schemas.openxmlformats.org/officeDocument/2006/relationships/hyperlink" Target="http://jobs.rsmus.com/ListJobs/All/Search/RSM---Requisition-Employment-Type/Campus-Extern/?utm_campaign=2019-Q1-TA&amp;utm_medium=bitly&amp;utm_source=February" TargetMode="External" /><Relationship Id="rId85" Type="http://schemas.openxmlformats.org/officeDocument/2006/relationships/hyperlink" Target="https://rsmus.com/newsroom/news-releases/2019/2018-rsm-classic-raises-more-than-3-5-million.html?cmpid=soc:twcpr0219-rsm-classic-donation-total:dj01" TargetMode="External" /><Relationship Id="rId86" Type="http://schemas.openxmlformats.org/officeDocument/2006/relationships/hyperlink" Target="https://rsmus.com/what-we-do/industries/life-sciences/6-key-risk-compliance-and-fraud-considerations-for-life-sciences.html#.XGxCNBUVBOw.twitter" TargetMode="External" /><Relationship Id="rId87" Type="http://schemas.openxmlformats.org/officeDocument/2006/relationships/hyperlink" Target="https://rsmus.com/who-we-are/corporate-responsibility/diversity-and-inclusion/eng-page/happy-chinese-new-year.html?cmpid=soc:incpr0219-chinese-new-year-feb-19:dj01" TargetMode="External" /><Relationship Id="rId88"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89" Type="http://schemas.openxmlformats.org/officeDocument/2006/relationships/hyperlink" Target="https://rsmus.com/who-we-are/our-values/rsm-talent-experience/pursue-your-passion/2019-pursue-your-passion-winners/meet-rsm-pursue-your-passion-winner-barbara-adler.html?cmpid=soc:twcpr0119-2019-pursue-your-passion-winners:dj01&amp;utm_campaign=2019+Pursue+Your+Passion&amp;utm_medium=bitly&amp;utm_source=Twitter" TargetMode="External" /><Relationship Id="rId90" Type="http://schemas.openxmlformats.org/officeDocument/2006/relationships/hyperlink" Target="https://rsmus.com/economics/economic-insights/middle-market-companies-yet-to-embrace-hedging.html?cmpid=soc:twcpr0315-the-real-economy-ongoinga:dj01" TargetMode="External" /><Relationship Id="rId91" Type="http://schemas.openxmlformats.org/officeDocument/2006/relationships/hyperlink" Target="https://rsmus.com/events/unified-communications-financial-institutions.html?cmpid=soc:twcpr0219-unified-communications-webcast:dj01" TargetMode="External" /><Relationship Id="rId92" Type="http://schemas.openxmlformats.org/officeDocument/2006/relationships/hyperlink" Target="https://rsmus.com/events/blockchain-benefits-food-value-chain.html?cmpid=soc:twcpr0219-fandb-webcast-blockchain-clearthru:dj01" TargetMode="External" /><Relationship Id="rId93" Type="http://schemas.openxmlformats.org/officeDocument/2006/relationships/hyperlink" Target="https://rsmus.com/what-we-do/industries/financial-services/5-risk-considerations-for-banks-to-manage-acquired-fintech-servi.html?cmpid=soc:twcpr1118-fintech-article-how-do-they-prepare-for-reg-comp:dj01" TargetMode="External" /><Relationship Id="rId94" Type="http://schemas.openxmlformats.org/officeDocument/2006/relationships/hyperlink" Target="https://rsmus.com/what-we-do/industries/industrial-products/top-considerations-for-us-manufacturers-operating-globally.html?cmpid=soc:twcpr0119-global-content-social-media:dj01&amp;utm_campaign=Manufacturing+Going+Global+Ebook&amp;utm_medium=bitly&amp;utm_source=Twitter" TargetMode="External" /><Relationship Id="rId95" Type="http://schemas.openxmlformats.org/officeDocument/2006/relationships/hyperlink" Target="https://rsmus.com/careers/working-at-rsm/blog/elp-a-transformational-experience.html?cmpid=soc:twcpr0119-elp-blog:dj01" TargetMode="External" /><Relationship Id="rId96"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97" Type="http://schemas.openxmlformats.org/officeDocument/2006/relationships/hyperlink" Target="https://rsmus.com/what-we-do/industries/private-equity/featured-topics/quarterly-private-equity-spotlights-by-industry.html?cmpid=soc:twcprq4-2018-qtrly-industry-spotlight-infographic:dj01" TargetMode="External" /><Relationship Id="rId98"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99" Type="http://schemas.openxmlformats.org/officeDocument/2006/relationships/hyperlink" Target="https://rsmus.com/what-we-do/services/risk-advisory/security-and-privacy/gdpr-and-beyond-the-impact-of-initial-sanctions-and-new-regulations.html?cmpid=soc:twcpr1218-gdpr-fine-issuance-opinion:dj01" TargetMode="External" /><Relationship Id="rId100" Type="http://schemas.openxmlformats.org/officeDocument/2006/relationships/hyperlink" Target="https://rsmus.com/our-insights/interactive-experiences/2018-trends-in-private-clubs-infographic.html?cmpid=soc:twcpr0918-trends-in-pc-infographic:dj01&amp;utm_campaign=11-2018+Trends+in+PC&amp;utm_medium=bitly&amp;utm_source=Twitter" TargetMode="External" /><Relationship Id="rId101" Type="http://schemas.openxmlformats.org/officeDocument/2006/relationships/hyperlink" Target="https://rsmus.com/events/blockchain-benefits-food-value-chain.html?cmpid=soc:twcpr0219-fandb-webcast-blockchain-clearthru:dj01" TargetMode="External" /><Relationship Id="rId102" Type="http://schemas.openxmlformats.org/officeDocument/2006/relationships/hyperlink" Target="https://rsmus.com/what-we-do/industries/technology-companies/top-business-trends-and-issues-affecting-technology-companies-in.html?cmpid=soc:twcpr1218-top-trends-and-issues-for-tech-companies:dj01" TargetMode="External" /><Relationship Id="rId103"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04" Type="http://schemas.openxmlformats.org/officeDocument/2006/relationships/hyperlink" Target="https://rsmus.com/what-we-do/industries/industrial-products/energy/cloud-computing-for-the-energy-sector.html?cmpid=soc:twcpr1118-energy-cybersecurity-videos:dj01" TargetMode="External" /><Relationship Id="rId105" Type="http://schemas.openxmlformats.org/officeDocument/2006/relationships/hyperlink" Target="https://rsmus.com/what-we-do/industries/consumer-products/retail/can-blockchain-benefit-middle-market-retailers.html?cmpid=soc:twcpr0119-retail-and-blockchain:dj01" TargetMode="External" /><Relationship Id="rId106" Type="http://schemas.openxmlformats.org/officeDocument/2006/relationships/hyperlink" Target="https://rsmus.com/what-we-do/industries/real-estate/2019-real-estate-investment-excellence.html?cmpid=soc:twcpr0119-real-estate-compendium-social-share:dj01" TargetMode="External" /><Relationship Id="rId107" Type="http://schemas.openxmlformats.org/officeDocument/2006/relationships/hyperlink" Target="https://rsmus.com/what-we-do/industries/financial-services/taking-on-or-partnering-with-fintech.html?cmpid=soc:twcpr1118-fintech-article-top-issues-cfos:dj01" TargetMode="External" /><Relationship Id="rId108" Type="http://schemas.openxmlformats.org/officeDocument/2006/relationships/hyperlink" Target="https://rsmus.com/events/blockchain-benefits-food-value-chain.html?cmpid=soc:twcpr0219-fandb-webcast-blockchain-clearthru:dj01" TargetMode="External" /><Relationship Id="rId109" Type="http://schemas.openxmlformats.org/officeDocument/2006/relationships/hyperlink" Target="https://rsmus.com/careers/working-at-rsm/blog/namaste-all-day-and-beyouatrsm.html?cmpid=soc:twcpr0119-yoga-blog:dj01" TargetMode="External" /><Relationship Id="rId110" Type="http://schemas.openxmlformats.org/officeDocument/2006/relationships/hyperlink" Target="https://rsmus.com/events/moderizing-nonprofit-365-powerbi.html?cmpid=soc:twcpr0219-nonprofit-webcast-on-microsoft-powerbi:dj01" TargetMode="External" /><Relationship Id="rId111" Type="http://schemas.openxmlformats.org/officeDocument/2006/relationships/hyperlink" Target="https://rsmus.com/who-we-are/our-values/rsm-talent-experience/pursue-your-passion/2019-pursue-your-passion-winners/meet-rsm-pursue-your-passion-winner-nick-crombie.html?cmpid=soc:twcpr0119-2019-pursue-your-passion-winners:dj01" TargetMode="External" /><Relationship Id="rId112" Type="http://schemas.openxmlformats.org/officeDocument/2006/relationships/hyperlink" Target="https://rsmus.com/events/blockchain-benefits-food-value-chain.html?cmpid=soc:twcpr0219-fandb-webcast-blockchain-clearthru:dj01" TargetMode="External" /><Relationship Id="rId113" Type="http://schemas.openxmlformats.org/officeDocument/2006/relationships/hyperlink" Target="https://rsmus.com/what-we-do/industries/consumer-products/retail/top-trends-and-issues-for-retail-in-2019.html?cmpid=soc:twcpr0119-2019-retail-trends:dj01" TargetMode="External" /><Relationship Id="rId114" Type="http://schemas.openxmlformats.org/officeDocument/2006/relationships/hyperlink" Target="https://rsmus.com/events/fintech-partnership.html?cmpid=soc:twcpr0219-webcast-219:dj01" TargetMode="External" /><Relationship Id="rId115" Type="http://schemas.openxmlformats.org/officeDocument/2006/relationships/hyperlink" Target="https://rsmus.com/who-we-are/corporate-responsibility/diversity-and-inclusion/eng-page/we-love-love.html?cmpid=soc:twcpr0219-pride-eng-valentines-day:dj01" TargetMode="External" /><Relationship Id="rId116"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17" Type="http://schemas.openxmlformats.org/officeDocument/2006/relationships/hyperlink" Target="https://rsmus.com/what-we-do/industries/technology-companies/successfully-growing-your-technology-company.html?cmpid=soc:twcpr0618-securing-investments-2018-tech-industry:dj01" TargetMode="External" /><Relationship Id="rId118" Type="http://schemas.openxmlformats.org/officeDocument/2006/relationships/hyperlink" Target="https://rsmus.com/what-we-do/services/tax/lead-tax/guide-to-tax-cuts-and-jobs-act.html?cmpid=soc:twcpr0517-tax-social-posts-ongoing:dj01" TargetMode="External" /><Relationship Id="rId119" Type="http://schemas.openxmlformats.org/officeDocument/2006/relationships/hyperlink" Target="https://rsmus.com/what-we-do/industries/financial-services/5-risk-considerations-for-banks-to-manage-acquired-fintech-servi.html?cmpid=soc:twcpr1118-fintech-article-how-do-they-prepare-for-reg-comp:dj01" TargetMode="External" /><Relationship Id="rId120" Type="http://schemas.openxmlformats.org/officeDocument/2006/relationships/hyperlink" Target="https://rsmus.com/what-we-do/industries/consumer-products/food-and-beverage/the-blockchain-advantage-benefits-along-the-food-value-chain.html?cmpid=soc:twcpr1018-blockchain-infographic:dj01" TargetMode="External" /><Relationship Id="rId121" Type="http://schemas.openxmlformats.org/officeDocument/2006/relationships/hyperlink" Target="https://rsmus.com/who-we-are/international/country-desks/doing-business-with-mexico/mexico-northern-border-tax-stimulus.html?cmpid=soc:twcpr0119-2019-mexican-tax-reform:dj01" TargetMode="External" /><Relationship Id="rId122" Type="http://schemas.openxmlformats.org/officeDocument/2006/relationships/hyperlink" Target="https://rsmus.com/events/tax-implications-asc842.html?cmpid=soc:twcpr0219-842-tax-implications-webcast:dj01" TargetMode="External" /><Relationship Id="rId123" Type="http://schemas.openxmlformats.org/officeDocument/2006/relationships/hyperlink" Target="https://rsmus.com/what-we-do/industries/technology-companies/top-business-trends-and-issues-affecting-technology-companies-in.html?cmpid=soc:twcpr1218-top-trends-and-issues-for-tech-companies:dj01" TargetMode="External" /><Relationship Id="rId124" Type="http://schemas.openxmlformats.org/officeDocument/2006/relationships/hyperlink" Target="https://rsmus.com/our-insights/changing-buying-patterns/are-buying-habits-changing-due-to-the-wayfair-decision.html?cmpid=soc:twcpr0918-wayfair-impact-on-buying-patterns:dj01" TargetMode="External" /><Relationship Id="rId125" Type="http://schemas.openxmlformats.org/officeDocument/2006/relationships/hyperlink" Target="https://rsmus.com/what-we-do/industries/industrial-products/energy/cloud-computing-for-the-energy-sector.html?cmpid=soc:twcpr1118-energy-cybersecurity-videos:dj01" TargetMode="External" /><Relationship Id="rId126" Type="http://schemas.openxmlformats.org/officeDocument/2006/relationships/hyperlink" Target="https://rsmus.com/economics/rsm-middle-market-business-index-mmbi/corporate-social-responsibility-and-the-middle-market/diversity-and-inclusion-hand-in-hand-with-csr.html?cmpid=soc:twcpr0918-mmbi-csr-cdi-special-report:dj01" TargetMode="External" /><Relationship Id="rId127" Type="http://schemas.openxmlformats.org/officeDocument/2006/relationships/hyperlink" Target="https://rsmus.com/what-we-do/services/risk-advisory/phishing-awareness-recognizing-addressing-and-avoiding-threats.html?cmpid=soc:twcpr1018-phishing-awareness-insight-article:dj01" TargetMode="External" /><Relationship Id="rId128" Type="http://schemas.openxmlformats.org/officeDocument/2006/relationships/hyperlink" Target="https://rsmus.com/what-we-do/industries/private-equity/featured-topics/quarterly-private-equity-spotlights-by-industry.html?cmpid=soc:twcprq4-2018-qtrly-industry-spotlight-infographic:dj01" TargetMode="External" /><Relationship Id="rId129" Type="http://schemas.openxmlformats.org/officeDocument/2006/relationships/hyperlink" Target="https://rsmus.com/what-we-do/industries/consumer-products/food-and-beverage/top-trends-for-food-and-beverage-industry-businesses.html?cmpid=soc:twcpr0119-2019-food-beverage-trends:dj01" TargetMode="External" /><Relationship Id="rId130" Type="http://schemas.openxmlformats.org/officeDocument/2006/relationships/hyperlink" Target="https://rsmus.com/what-we-do/industries/industrial-products/top-considerations-for-us-manufacturers-operating-globally.html?cmpid=soc:twcpr0119-global-content-social-media:dj01&amp;utm_campaign=Manufacturing+Going+Global+Ebook&amp;utm_medium=bitly&amp;utm_source=Twitter" TargetMode="External" /><Relationship Id="rId131" Type="http://schemas.openxmlformats.org/officeDocument/2006/relationships/hyperlink" Target="https://rsmus.com/events/fintech-partnership.html?cmpid=soc:twcpr0219-webcast-219:dj01" TargetMode="External" /><Relationship Id="rId132" Type="http://schemas.openxmlformats.org/officeDocument/2006/relationships/hyperlink" Target="https://rsmus.com/events/moderizing-nonprofit-365-powerbi.html?cmpid=soc:twcpr0219-nonprofit-webcast-on-microsoft-powerbi:dj01" TargetMode="External" /><Relationship Id="rId133" Type="http://schemas.openxmlformats.org/officeDocument/2006/relationships/hyperlink" Target="https://twitter.com/i/web/status/1096173152282034176" TargetMode="External" /><Relationship Id="rId134" Type="http://schemas.openxmlformats.org/officeDocument/2006/relationships/hyperlink" Target="https://pbs.twimg.com/media/Dyvap7TVAAEFpBQ.jpg" TargetMode="External" /><Relationship Id="rId135" Type="http://schemas.openxmlformats.org/officeDocument/2006/relationships/hyperlink" Target="https://pbs.twimg.com/media/DzD6G-JX0AE0Kok.jpg" TargetMode="External" /><Relationship Id="rId136" Type="http://schemas.openxmlformats.org/officeDocument/2006/relationships/hyperlink" Target="https://pbs.twimg.com/media/DzMXlZFWkAE0It7.jpg" TargetMode="External" /><Relationship Id="rId137" Type="http://schemas.openxmlformats.org/officeDocument/2006/relationships/hyperlink" Target="https://pbs.twimg.com/media/DzQX_eXX4AA8cY4.jpg" TargetMode="External" /><Relationship Id="rId138" Type="http://schemas.openxmlformats.org/officeDocument/2006/relationships/hyperlink" Target="https://pbs.twimg.com/media/DzY6xL3UYAAy2yD.png" TargetMode="External" /><Relationship Id="rId139" Type="http://schemas.openxmlformats.org/officeDocument/2006/relationships/hyperlink" Target="https://pbs.twimg.com/media/DzZMs0vWkAEx7cu.jpg" TargetMode="External" /><Relationship Id="rId140" Type="http://schemas.openxmlformats.org/officeDocument/2006/relationships/hyperlink" Target="https://pbs.twimg.com/media/DzZMs0vWkAEx7cu.jpg" TargetMode="External" /><Relationship Id="rId141" Type="http://schemas.openxmlformats.org/officeDocument/2006/relationships/hyperlink" Target="https://pbs.twimg.com/media/DyqhCndX0AERS6G.jpg" TargetMode="External" /><Relationship Id="rId142" Type="http://schemas.openxmlformats.org/officeDocument/2006/relationships/hyperlink" Target="https://pbs.twimg.com/media/DzX-eV6WsAIHOnw.png" TargetMode="External" /><Relationship Id="rId143" Type="http://schemas.openxmlformats.org/officeDocument/2006/relationships/hyperlink" Target="https://pbs.twimg.com/media/DzdHw1nX4AACQ-6.png" TargetMode="External" /><Relationship Id="rId144" Type="http://schemas.openxmlformats.org/officeDocument/2006/relationships/hyperlink" Target="https://pbs.twimg.com/media/DzdHw1nX4AACQ-6.png" TargetMode="External" /><Relationship Id="rId145" Type="http://schemas.openxmlformats.org/officeDocument/2006/relationships/hyperlink" Target="https://pbs.twimg.com/media/DyqhCndX0AERS6G.jpg" TargetMode="External" /><Relationship Id="rId146" Type="http://schemas.openxmlformats.org/officeDocument/2006/relationships/hyperlink" Target="https://pbs.twimg.com/media/DzX-eV6WsAIHOnw.png" TargetMode="External" /><Relationship Id="rId147" Type="http://schemas.openxmlformats.org/officeDocument/2006/relationships/hyperlink" Target="https://pbs.twimg.com/media/DzsO3reWsAEkCou.jpg" TargetMode="External" /><Relationship Id="rId148" Type="http://schemas.openxmlformats.org/officeDocument/2006/relationships/hyperlink" Target="https://pbs.twimg.com/media/DzsZEAQWwAAqpgw.png" TargetMode="External" /><Relationship Id="rId149" Type="http://schemas.openxmlformats.org/officeDocument/2006/relationships/hyperlink" Target="https://pbs.twimg.com/media/Dy4wEgXWkAAyk8_.jpg" TargetMode="External" /><Relationship Id="rId150" Type="http://schemas.openxmlformats.org/officeDocument/2006/relationships/hyperlink" Target="https://pbs.twimg.com/media/DzOv7qWWoAIEwwI.jpg" TargetMode="External" /><Relationship Id="rId151" Type="http://schemas.openxmlformats.org/officeDocument/2006/relationships/hyperlink" Target="https://pbs.twimg.com/media/DzxS7vHXcAEAkX8.jpg" TargetMode="External" /><Relationship Id="rId152" Type="http://schemas.openxmlformats.org/officeDocument/2006/relationships/hyperlink" Target="https://pbs.twimg.com/media/Dy4wEgXWkAAyk8_.jpg" TargetMode="External" /><Relationship Id="rId153" Type="http://schemas.openxmlformats.org/officeDocument/2006/relationships/hyperlink" Target="https://pbs.twimg.com/media/DzOv7qWWoAIEwwI.jpg" TargetMode="External" /><Relationship Id="rId154" Type="http://schemas.openxmlformats.org/officeDocument/2006/relationships/hyperlink" Target="https://pbs.twimg.com/media/DzxS7vHXcAEAkX8.jpg" TargetMode="External" /><Relationship Id="rId155" Type="http://schemas.openxmlformats.org/officeDocument/2006/relationships/hyperlink" Target="https://pbs.twimg.com/media/DzuqZfZWsAEJumS.png" TargetMode="External" /><Relationship Id="rId156" Type="http://schemas.openxmlformats.org/officeDocument/2006/relationships/hyperlink" Target="https://pbs.twimg.com/media/DzX-eV6WsAIHOnw.png" TargetMode="External" /><Relationship Id="rId157" Type="http://schemas.openxmlformats.org/officeDocument/2006/relationships/hyperlink" Target="https://pbs.twimg.com/ext_tw_video_thumb/1092629022138339328/pu/img/sL4vOVB2F-Nn71JC.jpg" TargetMode="External" /><Relationship Id="rId158" Type="http://schemas.openxmlformats.org/officeDocument/2006/relationships/hyperlink" Target="https://pbs.twimg.com/media/Dy66ffvWoAAPfx8.jpg" TargetMode="External" /><Relationship Id="rId159" Type="http://schemas.openxmlformats.org/officeDocument/2006/relationships/hyperlink" Target="https://pbs.twimg.com/media/DzJ-EndX4AA2KII.jpg" TargetMode="External" /><Relationship Id="rId160" Type="http://schemas.openxmlformats.org/officeDocument/2006/relationships/hyperlink" Target="https://pbs.twimg.com/media/DzNkJ0nW0AISN6w.jpg" TargetMode="External" /><Relationship Id="rId161" Type="http://schemas.openxmlformats.org/officeDocument/2006/relationships/hyperlink" Target="https://pbs.twimg.com/media/Dy6N2D9XQAALBNw.jpg" TargetMode="External" /><Relationship Id="rId162" Type="http://schemas.openxmlformats.org/officeDocument/2006/relationships/hyperlink" Target="https://pbs.twimg.com/media/DzS2lqzVAAAkVmi.jpg" TargetMode="External" /><Relationship Id="rId163" Type="http://schemas.openxmlformats.org/officeDocument/2006/relationships/hyperlink" Target="https://pbs.twimg.com/media/Dzdj7rmWkAAFooh.jpg" TargetMode="External" /><Relationship Id="rId164" Type="http://schemas.openxmlformats.org/officeDocument/2006/relationships/hyperlink" Target="https://pbs.twimg.com/media/Dzd-yvLWkAEYl57.png" TargetMode="External" /><Relationship Id="rId165" Type="http://schemas.openxmlformats.org/officeDocument/2006/relationships/hyperlink" Target="https://pbs.twimg.com/media/DzYLz52U0AE79mo.png" TargetMode="External" /><Relationship Id="rId166" Type="http://schemas.openxmlformats.org/officeDocument/2006/relationships/hyperlink" Target="https://pbs.twimg.com/media/DzZBgrbVAAAShMf.png" TargetMode="External" /><Relationship Id="rId167" Type="http://schemas.openxmlformats.org/officeDocument/2006/relationships/hyperlink" Target="https://pbs.twimg.com/media/DyqhCndX0AERS6G.jpg" TargetMode="External" /><Relationship Id="rId168" Type="http://schemas.openxmlformats.org/officeDocument/2006/relationships/hyperlink" Target="https://pbs.twimg.com/media/DyK9b-kXQAEg4Je.jpg" TargetMode="External" /><Relationship Id="rId169" Type="http://schemas.openxmlformats.org/officeDocument/2006/relationships/hyperlink" Target="https://pbs.twimg.com/media/DysKVn9WkAAhLSY.jpg" TargetMode="External" /><Relationship Id="rId170" Type="http://schemas.openxmlformats.org/officeDocument/2006/relationships/hyperlink" Target="https://pbs.twimg.com/media/DyukExhWoAU-OBc.jpg" TargetMode="External" /><Relationship Id="rId171" Type="http://schemas.openxmlformats.org/officeDocument/2006/relationships/hyperlink" Target="https://pbs.twimg.com/media/DyvODLKWwAA4aNh.jpg" TargetMode="External" /><Relationship Id="rId172" Type="http://schemas.openxmlformats.org/officeDocument/2006/relationships/hyperlink" Target="https://pbs.twimg.com/media/DywatRiXQAE5r_2.jpg" TargetMode="External" /><Relationship Id="rId173" Type="http://schemas.openxmlformats.org/officeDocument/2006/relationships/hyperlink" Target="https://pbs.twimg.com/media/DyxPXQEWsAE2p3R.jpg" TargetMode="External" /><Relationship Id="rId174" Type="http://schemas.openxmlformats.org/officeDocument/2006/relationships/hyperlink" Target="https://pbs.twimg.com/media/Dyz83Z_WwAYsHuD.jpg" TargetMode="External" /><Relationship Id="rId175" Type="http://schemas.openxmlformats.org/officeDocument/2006/relationships/hyperlink" Target="https://pbs.twimg.com/media/Dy0mgZ_W0AExQr9.jpg" TargetMode="External" /><Relationship Id="rId176" Type="http://schemas.openxmlformats.org/officeDocument/2006/relationships/hyperlink" Target="https://pbs.twimg.com/media/Dy1OkM4XQAAJ4Xs.jpg" TargetMode="External" /><Relationship Id="rId177" Type="http://schemas.openxmlformats.org/officeDocument/2006/relationships/hyperlink" Target="https://pbs.twimg.com/media/Dy2FfHXX4AYwEke.jpg" TargetMode="External" /><Relationship Id="rId178" Type="http://schemas.openxmlformats.org/officeDocument/2006/relationships/hyperlink" Target="https://pbs.twimg.com/media/Dy5KYmiX0AAVCSS.jpg" TargetMode="External" /><Relationship Id="rId179" Type="http://schemas.openxmlformats.org/officeDocument/2006/relationships/hyperlink" Target="https://pbs.twimg.com/media/Dy5q6MwWsAAGNnB.jpg" TargetMode="External" /><Relationship Id="rId180" Type="http://schemas.openxmlformats.org/officeDocument/2006/relationships/hyperlink" Target="https://pbs.twimg.com/media/Dy-L5r6WwAAgUMG.jpg" TargetMode="External" /><Relationship Id="rId181" Type="http://schemas.openxmlformats.org/officeDocument/2006/relationships/hyperlink" Target="https://pbs.twimg.com/media/Dy-4iUkXcAIEdXP.jpg" TargetMode="External" /><Relationship Id="rId182" Type="http://schemas.openxmlformats.org/officeDocument/2006/relationships/hyperlink" Target="https://pbs.twimg.com/media/Dy_3euKX4AIICwU.jpg" TargetMode="External" /><Relationship Id="rId183" Type="http://schemas.openxmlformats.org/officeDocument/2006/relationships/hyperlink" Target="https://pbs.twimg.com/media/DzDSD0EW0AAANnU.jpg" TargetMode="External" /><Relationship Id="rId184" Type="http://schemas.openxmlformats.org/officeDocument/2006/relationships/hyperlink" Target="https://pbs.twimg.com/media/DzEGtYGWoAAJTf1.jpg" TargetMode="External" /><Relationship Id="rId185" Type="http://schemas.openxmlformats.org/officeDocument/2006/relationships/hyperlink" Target="https://pbs.twimg.com/media/DzFsjeHXQAAjM4K.jpg" TargetMode="External" /><Relationship Id="rId186" Type="http://schemas.openxmlformats.org/officeDocument/2006/relationships/hyperlink" Target="https://pbs.twimg.com/media/DzIUy0vX0AIOIkH.jpg" TargetMode="External" /><Relationship Id="rId187" Type="http://schemas.openxmlformats.org/officeDocument/2006/relationships/hyperlink" Target="https://pbs.twimg.com/media/DzJgUjgW0AE1nev.jpg" TargetMode="External" /><Relationship Id="rId188" Type="http://schemas.openxmlformats.org/officeDocument/2006/relationships/hyperlink" Target="https://pbs.twimg.com/media/DzKr2ApXgAAfkwR.jpg" TargetMode="External" /><Relationship Id="rId189" Type="http://schemas.openxmlformats.org/officeDocument/2006/relationships/hyperlink" Target="https://pbs.twimg.com/media/DzOHlF9WkAEKtUF.jpg" TargetMode="External" /><Relationship Id="rId190" Type="http://schemas.openxmlformats.org/officeDocument/2006/relationships/hyperlink" Target="https://pbs.twimg.com/media/DzOrDdxWoAEzlgf.jpg" TargetMode="External" /><Relationship Id="rId191" Type="http://schemas.openxmlformats.org/officeDocument/2006/relationships/hyperlink" Target="https://pbs.twimg.com/media/DzQaV65XQAEYEAc.jpg" TargetMode="External" /><Relationship Id="rId192" Type="http://schemas.openxmlformats.org/officeDocument/2006/relationships/hyperlink" Target="https://pbs.twimg.com/media/DzTZLMFWsAAUErT.jpg" TargetMode="External" /><Relationship Id="rId193" Type="http://schemas.openxmlformats.org/officeDocument/2006/relationships/hyperlink" Target="https://pbs.twimg.com/media/DzUDvzTWsAYgdGW.jpg" TargetMode="External" /><Relationship Id="rId194" Type="http://schemas.openxmlformats.org/officeDocument/2006/relationships/hyperlink" Target="https://pbs.twimg.com/media/DzU5Tj6W0AAlb2i.png" TargetMode="External" /><Relationship Id="rId195" Type="http://schemas.openxmlformats.org/officeDocument/2006/relationships/hyperlink" Target="https://pbs.twimg.com/media/DzX-eV6WsAIHOnw.png" TargetMode="External" /><Relationship Id="rId196" Type="http://schemas.openxmlformats.org/officeDocument/2006/relationships/hyperlink" Target="https://pbs.twimg.com/tweet_video_thumb/DzYpoxVWwAAK5St.jpg" TargetMode="External" /><Relationship Id="rId197" Type="http://schemas.openxmlformats.org/officeDocument/2006/relationships/hyperlink" Target="https://pbs.twimg.com/tweet_video_thumb/Dzaa7AZWoAA7OvV.jpg" TargetMode="External" /><Relationship Id="rId198" Type="http://schemas.openxmlformats.org/officeDocument/2006/relationships/hyperlink" Target="https://pbs.twimg.com/media/DzdIbS3W0AE7mEP.jpg" TargetMode="External" /><Relationship Id="rId199" Type="http://schemas.openxmlformats.org/officeDocument/2006/relationships/hyperlink" Target="https://pbs.twimg.com/media/Dzev4f0WwAA4Tt3.png" TargetMode="External" /><Relationship Id="rId200" Type="http://schemas.openxmlformats.org/officeDocument/2006/relationships/hyperlink" Target="https://pbs.twimg.com/media/DzfbW3nWsAEI5Bq.jpg" TargetMode="External" /><Relationship Id="rId201" Type="http://schemas.openxmlformats.org/officeDocument/2006/relationships/hyperlink" Target="https://pbs.twimg.com/media/DziSdwgWwAEk-kt.jpg" TargetMode="External" /><Relationship Id="rId202" Type="http://schemas.openxmlformats.org/officeDocument/2006/relationships/hyperlink" Target="https://pbs.twimg.com/media/DzivFRtWkAER0Ks.jpg" TargetMode="External" /><Relationship Id="rId203" Type="http://schemas.openxmlformats.org/officeDocument/2006/relationships/hyperlink" Target="https://pbs.twimg.com/media/DzjU1_hXQAIynGW.png" TargetMode="External" /><Relationship Id="rId204" Type="http://schemas.openxmlformats.org/officeDocument/2006/relationships/hyperlink" Target="https://pbs.twimg.com/media/DzjzvgXX4A0yf1P.jpg" TargetMode="External" /><Relationship Id="rId205" Type="http://schemas.openxmlformats.org/officeDocument/2006/relationships/hyperlink" Target="https://pbs.twimg.com/media/DzkasFlWsAAJ90a.png" TargetMode="External" /><Relationship Id="rId206" Type="http://schemas.openxmlformats.org/officeDocument/2006/relationships/hyperlink" Target="https://pbs.twimg.com/media/DznVMDxWsAU9kX3.png" TargetMode="External" /><Relationship Id="rId207" Type="http://schemas.openxmlformats.org/officeDocument/2006/relationships/hyperlink" Target="https://pbs.twimg.com/media/Dzoh3KUW0AcNStm.png" TargetMode="External" /><Relationship Id="rId208" Type="http://schemas.openxmlformats.org/officeDocument/2006/relationships/hyperlink" Target="https://pbs.twimg.com/media/DzpnrZBW0AAJwxR.jpg" TargetMode="External" /><Relationship Id="rId209" Type="http://schemas.openxmlformats.org/officeDocument/2006/relationships/hyperlink" Target="https://pbs.twimg.com/media/DzsZEAQWwAAqpgw.png" TargetMode="External" /><Relationship Id="rId210" Type="http://schemas.openxmlformats.org/officeDocument/2006/relationships/hyperlink" Target="https://pbs.twimg.com/media/Dzte4P8X4AIJa17.png" TargetMode="External" /><Relationship Id="rId211" Type="http://schemas.openxmlformats.org/officeDocument/2006/relationships/hyperlink" Target="https://pbs.twimg.com/media/DzxTxwHWoAIW45M.png" TargetMode="External" /><Relationship Id="rId212" Type="http://schemas.openxmlformats.org/officeDocument/2006/relationships/hyperlink" Target="https://pbs.twimg.com/media/Dzx2GsCWsAUlsh4.jpg" TargetMode="External" /><Relationship Id="rId213" Type="http://schemas.openxmlformats.org/officeDocument/2006/relationships/hyperlink" Target="https://pbs.twimg.com/media/Dyvap7TVAAEFpBQ.jpg" TargetMode="External" /><Relationship Id="rId214" Type="http://schemas.openxmlformats.org/officeDocument/2006/relationships/hyperlink" Target="http://pbs.twimg.com/profile_images/378800000846526803/50a941808c5278cb4ab4948d8ad39d11_normal.jpeg" TargetMode="External" /><Relationship Id="rId215" Type="http://schemas.openxmlformats.org/officeDocument/2006/relationships/hyperlink" Target="http://pbs.twimg.com/profile_images/913044428868038657/bAw_iMzA_normal.jpg" TargetMode="External" /><Relationship Id="rId216" Type="http://schemas.openxmlformats.org/officeDocument/2006/relationships/hyperlink" Target="http://pbs.twimg.com/profile_images/550810552893575169/dkxjDrUp_normal.jpeg" TargetMode="External" /><Relationship Id="rId217" Type="http://schemas.openxmlformats.org/officeDocument/2006/relationships/hyperlink" Target="http://pbs.twimg.com/profile_images/658663137303003136/kbChqkPR_normal.jpg" TargetMode="External" /><Relationship Id="rId218" Type="http://schemas.openxmlformats.org/officeDocument/2006/relationships/hyperlink" Target="http://pbs.twimg.com/profile_images/1053465804115570690/q_45HEWk_normal.jpg" TargetMode="External" /><Relationship Id="rId219" Type="http://schemas.openxmlformats.org/officeDocument/2006/relationships/hyperlink" Target="http://pbs.twimg.com/profile_images/1079900661481988096/B--LI85R_normal.jpg" TargetMode="External" /><Relationship Id="rId220" Type="http://schemas.openxmlformats.org/officeDocument/2006/relationships/hyperlink" Target="http://pbs.twimg.com/profile_images/378800000731542627/5b990a8b28fedac66f7ea0a19b0ec8fc_normal.jpe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pbs.twimg.com/profile_images/1074729991928193028/dBjNje_B_normal.jpg" TargetMode="External" /><Relationship Id="rId223" Type="http://schemas.openxmlformats.org/officeDocument/2006/relationships/hyperlink" Target="http://pbs.twimg.com/profile_images/1070379029604261889/NbTmB2HJ_normal.jpg" TargetMode="External" /><Relationship Id="rId224" Type="http://schemas.openxmlformats.org/officeDocument/2006/relationships/hyperlink" Target="http://pbs.twimg.com/profile_images/618503592748584960/opl8Z1RU_normal.jpg" TargetMode="External" /><Relationship Id="rId225" Type="http://schemas.openxmlformats.org/officeDocument/2006/relationships/hyperlink" Target="http://pbs.twimg.com/profile_images/458996004679741440/cPnQKakE_normal.jpeg" TargetMode="External" /><Relationship Id="rId226" Type="http://schemas.openxmlformats.org/officeDocument/2006/relationships/hyperlink" Target="http://pbs.twimg.com/profile_images/1052586552252030976/j0mINrH3_normal.jpg" TargetMode="External" /><Relationship Id="rId227" Type="http://schemas.openxmlformats.org/officeDocument/2006/relationships/hyperlink" Target="http://pbs.twimg.com/profile_images/733327807732813825/P_29d3Ww_normal.jpg" TargetMode="External" /><Relationship Id="rId228" Type="http://schemas.openxmlformats.org/officeDocument/2006/relationships/hyperlink" Target="http://pbs.twimg.com/profile_images/761931109710098433/RQXtcRWn_normal.jpg" TargetMode="External" /><Relationship Id="rId229" Type="http://schemas.openxmlformats.org/officeDocument/2006/relationships/hyperlink" Target="http://pbs.twimg.com/profile_images/761931109710098433/RQXtcRWn_normal.jpg" TargetMode="External" /><Relationship Id="rId230" Type="http://schemas.openxmlformats.org/officeDocument/2006/relationships/hyperlink" Target="http://pbs.twimg.com/profile_images/771683275786117120/rrHuzYCg_normal.jpg" TargetMode="External" /><Relationship Id="rId231" Type="http://schemas.openxmlformats.org/officeDocument/2006/relationships/hyperlink" Target="http://pbs.twimg.com/profile_images/1058463509418262528/emDAdOnm_normal.jpg" TargetMode="External" /><Relationship Id="rId232" Type="http://schemas.openxmlformats.org/officeDocument/2006/relationships/hyperlink" Target="http://pbs.twimg.com/profile_images/1135320332/1fca2b1_normal.jpg" TargetMode="External" /><Relationship Id="rId233" Type="http://schemas.openxmlformats.org/officeDocument/2006/relationships/hyperlink" Target="http://pbs.twimg.com/profile_images/850000524791267329/0R5NVX31_normal.jpg" TargetMode="External" /><Relationship Id="rId234" Type="http://schemas.openxmlformats.org/officeDocument/2006/relationships/hyperlink" Target="https://pbs.twimg.com/media/DzD6G-JX0AE0Kok.jpg" TargetMode="External" /><Relationship Id="rId235" Type="http://schemas.openxmlformats.org/officeDocument/2006/relationships/hyperlink" Target="http://pbs.twimg.com/profile_images/1042593784410722304/Z1-mR5Yj_normal.jpg" TargetMode="External" /><Relationship Id="rId236" Type="http://schemas.openxmlformats.org/officeDocument/2006/relationships/hyperlink" Target="http://pbs.twimg.com/profile_images/1042593784410722304/Z1-mR5Yj_normal.jpg" TargetMode="External" /><Relationship Id="rId237" Type="http://schemas.openxmlformats.org/officeDocument/2006/relationships/hyperlink" Target="https://pbs.twimg.com/media/DzMXlZFWkAE0It7.jpg" TargetMode="External" /><Relationship Id="rId238" Type="http://schemas.openxmlformats.org/officeDocument/2006/relationships/hyperlink" Target="http://pbs.twimg.com/profile_images/1010218630980743168/aor9IsBM_normal.jpg" TargetMode="External" /><Relationship Id="rId239" Type="http://schemas.openxmlformats.org/officeDocument/2006/relationships/hyperlink" Target="http://pbs.twimg.com/profile_images/1010218630980743168/aor9IsBM_normal.jpg" TargetMode="External" /><Relationship Id="rId240" Type="http://schemas.openxmlformats.org/officeDocument/2006/relationships/hyperlink" Target="http://pbs.twimg.com/profile_images/898956019673464832/FPY4ncvC_normal.jpg" TargetMode="External" /><Relationship Id="rId241" Type="http://schemas.openxmlformats.org/officeDocument/2006/relationships/hyperlink" Target="http://pbs.twimg.com/profile_images/898956019673464832/FPY4ncvC_normal.jpg" TargetMode="External" /><Relationship Id="rId242" Type="http://schemas.openxmlformats.org/officeDocument/2006/relationships/hyperlink" Target="http://pbs.twimg.com/profile_images/897390832596258820/nc4dchLl_normal.jpg" TargetMode="External" /><Relationship Id="rId243" Type="http://schemas.openxmlformats.org/officeDocument/2006/relationships/hyperlink" Target="https://pbs.twimg.com/media/DzQX_eXX4AA8cY4.jpg" TargetMode="External" /><Relationship Id="rId244" Type="http://schemas.openxmlformats.org/officeDocument/2006/relationships/hyperlink" Target="http://pbs.twimg.com/profile_images/1053310263716466688/ahj6B9aF_normal.jpg" TargetMode="External" /><Relationship Id="rId245" Type="http://schemas.openxmlformats.org/officeDocument/2006/relationships/hyperlink" Target="http://pbs.twimg.com/profile_images/1053310263716466688/ahj6B9aF_normal.jpg" TargetMode="External" /><Relationship Id="rId246" Type="http://schemas.openxmlformats.org/officeDocument/2006/relationships/hyperlink" Target="http://pbs.twimg.com/profile_images/997148755303522304/kXn8fVJH_normal.jpg" TargetMode="External" /><Relationship Id="rId247" Type="http://schemas.openxmlformats.org/officeDocument/2006/relationships/hyperlink" Target="http://pbs.twimg.com/profile_images/997148755303522304/kXn8fVJH_normal.jpg" TargetMode="External" /><Relationship Id="rId248" Type="http://schemas.openxmlformats.org/officeDocument/2006/relationships/hyperlink" Target="http://abs.twimg.com/sticky/default_profile_images/default_profile_normal.pn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378800000535075156/5c2d54febcc725d3cf000387dfc6f121_normal.png" TargetMode="External" /><Relationship Id="rId251" Type="http://schemas.openxmlformats.org/officeDocument/2006/relationships/hyperlink" Target="http://pbs.twimg.com/profile_images/378800000535075156/5c2d54febcc725d3cf000387dfc6f121_normal.png" TargetMode="External" /><Relationship Id="rId252" Type="http://schemas.openxmlformats.org/officeDocument/2006/relationships/hyperlink" Target="https://pbs.twimg.com/media/DzY6xL3UYAAy2yD.png" TargetMode="External" /><Relationship Id="rId253" Type="http://schemas.openxmlformats.org/officeDocument/2006/relationships/hyperlink" Target="http://pbs.twimg.com/profile_images/378800000540579849/2da7a0276ac96ecc16537dc2e5607566_normal.jpeg" TargetMode="External" /><Relationship Id="rId254" Type="http://schemas.openxmlformats.org/officeDocument/2006/relationships/hyperlink" Target="http://pbs.twimg.com/profile_images/1075054303327412224/_nymGca__normal.jpg" TargetMode="External" /><Relationship Id="rId255" Type="http://schemas.openxmlformats.org/officeDocument/2006/relationships/hyperlink" Target="http://pbs.twimg.com/profile_images/1075054303327412224/_nymGca__normal.jpg" TargetMode="External" /><Relationship Id="rId256" Type="http://schemas.openxmlformats.org/officeDocument/2006/relationships/hyperlink" Target="http://pbs.twimg.com/profile_images/1075054303327412224/_nymGca__normal.jpg" TargetMode="External" /><Relationship Id="rId257" Type="http://schemas.openxmlformats.org/officeDocument/2006/relationships/hyperlink" Target="http://pbs.twimg.com/profile_images/1075054303327412224/_nymGca__normal.jpg" TargetMode="External" /><Relationship Id="rId258" Type="http://schemas.openxmlformats.org/officeDocument/2006/relationships/hyperlink" Target="http://pbs.twimg.com/profile_images/1075054303327412224/_nymGca__normal.jpg" TargetMode="External" /><Relationship Id="rId259" Type="http://schemas.openxmlformats.org/officeDocument/2006/relationships/hyperlink" Target="http://pbs.twimg.com/profile_images/1075054303327412224/_nymGca__normal.jpg" TargetMode="External" /><Relationship Id="rId260" Type="http://schemas.openxmlformats.org/officeDocument/2006/relationships/hyperlink" Target="http://pbs.twimg.com/profile_images/1075054303327412224/_nymGca__normal.jpg" TargetMode="External" /><Relationship Id="rId261" Type="http://schemas.openxmlformats.org/officeDocument/2006/relationships/hyperlink" Target="https://pbs.twimg.com/media/DzZMs0vWkAEx7cu.jpg" TargetMode="External" /><Relationship Id="rId262" Type="http://schemas.openxmlformats.org/officeDocument/2006/relationships/hyperlink" Target="https://pbs.twimg.com/media/DzZMs0vWkAEx7cu.jpg" TargetMode="External" /><Relationship Id="rId263" Type="http://schemas.openxmlformats.org/officeDocument/2006/relationships/hyperlink" Target="http://pbs.twimg.com/profile_images/1028015349399277570/38p9tzaa_normal.jpg" TargetMode="External" /><Relationship Id="rId264" Type="http://schemas.openxmlformats.org/officeDocument/2006/relationships/hyperlink" Target="http://pbs.twimg.com/profile_images/887312749734371328/2JVbP_j4_normal.jpg" TargetMode="External" /><Relationship Id="rId265" Type="http://schemas.openxmlformats.org/officeDocument/2006/relationships/hyperlink" Target="http://pbs.twimg.com/profile_images/887312749734371328/2JVbP_j4_normal.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857081075910234113/Pe78jAqv_normal.jpg" TargetMode="External" /><Relationship Id="rId268" Type="http://schemas.openxmlformats.org/officeDocument/2006/relationships/hyperlink" Target="http://pbs.twimg.com/profile_images/1059889015279693824/F5C1Xnel_normal.jpg" TargetMode="External" /><Relationship Id="rId269" Type="http://schemas.openxmlformats.org/officeDocument/2006/relationships/hyperlink" Target="http://pbs.twimg.com/profile_images/1075473318902263808/jUIa73Hv_normal.jpg" TargetMode="External" /><Relationship Id="rId270" Type="http://schemas.openxmlformats.org/officeDocument/2006/relationships/hyperlink" Target="https://pbs.twimg.com/media/DyqhCndX0AERS6G.jpg" TargetMode="External" /><Relationship Id="rId271" Type="http://schemas.openxmlformats.org/officeDocument/2006/relationships/hyperlink" Target="http://pbs.twimg.com/profile_images/1075473318902263808/jUIa73Hv_normal.jpg" TargetMode="External" /><Relationship Id="rId272" Type="http://schemas.openxmlformats.org/officeDocument/2006/relationships/hyperlink" Target="http://pbs.twimg.com/profile_images/1075473318902263808/jUIa73Hv_normal.jpg" TargetMode="External" /><Relationship Id="rId273" Type="http://schemas.openxmlformats.org/officeDocument/2006/relationships/hyperlink" Target="http://pbs.twimg.com/profile_images/1075473318902263808/jUIa73Hv_normal.jpg" TargetMode="External" /><Relationship Id="rId274" Type="http://schemas.openxmlformats.org/officeDocument/2006/relationships/hyperlink" Target="http://pbs.twimg.com/profile_images/1075473318902263808/jUIa73Hv_normal.jpg" TargetMode="External" /><Relationship Id="rId275" Type="http://schemas.openxmlformats.org/officeDocument/2006/relationships/hyperlink" Target="https://pbs.twimg.com/media/DzX-eV6WsAIHOnw.png" TargetMode="External" /><Relationship Id="rId276" Type="http://schemas.openxmlformats.org/officeDocument/2006/relationships/hyperlink" Target="http://pbs.twimg.com/profile_images/1075473318902263808/jUIa73Hv_normal.jpg" TargetMode="External" /><Relationship Id="rId277" Type="http://schemas.openxmlformats.org/officeDocument/2006/relationships/hyperlink" Target="https://pbs.twimg.com/media/DzdHw1nX4AACQ-6.png" TargetMode="External" /><Relationship Id="rId278" Type="http://schemas.openxmlformats.org/officeDocument/2006/relationships/hyperlink" Target="https://pbs.twimg.com/media/DzdHw1nX4AACQ-6.png" TargetMode="External" /><Relationship Id="rId279" Type="http://schemas.openxmlformats.org/officeDocument/2006/relationships/hyperlink" Target="http://pbs.twimg.com/profile_images/807546259234050048/WeDAB4gw_normal.jpg" TargetMode="External" /><Relationship Id="rId280" Type="http://schemas.openxmlformats.org/officeDocument/2006/relationships/hyperlink" Target="http://pbs.twimg.com/profile_images/807546259234050048/WeDAB4gw_normal.jpg" TargetMode="External" /><Relationship Id="rId281" Type="http://schemas.openxmlformats.org/officeDocument/2006/relationships/hyperlink" Target="http://pbs.twimg.com/profile_images/807546259234050048/WeDAB4gw_normal.jpg" TargetMode="External" /><Relationship Id="rId282" Type="http://schemas.openxmlformats.org/officeDocument/2006/relationships/hyperlink" Target="http://pbs.twimg.com/profile_images/2370793260/x3TLU2HG_normal" TargetMode="External" /><Relationship Id="rId283" Type="http://schemas.openxmlformats.org/officeDocument/2006/relationships/hyperlink" Target="http://pbs.twimg.com/profile_images/1029773674453200896/ZKcvl0M-_normal.jpg" TargetMode="External" /><Relationship Id="rId284" Type="http://schemas.openxmlformats.org/officeDocument/2006/relationships/hyperlink" Target="http://pbs.twimg.com/profile_images/1029773674453200896/ZKcvl0M-_normal.jpg" TargetMode="External" /><Relationship Id="rId285" Type="http://schemas.openxmlformats.org/officeDocument/2006/relationships/hyperlink" Target="http://pbs.twimg.com/profile_images/945774746326614016/5EpBHIRa_normal.jpg" TargetMode="External" /><Relationship Id="rId286" Type="http://schemas.openxmlformats.org/officeDocument/2006/relationships/hyperlink" Target="http://pbs.twimg.com/profile_images/985942017090842624/ePpingdv_normal.jpg" TargetMode="External" /><Relationship Id="rId287" Type="http://schemas.openxmlformats.org/officeDocument/2006/relationships/hyperlink" Target="http://pbs.twimg.com/profile_images/985942017090842624/ePpingdv_normal.jpg" TargetMode="External" /><Relationship Id="rId288" Type="http://schemas.openxmlformats.org/officeDocument/2006/relationships/hyperlink" Target="http://pbs.twimg.com/profile_images/985942017090842624/ePpingdv_normal.jpg" TargetMode="External" /><Relationship Id="rId289" Type="http://schemas.openxmlformats.org/officeDocument/2006/relationships/hyperlink" Target="http://pbs.twimg.com/profile_images/985942017090842624/ePpingdv_normal.jpg" TargetMode="External" /><Relationship Id="rId290" Type="http://schemas.openxmlformats.org/officeDocument/2006/relationships/hyperlink" Target="http://pbs.twimg.com/profile_images/985942017090842624/ePpingdv_normal.jpg" TargetMode="External" /><Relationship Id="rId291" Type="http://schemas.openxmlformats.org/officeDocument/2006/relationships/hyperlink" Target="http://pbs.twimg.com/profile_images/1029350395846582273/lvi1hBcB_normal.jpg" TargetMode="External" /><Relationship Id="rId292" Type="http://schemas.openxmlformats.org/officeDocument/2006/relationships/hyperlink" Target="https://pbs.twimg.com/media/DyqhCndX0AERS6G.jpg" TargetMode="External" /><Relationship Id="rId293" Type="http://schemas.openxmlformats.org/officeDocument/2006/relationships/hyperlink" Target="http://pbs.twimg.com/profile_images/1029350395846582273/lvi1hBcB_normal.jpg" TargetMode="External" /><Relationship Id="rId294" Type="http://schemas.openxmlformats.org/officeDocument/2006/relationships/hyperlink" Target="http://pbs.twimg.com/profile_images/1029350395846582273/lvi1hBcB_normal.jpg" TargetMode="External" /><Relationship Id="rId295" Type="http://schemas.openxmlformats.org/officeDocument/2006/relationships/hyperlink" Target="http://pbs.twimg.com/profile_images/1029350395846582273/lvi1hBcB_normal.jpg" TargetMode="External" /><Relationship Id="rId296" Type="http://schemas.openxmlformats.org/officeDocument/2006/relationships/hyperlink" Target="http://pbs.twimg.com/profile_images/1085394259853959168/-2eYfvhu_normal.jpg" TargetMode="External" /><Relationship Id="rId297" Type="http://schemas.openxmlformats.org/officeDocument/2006/relationships/hyperlink" Target="http://pbs.twimg.com/profile_images/682313731750137858/6wk-7tz7_normal.jpg" TargetMode="External" /><Relationship Id="rId298" Type="http://schemas.openxmlformats.org/officeDocument/2006/relationships/hyperlink" Target="http://pbs.twimg.com/profile_images/893179285422211076/5lyBgrbq_normal.jpg" TargetMode="External" /><Relationship Id="rId299" Type="http://schemas.openxmlformats.org/officeDocument/2006/relationships/hyperlink" Target="http://pbs.twimg.com/profile_images/1044714482029682689/6ULLaIil_normal.jpg" TargetMode="External" /><Relationship Id="rId300" Type="http://schemas.openxmlformats.org/officeDocument/2006/relationships/hyperlink" Target="http://pbs.twimg.com/profile_images/723470550392299520/sez0NvnJ_normal.jpg" TargetMode="External" /><Relationship Id="rId301" Type="http://schemas.openxmlformats.org/officeDocument/2006/relationships/hyperlink" Target="http://pbs.twimg.com/profile_images/1073172243671326720/DKCr6QBO_normal.jpg" TargetMode="External" /><Relationship Id="rId302" Type="http://schemas.openxmlformats.org/officeDocument/2006/relationships/hyperlink" Target="http://pbs.twimg.com/profile_images/1081786192809676801/Y2Emtf9Y_normal.jpg" TargetMode="External" /><Relationship Id="rId303" Type="http://schemas.openxmlformats.org/officeDocument/2006/relationships/hyperlink" Target="http://pbs.twimg.com/profile_images/961950731522670592/gVHtUfu7_normal.jpg" TargetMode="External" /><Relationship Id="rId304" Type="http://schemas.openxmlformats.org/officeDocument/2006/relationships/hyperlink" Target="http://pbs.twimg.com/profile_images/1027985459346067457/cjjGqoRX_normal.jpg" TargetMode="External" /><Relationship Id="rId305" Type="http://schemas.openxmlformats.org/officeDocument/2006/relationships/hyperlink" Target="http://pbs.twimg.com/profile_images/1027985459346067457/cjjGqoRX_normal.jpg" TargetMode="External" /><Relationship Id="rId306" Type="http://schemas.openxmlformats.org/officeDocument/2006/relationships/hyperlink" Target="https://pbs.twimg.com/media/DzX-eV6WsAIHOnw.png" TargetMode="External" /><Relationship Id="rId307" Type="http://schemas.openxmlformats.org/officeDocument/2006/relationships/hyperlink" Target="http://pbs.twimg.com/profile_images/1027985459346067457/cjjGqoRX_normal.jpg" TargetMode="External" /><Relationship Id="rId308" Type="http://schemas.openxmlformats.org/officeDocument/2006/relationships/hyperlink" Target="http://pbs.twimg.com/profile_images/1027985459346067457/cjjGqoRX_normal.jpg" TargetMode="External" /><Relationship Id="rId309" Type="http://schemas.openxmlformats.org/officeDocument/2006/relationships/hyperlink" Target="http://pbs.twimg.com/profile_images/984781062281687041/NCaWk1Ss_normal.jpg" TargetMode="External" /><Relationship Id="rId310" Type="http://schemas.openxmlformats.org/officeDocument/2006/relationships/hyperlink" Target="http://pbs.twimg.com/profile_images/678315815356243970/WeVypjj0_normal.jpg" TargetMode="External" /><Relationship Id="rId311" Type="http://schemas.openxmlformats.org/officeDocument/2006/relationships/hyperlink" Target="http://pbs.twimg.com/profile_images/678315815356243970/WeVypjj0_normal.jpg" TargetMode="External" /><Relationship Id="rId312" Type="http://schemas.openxmlformats.org/officeDocument/2006/relationships/hyperlink" Target="http://pbs.twimg.com/profile_images/678315815356243970/WeVypjj0_normal.jpg" TargetMode="External" /><Relationship Id="rId313" Type="http://schemas.openxmlformats.org/officeDocument/2006/relationships/hyperlink" Target="http://pbs.twimg.com/profile_images/678315815356243970/WeVypjj0_normal.jpg" TargetMode="External" /><Relationship Id="rId314" Type="http://schemas.openxmlformats.org/officeDocument/2006/relationships/hyperlink" Target="http://pbs.twimg.com/profile_images/674162814450208772/crSF0HcQ_normal.jpg" TargetMode="External" /><Relationship Id="rId315" Type="http://schemas.openxmlformats.org/officeDocument/2006/relationships/hyperlink" Target="http://pbs.twimg.com/profile_images/674162814450208772/crSF0HcQ_normal.jpg" TargetMode="External" /><Relationship Id="rId316" Type="http://schemas.openxmlformats.org/officeDocument/2006/relationships/hyperlink" Target="http://pbs.twimg.com/profile_images/674162814450208772/crSF0HcQ_normal.jpg" TargetMode="External" /><Relationship Id="rId317" Type="http://schemas.openxmlformats.org/officeDocument/2006/relationships/hyperlink" Target="http://pbs.twimg.com/profile_images/674162814450208772/crSF0HcQ_normal.jpg" TargetMode="External" /><Relationship Id="rId318" Type="http://schemas.openxmlformats.org/officeDocument/2006/relationships/hyperlink" Target="http://pbs.twimg.com/profile_images/674162814450208772/crSF0HcQ_normal.jpg" TargetMode="External" /><Relationship Id="rId319" Type="http://schemas.openxmlformats.org/officeDocument/2006/relationships/hyperlink" Target="http://pbs.twimg.com/profile_images/657850132965249024/S3CtTio3_normal.jpg" TargetMode="External" /><Relationship Id="rId320" Type="http://schemas.openxmlformats.org/officeDocument/2006/relationships/hyperlink" Target="http://pbs.twimg.com/profile_images/658402154898673665/HMIGBGaL_normal.jpg" TargetMode="External" /><Relationship Id="rId321" Type="http://schemas.openxmlformats.org/officeDocument/2006/relationships/hyperlink" Target="http://pbs.twimg.com/profile_images/658402154898673665/HMIGBGaL_normal.jpg" TargetMode="External" /><Relationship Id="rId322" Type="http://schemas.openxmlformats.org/officeDocument/2006/relationships/hyperlink" Target="http://pbs.twimg.com/profile_images/658402154898673665/HMIGBGaL_normal.jpg" TargetMode="External" /><Relationship Id="rId323" Type="http://schemas.openxmlformats.org/officeDocument/2006/relationships/hyperlink" Target="https://pbs.twimg.com/media/DzsO3reWsAEkCou.jpg" TargetMode="External" /><Relationship Id="rId324" Type="http://schemas.openxmlformats.org/officeDocument/2006/relationships/hyperlink" Target="https://pbs.twimg.com/media/DzsZEAQWwAAqpgw.png" TargetMode="External" /><Relationship Id="rId325" Type="http://schemas.openxmlformats.org/officeDocument/2006/relationships/hyperlink" Target="http://pbs.twimg.com/profile_images/1070151957577428992/_d3v8YD3_normal.jpg" TargetMode="External" /><Relationship Id="rId326" Type="http://schemas.openxmlformats.org/officeDocument/2006/relationships/hyperlink" Target="http://pbs.twimg.com/profile_images/1967904948/self_normal.jpg" TargetMode="External" /><Relationship Id="rId327" Type="http://schemas.openxmlformats.org/officeDocument/2006/relationships/hyperlink" Target="http://pbs.twimg.com/profile_images/1049510407650471936/L71hhU13_normal.jpg" TargetMode="External" /><Relationship Id="rId328" Type="http://schemas.openxmlformats.org/officeDocument/2006/relationships/hyperlink" Target="http://pbs.twimg.com/profile_images/1049510407650471936/L71hhU13_normal.jpg" TargetMode="External" /><Relationship Id="rId329" Type="http://schemas.openxmlformats.org/officeDocument/2006/relationships/hyperlink" Target="http://pbs.twimg.com/profile_images/1049510407650471936/L71hhU13_normal.jpg" TargetMode="External" /><Relationship Id="rId330" Type="http://schemas.openxmlformats.org/officeDocument/2006/relationships/hyperlink" Target="http://pbs.twimg.com/profile_images/1049510407650471936/L71hhU13_normal.jpg" TargetMode="External" /><Relationship Id="rId331" Type="http://schemas.openxmlformats.org/officeDocument/2006/relationships/hyperlink" Target="http://pbs.twimg.com/profile_images/1049510407650471936/L71hhU13_normal.jpg" TargetMode="External" /><Relationship Id="rId332" Type="http://schemas.openxmlformats.org/officeDocument/2006/relationships/hyperlink" Target="http://pbs.twimg.com/profile_images/578260749266460672/7trxcvyL_normal.jpeg" TargetMode="External" /><Relationship Id="rId333" Type="http://schemas.openxmlformats.org/officeDocument/2006/relationships/hyperlink" Target="http://pbs.twimg.com/profile_images/578260749266460672/7trxcvyL_normal.jpeg" TargetMode="External" /><Relationship Id="rId334" Type="http://schemas.openxmlformats.org/officeDocument/2006/relationships/hyperlink" Target="http://pbs.twimg.com/profile_images/578260749266460672/7trxcvyL_normal.jpeg" TargetMode="External" /><Relationship Id="rId335" Type="http://schemas.openxmlformats.org/officeDocument/2006/relationships/hyperlink" Target="http://pbs.twimg.com/profile_images/578260749266460672/7trxcvyL_normal.jpeg" TargetMode="External" /><Relationship Id="rId336" Type="http://schemas.openxmlformats.org/officeDocument/2006/relationships/hyperlink" Target="https://pbs.twimg.com/media/Dy4wEgXWkAAyk8_.jpg" TargetMode="External" /><Relationship Id="rId337" Type="http://schemas.openxmlformats.org/officeDocument/2006/relationships/hyperlink" Target="https://pbs.twimg.com/media/DzOv7qWWoAIEwwI.jpg" TargetMode="External" /><Relationship Id="rId338" Type="http://schemas.openxmlformats.org/officeDocument/2006/relationships/hyperlink" Target="https://pbs.twimg.com/media/DzxS7vHXcAEAkX8.jpg" TargetMode="External" /><Relationship Id="rId339" Type="http://schemas.openxmlformats.org/officeDocument/2006/relationships/hyperlink" Target="https://pbs.twimg.com/media/Dy4wEgXWkAAyk8_.jpg" TargetMode="External" /><Relationship Id="rId340" Type="http://schemas.openxmlformats.org/officeDocument/2006/relationships/hyperlink" Target="https://pbs.twimg.com/media/DzOv7qWWoAIEwwI.jpg" TargetMode="External" /><Relationship Id="rId341" Type="http://schemas.openxmlformats.org/officeDocument/2006/relationships/hyperlink" Target="https://pbs.twimg.com/media/DzxS7vHXcAEAkX8.jpg" TargetMode="External" /><Relationship Id="rId342" Type="http://schemas.openxmlformats.org/officeDocument/2006/relationships/hyperlink" Target="https://pbs.twimg.com/media/DzuqZfZWsAEJumS.png" TargetMode="External" /><Relationship Id="rId343" Type="http://schemas.openxmlformats.org/officeDocument/2006/relationships/hyperlink" Target="http://pbs.twimg.com/profile_images/658567029700599808/Qo7ubLS6_normal.jpg" TargetMode="External" /><Relationship Id="rId344" Type="http://schemas.openxmlformats.org/officeDocument/2006/relationships/hyperlink" Target="http://pbs.twimg.com/profile_images/1032691214699646976/G4DB0Rkw_normal.jpg" TargetMode="External" /><Relationship Id="rId345" Type="http://schemas.openxmlformats.org/officeDocument/2006/relationships/hyperlink" Target="https://pbs.twimg.com/media/DzX-eV6WsAIHOnw.png" TargetMode="External" /><Relationship Id="rId346" Type="http://schemas.openxmlformats.org/officeDocument/2006/relationships/hyperlink" Target="https://pbs.twimg.com/ext_tw_video_thumb/1092629022138339328/pu/img/sL4vOVB2F-Nn71JC.jpg" TargetMode="External" /><Relationship Id="rId347" Type="http://schemas.openxmlformats.org/officeDocument/2006/relationships/hyperlink" Target="http://pbs.twimg.com/profile_images/658567029700599808/Qo7ubLS6_normal.jpg" TargetMode="External" /><Relationship Id="rId348" Type="http://schemas.openxmlformats.org/officeDocument/2006/relationships/hyperlink" Target="https://pbs.twimg.com/media/Dy66ffvWoAAPfx8.jpg" TargetMode="External" /><Relationship Id="rId349" Type="http://schemas.openxmlformats.org/officeDocument/2006/relationships/hyperlink" Target="http://pbs.twimg.com/profile_images/950793276218540032/ztFiPSvp_normal.jpg" TargetMode="External" /><Relationship Id="rId350" Type="http://schemas.openxmlformats.org/officeDocument/2006/relationships/hyperlink" Target="https://pbs.twimg.com/media/DzJ-EndX4AA2KII.jpg" TargetMode="External" /><Relationship Id="rId351" Type="http://schemas.openxmlformats.org/officeDocument/2006/relationships/hyperlink" Target="https://pbs.twimg.com/media/DzNkJ0nW0AISN6w.jpg" TargetMode="External" /><Relationship Id="rId352" Type="http://schemas.openxmlformats.org/officeDocument/2006/relationships/hyperlink" Target="https://pbs.twimg.com/media/Dy6N2D9XQAALBNw.jpg" TargetMode="External" /><Relationship Id="rId353" Type="http://schemas.openxmlformats.org/officeDocument/2006/relationships/hyperlink" Target="https://pbs.twimg.com/media/DzS2lqzVAAAkVmi.jpg" TargetMode="External" /><Relationship Id="rId354" Type="http://schemas.openxmlformats.org/officeDocument/2006/relationships/hyperlink" Target="https://pbs.twimg.com/media/Dzdj7rmWkAAFooh.jpg" TargetMode="External" /><Relationship Id="rId355" Type="http://schemas.openxmlformats.org/officeDocument/2006/relationships/hyperlink" Target="https://pbs.twimg.com/media/Dzd-yvLWkAEYl57.png" TargetMode="External" /><Relationship Id="rId356" Type="http://schemas.openxmlformats.org/officeDocument/2006/relationships/hyperlink" Target="http://pbs.twimg.com/profile_images/1087747232613445633/LjRZ8OA-_normal.jpg" TargetMode="External" /><Relationship Id="rId357" Type="http://schemas.openxmlformats.org/officeDocument/2006/relationships/hyperlink" Target="https://pbs.twimg.com/media/DzYLz52U0AE79mo.png" TargetMode="External" /><Relationship Id="rId358" Type="http://schemas.openxmlformats.org/officeDocument/2006/relationships/hyperlink" Target="http://pbs.twimg.com/profile_images/1029031264970584065/9VEDE6fQ_normal.jpg" TargetMode="External" /><Relationship Id="rId359" Type="http://schemas.openxmlformats.org/officeDocument/2006/relationships/hyperlink" Target="http://pbs.twimg.com/profile_images/1029031264970584065/9VEDE6fQ_normal.jpg" TargetMode="External" /><Relationship Id="rId360" Type="http://schemas.openxmlformats.org/officeDocument/2006/relationships/hyperlink" Target="http://pbs.twimg.com/profile_images/1029031264970584065/9VEDE6fQ_normal.jpg" TargetMode="External" /><Relationship Id="rId361" Type="http://schemas.openxmlformats.org/officeDocument/2006/relationships/hyperlink" Target="https://pbs.twimg.com/media/DzZBgrbVAAAShMf.png" TargetMode="External" /><Relationship Id="rId362" Type="http://schemas.openxmlformats.org/officeDocument/2006/relationships/hyperlink" Target="http://pbs.twimg.com/profile_images/1029031264970584065/9VEDE6fQ_normal.jpg" TargetMode="External" /><Relationship Id="rId363" Type="http://schemas.openxmlformats.org/officeDocument/2006/relationships/hyperlink" Target="http://pbs.twimg.com/profile_images/870287216140058625/s8mE1MgX_normal.jpg" TargetMode="External" /><Relationship Id="rId364" Type="http://schemas.openxmlformats.org/officeDocument/2006/relationships/hyperlink" Target="https://pbs.twimg.com/media/DyqhCndX0AERS6G.jpg" TargetMode="External" /><Relationship Id="rId365" Type="http://schemas.openxmlformats.org/officeDocument/2006/relationships/hyperlink" Target="https://pbs.twimg.com/media/DyK9b-kXQAEg4Je.jpg" TargetMode="External" /><Relationship Id="rId366" Type="http://schemas.openxmlformats.org/officeDocument/2006/relationships/hyperlink" Target="https://pbs.twimg.com/media/DysKVn9WkAAhLSY.jpg" TargetMode="External" /><Relationship Id="rId367" Type="http://schemas.openxmlformats.org/officeDocument/2006/relationships/hyperlink" Target="https://pbs.twimg.com/media/DyukExhWoAU-OBc.jpg" TargetMode="External" /><Relationship Id="rId368" Type="http://schemas.openxmlformats.org/officeDocument/2006/relationships/hyperlink" Target="https://pbs.twimg.com/media/DyvODLKWwAA4aNh.jpg" TargetMode="External" /><Relationship Id="rId369" Type="http://schemas.openxmlformats.org/officeDocument/2006/relationships/hyperlink" Target="https://pbs.twimg.com/media/DywatRiXQAE5r_2.jpg" TargetMode="External" /><Relationship Id="rId370" Type="http://schemas.openxmlformats.org/officeDocument/2006/relationships/hyperlink" Target="https://pbs.twimg.com/media/DyxPXQEWsAE2p3R.jpg" TargetMode="External" /><Relationship Id="rId371" Type="http://schemas.openxmlformats.org/officeDocument/2006/relationships/hyperlink" Target="https://pbs.twimg.com/media/Dyz83Z_WwAYsHuD.jpg" TargetMode="External" /><Relationship Id="rId372" Type="http://schemas.openxmlformats.org/officeDocument/2006/relationships/hyperlink" Target="https://pbs.twimg.com/media/Dy0mgZ_W0AExQr9.jpg" TargetMode="External" /><Relationship Id="rId373" Type="http://schemas.openxmlformats.org/officeDocument/2006/relationships/hyperlink" Target="https://pbs.twimg.com/media/Dy1OkM4XQAAJ4Xs.jpg" TargetMode="External" /><Relationship Id="rId374" Type="http://schemas.openxmlformats.org/officeDocument/2006/relationships/hyperlink" Target="https://pbs.twimg.com/media/Dy2FfHXX4AYwEke.jpg" TargetMode="External" /><Relationship Id="rId375" Type="http://schemas.openxmlformats.org/officeDocument/2006/relationships/hyperlink" Target="https://pbs.twimg.com/media/Dy5KYmiX0AAVCSS.jpg" TargetMode="External" /><Relationship Id="rId376" Type="http://schemas.openxmlformats.org/officeDocument/2006/relationships/hyperlink" Target="https://pbs.twimg.com/media/Dy5q6MwWsAAGNnB.jpg" TargetMode="External" /><Relationship Id="rId377" Type="http://schemas.openxmlformats.org/officeDocument/2006/relationships/hyperlink" Target="https://pbs.twimg.com/media/Dy-L5r6WwAAgUMG.jpg" TargetMode="External" /><Relationship Id="rId378" Type="http://schemas.openxmlformats.org/officeDocument/2006/relationships/hyperlink" Target="https://pbs.twimg.com/media/Dy-4iUkXcAIEdXP.jpg" TargetMode="External" /><Relationship Id="rId379" Type="http://schemas.openxmlformats.org/officeDocument/2006/relationships/hyperlink" Target="https://pbs.twimg.com/media/Dy_3euKX4AIICwU.jpg" TargetMode="External" /><Relationship Id="rId380" Type="http://schemas.openxmlformats.org/officeDocument/2006/relationships/hyperlink" Target="https://pbs.twimg.com/media/DzDSD0EW0AAANnU.jpg" TargetMode="External" /><Relationship Id="rId381" Type="http://schemas.openxmlformats.org/officeDocument/2006/relationships/hyperlink" Target="https://pbs.twimg.com/media/DzEGtYGWoAAJTf1.jpg" TargetMode="External" /><Relationship Id="rId382" Type="http://schemas.openxmlformats.org/officeDocument/2006/relationships/hyperlink" Target="https://pbs.twimg.com/media/DzFsjeHXQAAjM4K.jpg" TargetMode="External" /><Relationship Id="rId383" Type="http://schemas.openxmlformats.org/officeDocument/2006/relationships/hyperlink" Target="https://pbs.twimg.com/media/DzIUy0vX0AIOIkH.jpg" TargetMode="External" /><Relationship Id="rId384" Type="http://schemas.openxmlformats.org/officeDocument/2006/relationships/hyperlink" Target="https://pbs.twimg.com/media/DzJgUjgW0AE1nev.jpg" TargetMode="External" /><Relationship Id="rId385" Type="http://schemas.openxmlformats.org/officeDocument/2006/relationships/hyperlink" Target="https://pbs.twimg.com/media/DzKr2ApXgAAfkwR.jpg" TargetMode="External" /><Relationship Id="rId386" Type="http://schemas.openxmlformats.org/officeDocument/2006/relationships/hyperlink" Target="https://pbs.twimg.com/media/DzOHlF9WkAEKtUF.jpg" TargetMode="External" /><Relationship Id="rId387" Type="http://schemas.openxmlformats.org/officeDocument/2006/relationships/hyperlink" Target="https://pbs.twimg.com/media/DzOrDdxWoAEzlgf.jpg" TargetMode="External" /><Relationship Id="rId388" Type="http://schemas.openxmlformats.org/officeDocument/2006/relationships/hyperlink" Target="https://pbs.twimg.com/media/DzQaV65XQAEYEAc.jpg" TargetMode="External" /><Relationship Id="rId389" Type="http://schemas.openxmlformats.org/officeDocument/2006/relationships/hyperlink" Target="https://pbs.twimg.com/media/DzTZLMFWsAAUErT.jpg" TargetMode="External" /><Relationship Id="rId390" Type="http://schemas.openxmlformats.org/officeDocument/2006/relationships/hyperlink" Target="https://pbs.twimg.com/media/DzUDvzTWsAYgdGW.jpg" TargetMode="External" /><Relationship Id="rId391" Type="http://schemas.openxmlformats.org/officeDocument/2006/relationships/hyperlink" Target="https://pbs.twimg.com/media/DzU5Tj6W0AAlb2i.png" TargetMode="External" /><Relationship Id="rId392" Type="http://schemas.openxmlformats.org/officeDocument/2006/relationships/hyperlink" Target="https://pbs.twimg.com/media/DzX-eV6WsAIHOnw.png" TargetMode="External" /><Relationship Id="rId393" Type="http://schemas.openxmlformats.org/officeDocument/2006/relationships/hyperlink" Target="https://pbs.twimg.com/tweet_video_thumb/DzYpoxVWwAAK5St.jpg" TargetMode="External" /><Relationship Id="rId394" Type="http://schemas.openxmlformats.org/officeDocument/2006/relationships/hyperlink" Target="https://pbs.twimg.com/tweet_video_thumb/Dzaa7AZWoAA7OvV.jpg" TargetMode="External" /><Relationship Id="rId395" Type="http://schemas.openxmlformats.org/officeDocument/2006/relationships/hyperlink" Target="https://pbs.twimg.com/media/DzdIbS3W0AE7mEP.jpg" TargetMode="External" /><Relationship Id="rId396" Type="http://schemas.openxmlformats.org/officeDocument/2006/relationships/hyperlink" Target="https://pbs.twimg.com/media/Dzev4f0WwAA4Tt3.png" TargetMode="External" /><Relationship Id="rId397" Type="http://schemas.openxmlformats.org/officeDocument/2006/relationships/hyperlink" Target="https://pbs.twimg.com/media/DzfbW3nWsAEI5Bq.jpg" TargetMode="External" /><Relationship Id="rId398" Type="http://schemas.openxmlformats.org/officeDocument/2006/relationships/hyperlink" Target="https://pbs.twimg.com/media/DziSdwgWwAEk-kt.jpg" TargetMode="External" /><Relationship Id="rId399" Type="http://schemas.openxmlformats.org/officeDocument/2006/relationships/hyperlink" Target="https://pbs.twimg.com/media/DzivFRtWkAER0Ks.jpg" TargetMode="External" /><Relationship Id="rId400" Type="http://schemas.openxmlformats.org/officeDocument/2006/relationships/hyperlink" Target="https://pbs.twimg.com/media/DzjU1_hXQAIynGW.png" TargetMode="External" /><Relationship Id="rId401" Type="http://schemas.openxmlformats.org/officeDocument/2006/relationships/hyperlink" Target="https://pbs.twimg.com/media/DzjzvgXX4A0yf1P.jpg" TargetMode="External" /><Relationship Id="rId402" Type="http://schemas.openxmlformats.org/officeDocument/2006/relationships/hyperlink" Target="https://pbs.twimg.com/media/DzkasFlWsAAJ90a.png" TargetMode="External" /><Relationship Id="rId403" Type="http://schemas.openxmlformats.org/officeDocument/2006/relationships/hyperlink" Target="https://pbs.twimg.com/media/DznVMDxWsAU9kX3.png" TargetMode="External" /><Relationship Id="rId404" Type="http://schemas.openxmlformats.org/officeDocument/2006/relationships/hyperlink" Target="https://pbs.twimg.com/media/Dzoh3KUW0AcNStm.png" TargetMode="External" /><Relationship Id="rId405" Type="http://schemas.openxmlformats.org/officeDocument/2006/relationships/hyperlink" Target="https://pbs.twimg.com/media/DzpnrZBW0AAJwxR.jpg" TargetMode="External" /><Relationship Id="rId406" Type="http://schemas.openxmlformats.org/officeDocument/2006/relationships/hyperlink" Target="https://pbs.twimg.com/media/DzsZEAQWwAAqpgw.png" TargetMode="External" /><Relationship Id="rId407" Type="http://schemas.openxmlformats.org/officeDocument/2006/relationships/hyperlink" Target="https://pbs.twimg.com/media/Dzte4P8X4AIJa17.png" TargetMode="External" /><Relationship Id="rId408" Type="http://schemas.openxmlformats.org/officeDocument/2006/relationships/hyperlink" Target="https://pbs.twimg.com/media/DzxTxwHWoAIW45M.png" TargetMode="External" /><Relationship Id="rId409" Type="http://schemas.openxmlformats.org/officeDocument/2006/relationships/hyperlink" Target="https://pbs.twimg.com/media/Dzx2GsCWsAUlsh4.jpg" TargetMode="External" /><Relationship Id="rId410" Type="http://schemas.openxmlformats.org/officeDocument/2006/relationships/hyperlink" Target="http://pbs.twimg.com/profile_images/535418328740032512/DyIflBkZ_normal.jpeg" TargetMode="External" /><Relationship Id="rId411" Type="http://schemas.openxmlformats.org/officeDocument/2006/relationships/hyperlink" Target="http://pbs.twimg.com/profile_images/535418328740032512/DyIflBkZ_normal.jpeg" TargetMode="External" /><Relationship Id="rId412" Type="http://schemas.openxmlformats.org/officeDocument/2006/relationships/hyperlink" Target="http://pbs.twimg.com/profile_images/1042465363714224129/VeGJlHbt_normal.jpg" TargetMode="External" /><Relationship Id="rId413" Type="http://schemas.openxmlformats.org/officeDocument/2006/relationships/hyperlink" Target="http://pbs.twimg.com/profile_images/1042465363714224129/VeGJlHbt_normal.jpg" TargetMode="External" /><Relationship Id="rId414" Type="http://schemas.openxmlformats.org/officeDocument/2006/relationships/hyperlink" Target="http://pbs.twimg.com/profile_images/1009833086857760769/rT1JWdEL_normal.jpg" TargetMode="External" /><Relationship Id="rId415" Type="http://schemas.openxmlformats.org/officeDocument/2006/relationships/hyperlink" Target="http://pbs.twimg.com/profile_images/842079667087650836/WekGZVp__normal.jpg" TargetMode="External" /><Relationship Id="rId416" Type="http://schemas.openxmlformats.org/officeDocument/2006/relationships/hyperlink" Target="https://twitter.com/#!/avalara/status/1093207751839211520" TargetMode="External" /><Relationship Id="rId417" Type="http://schemas.openxmlformats.org/officeDocument/2006/relationships/hyperlink" Target="https://twitter.com/#!/bknowles34/status/1093283714312949760" TargetMode="External" /><Relationship Id="rId418" Type="http://schemas.openxmlformats.org/officeDocument/2006/relationships/hyperlink" Target="https://twitter.com/#!/rachelasimontax/status/1093315946096353282" TargetMode="External" /><Relationship Id="rId419" Type="http://schemas.openxmlformats.org/officeDocument/2006/relationships/hyperlink" Target="https://twitter.com/#!/thomasofarrell1/status/1093316071891914753" TargetMode="External" /><Relationship Id="rId420" Type="http://schemas.openxmlformats.org/officeDocument/2006/relationships/hyperlink" Target="https://twitter.com/#!/arackerman/status/1093338636542726144" TargetMode="External" /><Relationship Id="rId421" Type="http://schemas.openxmlformats.org/officeDocument/2006/relationships/hyperlink" Target="https://twitter.com/#!/timduy/status/1093556412301496321" TargetMode="External" /><Relationship Id="rId422" Type="http://schemas.openxmlformats.org/officeDocument/2006/relationships/hyperlink" Target="https://twitter.com/#!/marcobettosi/status/1093556851239780355" TargetMode="External" /><Relationship Id="rId423" Type="http://schemas.openxmlformats.org/officeDocument/2006/relationships/hyperlink" Target="https://twitter.com/#!/wtckc/status/1093568610516324352" TargetMode="External" /><Relationship Id="rId424" Type="http://schemas.openxmlformats.org/officeDocument/2006/relationships/hyperlink" Target="https://twitter.com/#!/karengalivan1/status/1093575427514351616" TargetMode="External" /><Relationship Id="rId425" Type="http://schemas.openxmlformats.org/officeDocument/2006/relationships/hyperlink" Target="https://twitter.com/#!/annerinaldi5/status/1093642695413850112" TargetMode="External" /><Relationship Id="rId426" Type="http://schemas.openxmlformats.org/officeDocument/2006/relationships/hyperlink" Target="https://twitter.com/#!/ceoshow/status/1093693934382039041" TargetMode="External" /><Relationship Id="rId427" Type="http://schemas.openxmlformats.org/officeDocument/2006/relationships/hyperlink" Target="https://twitter.com/#!/jesstuschongrsm/status/1093870840150720513" TargetMode="External" /><Relationship Id="rId428" Type="http://schemas.openxmlformats.org/officeDocument/2006/relationships/hyperlink" Target="https://twitter.com/#!/alfsuletzki/status/1093911484931944449" TargetMode="External" /><Relationship Id="rId429" Type="http://schemas.openxmlformats.org/officeDocument/2006/relationships/hyperlink" Target="https://twitter.com/#!/mag_broderick/status/1093954660556308480" TargetMode="External" /><Relationship Id="rId430" Type="http://schemas.openxmlformats.org/officeDocument/2006/relationships/hyperlink" Target="https://twitter.com/#!/mprestonclarke/status/1094025086963777536" TargetMode="External" /><Relationship Id="rId431" Type="http://schemas.openxmlformats.org/officeDocument/2006/relationships/hyperlink" Target="https://twitter.com/#!/teagjones/status/1093330246126977030" TargetMode="External" /><Relationship Id="rId432" Type="http://schemas.openxmlformats.org/officeDocument/2006/relationships/hyperlink" Target="https://twitter.com/#!/teagjones/status/1094026943429775360" TargetMode="External" /><Relationship Id="rId433" Type="http://schemas.openxmlformats.org/officeDocument/2006/relationships/hyperlink" Target="https://twitter.com/#!/simonhartrsm/status/1094161846729428993" TargetMode="External" /><Relationship Id="rId434" Type="http://schemas.openxmlformats.org/officeDocument/2006/relationships/hyperlink" Target="https://twitter.com/#!/rsmjb1/status/1094217687146860545" TargetMode="External" /><Relationship Id="rId435" Type="http://schemas.openxmlformats.org/officeDocument/2006/relationships/hyperlink" Target="https://twitter.com/#!/tdboothca/status/1094346533707960320" TargetMode="External" /><Relationship Id="rId436" Type="http://schemas.openxmlformats.org/officeDocument/2006/relationships/hyperlink" Target="https://twitter.com/#!/imasouthwestflo/status/1094424522449653760" TargetMode="External" /><Relationship Id="rId437" Type="http://schemas.openxmlformats.org/officeDocument/2006/relationships/hyperlink" Target="https://twitter.com/#!/fortivus/status/1094649709275369473" TargetMode="External" /><Relationship Id="rId438" Type="http://schemas.openxmlformats.org/officeDocument/2006/relationships/hyperlink" Target="https://twitter.com/#!/kurt_shenk/status/1093701227899207680" TargetMode="External" /><Relationship Id="rId439" Type="http://schemas.openxmlformats.org/officeDocument/2006/relationships/hyperlink" Target="https://twitter.com/#!/kurt_shenk/status/1094957309799866368" TargetMode="External" /><Relationship Id="rId440" Type="http://schemas.openxmlformats.org/officeDocument/2006/relationships/hyperlink" Target="https://twitter.com/#!/luxsantllc/status/1095245073279795200" TargetMode="External" /><Relationship Id="rId441" Type="http://schemas.openxmlformats.org/officeDocument/2006/relationships/hyperlink" Target="https://twitter.com/#!/bondgp007/status/1095314432186597377" TargetMode="External" /><Relationship Id="rId442" Type="http://schemas.openxmlformats.org/officeDocument/2006/relationships/hyperlink" Target="https://twitter.com/#!/bondgp007/status/1095370806123790337" TargetMode="External" /><Relationship Id="rId443" Type="http://schemas.openxmlformats.org/officeDocument/2006/relationships/hyperlink" Target="https://twitter.com/#!/stuartwmcc/status/1093589015499026433" TargetMode="External" /><Relationship Id="rId444" Type="http://schemas.openxmlformats.org/officeDocument/2006/relationships/hyperlink" Target="https://twitter.com/#!/stuartwmcc/status/1095414938640834561" TargetMode="External" /><Relationship Id="rId445" Type="http://schemas.openxmlformats.org/officeDocument/2006/relationships/hyperlink" Target="https://twitter.com/#!/rogermilk/status/1095484046371635200" TargetMode="External" /><Relationship Id="rId446" Type="http://schemas.openxmlformats.org/officeDocument/2006/relationships/hyperlink" Target="https://twitter.com/#!/hirajanwin/status/1095526990680080384" TargetMode="External" /><Relationship Id="rId447" Type="http://schemas.openxmlformats.org/officeDocument/2006/relationships/hyperlink" Target="https://twitter.com/#!/davisnordell/status/1093217773654700032" TargetMode="External" /><Relationship Id="rId448" Type="http://schemas.openxmlformats.org/officeDocument/2006/relationships/hyperlink" Target="https://twitter.com/#!/davisnordell/status/1095574913128136704" TargetMode="External" /><Relationship Id="rId449" Type="http://schemas.openxmlformats.org/officeDocument/2006/relationships/hyperlink" Target="https://twitter.com/#!/jaalex53/status/1095730058742976512" TargetMode="External" /><Relationship Id="rId450" Type="http://schemas.openxmlformats.org/officeDocument/2006/relationships/hyperlink" Target="https://twitter.com/#!/jaalex53/status/1095784711388057600" TargetMode="External" /><Relationship Id="rId451" Type="http://schemas.openxmlformats.org/officeDocument/2006/relationships/hyperlink" Target="https://twitter.com/#!/dwopheim/status/1096104968078192640" TargetMode="External" /><Relationship Id="rId452" Type="http://schemas.openxmlformats.org/officeDocument/2006/relationships/hyperlink" Target="https://twitter.com/#!/dwopheim/status/1096104968078192640" TargetMode="External" /><Relationship Id="rId453" Type="http://schemas.openxmlformats.org/officeDocument/2006/relationships/hyperlink" Target="https://twitter.com/#!/ukacg/status/1096126804572676096" TargetMode="External" /><Relationship Id="rId454" Type="http://schemas.openxmlformats.org/officeDocument/2006/relationships/hyperlink" Target="https://twitter.com/#!/ukacg/status/1096126804572676096" TargetMode="External" /><Relationship Id="rId455" Type="http://schemas.openxmlformats.org/officeDocument/2006/relationships/hyperlink" Target="https://twitter.com/#!/bethiebooo/status/1096128458579763201" TargetMode="External" /><Relationship Id="rId456" Type="http://schemas.openxmlformats.org/officeDocument/2006/relationships/hyperlink" Target="https://twitter.com/#!/silburfuchs/status/1096135447414231042" TargetMode="External" /><Relationship Id="rId457" Type="http://schemas.openxmlformats.org/officeDocument/2006/relationships/hyperlink" Target="https://twitter.com/#!/c_sather/status/1093172165481021442" TargetMode="External" /><Relationship Id="rId458" Type="http://schemas.openxmlformats.org/officeDocument/2006/relationships/hyperlink" Target="https://twitter.com/#!/c_sather/status/1093172811076648960" TargetMode="External" /><Relationship Id="rId459" Type="http://schemas.openxmlformats.org/officeDocument/2006/relationships/hyperlink" Target="https://twitter.com/#!/c_sather/status/1093234835005603841" TargetMode="External" /><Relationship Id="rId460" Type="http://schemas.openxmlformats.org/officeDocument/2006/relationships/hyperlink" Target="https://twitter.com/#!/c_sather/status/1094987873277919233" TargetMode="External" /><Relationship Id="rId461" Type="http://schemas.openxmlformats.org/officeDocument/2006/relationships/hyperlink" Target="https://twitter.com/#!/c_sather/status/1095784260617809937" TargetMode="External" /><Relationship Id="rId462" Type="http://schemas.openxmlformats.org/officeDocument/2006/relationships/hyperlink" Target="https://twitter.com/#!/c_sather/status/1095785140146573312" TargetMode="External" /><Relationship Id="rId463" Type="http://schemas.openxmlformats.org/officeDocument/2006/relationships/hyperlink" Target="https://twitter.com/#!/c_sather/status/1096136041935839240" TargetMode="External" /><Relationship Id="rId464" Type="http://schemas.openxmlformats.org/officeDocument/2006/relationships/hyperlink" Target="https://twitter.com/#!/ronatthechamber/status/1096147894439198721" TargetMode="External" /><Relationship Id="rId465" Type="http://schemas.openxmlformats.org/officeDocument/2006/relationships/hyperlink" Target="https://twitter.com/#!/ronatthechamber/status/1096147894439198721" TargetMode="External" /><Relationship Id="rId466" Type="http://schemas.openxmlformats.org/officeDocument/2006/relationships/hyperlink" Target="https://twitter.com/#!/ashleywilsoncoc/status/1096153696809947138" TargetMode="External" /><Relationship Id="rId467" Type="http://schemas.openxmlformats.org/officeDocument/2006/relationships/hyperlink" Target="https://twitter.com/#!/financialnewswk/status/1095880644633247745" TargetMode="External" /><Relationship Id="rId468" Type="http://schemas.openxmlformats.org/officeDocument/2006/relationships/hyperlink" Target="https://twitter.com/#!/financialnewswk/status/1096195779339927552" TargetMode="External" /><Relationship Id="rId469" Type="http://schemas.openxmlformats.org/officeDocument/2006/relationships/hyperlink" Target="https://twitter.com/#!/ifindinternship/status/1096206898162995201" TargetMode="External" /><Relationship Id="rId470" Type="http://schemas.openxmlformats.org/officeDocument/2006/relationships/hyperlink" Target="https://twitter.com/#!/mike_baron1/status/1096205893941841921" TargetMode="External" /><Relationship Id="rId471" Type="http://schemas.openxmlformats.org/officeDocument/2006/relationships/hyperlink" Target="https://twitter.com/#!/jaredbowers_rsm/status/1096387309010853888" TargetMode="External" /><Relationship Id="rId472" Type="http://schemas.openxmlformats.org/officeDocument/2006/relationships/hyperlink" Target="https://twitter.com/#!/recruiterkara/status/1093602648224423936" TargetMode="External" /><Relationship Id="rId473" Type="http://schemas.openxmlformats.org/officeDocument/2006/relationships/hyperlink" Target="https://twitter.com/#!/recruiterkara/status/1093603061187137537" TargetMode="External" /><Relationship Id="rId474" Type="http://schemas.openxmlformats.org/officeDocument/2006/relationships/hyperlink" Target="https://twitter.com/#!/recruiterkara/status/1096100147535233024" TargetMode="External" /><Relationship Id="rId475" Type="http://schemas.openxmlformats.org/officeDocument/2006/relationships/hyperlink" Target="https://twitter.com/#!/recruiterkara/status/1096100147535233024" TargetMode="External" /><Relationship Id="rId476" Type="http://schemas.openxmlformats.org/officeDocument/2006/relationships/hyperlink" Target="https://twitter.com/#!/recruiterkara/status/1096125553520844805" TargetMode="External" /><Relationship Id="rId477" Type="http://schemas.openxmlformats.org/officeDocument/2006/relationships/hyperlink" Target="https://twitter.com/#!/recruiterkara/status/1096127879941885952" TargetMode="External" /><Relationship Id="rId478" Type="http://schemas.openxmlformats.org/officeDocument/2006/relationships/hyperlink" Target="https://twitter.com/#!/recruiterkara/status/1096128077112004608" TargetMode="External" /><Relationship Id="rId479" Type="http://schemas.openxmlformats.org/officeDocument/2006/relationships/hyperlink" Target="https://twitter.com/#!/recruiterkara/status/1096417372590821376" TargetMode="External" /><Relationship Id="rId480" Type="http://schemas.openxmlformats.org/officeDocument/2006/relationships/hyperlink" Target="https://twitter.com/#!/acgglobal/status/1096423940635926533" TargetMode="External" /><Relationship Id="rId481" Type="http://schemas.openxmlformats.org/officeDocument/2006/relationships/hyperlink" Target="https://twitter.com/#!/acgglobal/status/1096423940635926533" TargetMode="External" /><Relationship Id="rId482" Type="http://schemas.openxmlformats.org/officeDocument/2006/relationships/hyperlink" Target="https://twitter.com/#!/terzima/status/1096431893199929345" TargetMode="External" /><Relationship Id="rId483" Type="http://schemas.openxmlformats.org/officeDocument/2006/relationships/hyperlink" Target="https://twitter.com/#!/terzima/status/1093985784376504322" TargetMode="External" /><Relationship Id="rId484" Type="http://schemas.openxmlformats.org/officeDocument/2006/relationships/hyperlink" Target="https://twitter.com/#!/terzima/status/1093985784376504322" TargetMode="External" /><Relationship Id="rId485" Type="http://schemas.openxmlformats.org/officeDocument/2006/relationships/hyperlink" Target="https://twitter.com/#!/mlb729/status/1096433882872786944" TargetMode="External" /><Relationship Id="rId486" Type="http://schemas.openxmlformats.org/officeDocument/2006/relationships/hyperlink" Target="https://twitter.com/#!/stolpermatt/status/1096446629396262912" TargetMode="External" /><Relationship Id="rId487" Type="http://schemas.openxmlformats.org/officeDocument/2006/relationships/hyperlink" Target="https://twitter.com/#!/stolpermatt/status/1096446629396262912" TargetMode="External" /><Relationship Id="rId488" Type="http://schemas.openxmlformats.org/officeDocument/2006/relationships/hyperlink" Target="https://twitter.com/#!/coldfusion39/status/1096460272364109825" TargetMode="External" /><Relationship Id="rId489" Type="http://schemas.openxmlformats.org/officeDocument/2006/relationships/hyperlink" Target="https://twitter.com/#!/joemazzarsmla/status/1094037026737840133" TargetMode="External" /><Relationship Id="rId490" Type="http://schemas.openxmlformats.org/officeDocument/2006/relationships/hyperlink" Target="https://twitter.com/#!/joemazzarsmla/status/1096481600596922368" TargetMode="External" /><Relationship Id="rId491" Type="http://schemas.openxmlformats.org/officeDocument/2006/relationships/hyperlink" Target="https://twitter.com/#!/joemazzarsmla/status/1096482249283780608" TargetMode="External" /><Relationship Id="rId492" Type="http://schemas.openxmlformats.org/officeDocument/2006/relationships/hyperlink" Target="https://twitter.com/#!/joemazzarsmla/status/1096483484170764288" TargetMode="External" /><Relationship Id="rId493" Type="http://schemas.openxmlformats.org/officeDocument/2006/relationships/hyperlink" Target="https://twitter.com/#!/joemazzarsmla/status/1096503874477731840" TargetMode="External" /><Relationship Id="rId494" Type="http://schemas.openxmlformats.org/officeDocument/2006/relationships/hyperlink" Target="https://twitter.com/#!/sherbel_campus/status/1093618721514504197" TargetMode="External" /><Relationship Id="rId495" Type="http://schemas.openxmlformats.org/officeDocument/2006/relationships/hyperlink" Target="https://twitter.com/#!/sherbel_campus/status/1093618910857957383" TargetMode="External" /><Relationship Id="rId496" Type="http://schemas.openxmlformats.org/officeDocument/2006/relationships/hyperlink" Target="https://twitter.com/#!/sherbel_campus/status/1096533672063369218" TargetMode="External" /><Relationship Id="rId497" Type="http://schemas.openxmlformats.org/officeDocument/2006/relationships/hyperlink" Target="https://twitter.com/#!/sherbel_campus/status/1096533856394596352" TargetMode="External" /><Relationship Id="rId498" Type="http://schemas.openxmlformats.org/officeDocument/2006/relationships/hyperlink" Target="https://twitter.com/#!/sherbel_campus/status/1096533856394596352" TargetMode="External" /><Relationship Id="rId499" Type="http://schemas.openxmlformats.org/officeDocument/2006/relationships/hyperlink" Target="https://twitter.com/#!/sandralynn0375/status/1096550253929615362" TargetMode="External" /><Relationship Id="rId500" Type="http://schemas.openxmlformats.org/officeDocument/2006/relationships/hyperlink" Target="https://twitter.com/#!/ss_warroom/status/1096136160227852299" TargetMode="External" /><Relationship Id="rId501" Type="http://schemas.openxmlformats.org/officeDocument/2006/relationships/hyperlink" Target="https://twitter.com/#!/thor_vath/status/1096556916229242880" TargetMode="External" /><Relationship Id="rId502" Type="http://schemas.openxmlformats.org/officeDocument/2006/relationships/hyperlink" Target="https://twitter.com/#!/jasonkuruvilla1/status/1096574536517070848" TargetMode="External" /><Relationship Id="rId503" Type="http://schemas.openxmlformats.org/officeDocument/2006/relationships/hyperlink" Target="https://twitter.com/#!/pgrahamrsm/status/1096715941726044160" TargetMode="External" /><Relationship Id="rId504" Type="http://schemas.openxmlformats.org/officeDocument/2006/relationships/hyperlink" Target="https://twitter.com/#!/arabiarsm/status/1073181686857379841" TargetMode="External" /><Relationship Id="rId505" Type="http://schemas.openxmlformats.org/officeDocument/2006/relationships/hyperlink" Target="https://twitter.com/#!/cemsm/status/1096746674855313408" TargetMode="External" /><Relationship Id="rId506" Type="http://schemas.openxmlformats.org/officeDocument/2006/relationships/hyperlink" Target="https://twitter.com/#!/ustransitiontax/status/1096774277750288386" TargetMode="External" /><Relationship Id="rId507" Type="http://schemas.openxmlformats.org/officeDocument/2006/relationships/hyperlink" Target="https://twitter.com/#!/ashley_olson_05/status/1093622832305750016" TargetMode="External" /><Relationship Id="rId508" Type="http://schemas.openxmlformats.org/officeDocument/2006/relationships/hyperlink" Target="https://twitter.com/#!/ashley_olson_05/status/1093671882610667520" TargetMode="External" /><Relationship Id="rId509" Type="http://schemas.openxmlformats.org/officeDocument/2006/relationships/hyperlink" Target="https://twitter.com/#!/ashley_olson_05/status/1097254722157854720" TargetMode="External" /><Relationship Id="rId510" Type="http://schemas.openxmlformats.org/officeDocument/2006/relationships/hyperlink" Target="https://twitter.com/#!/ashley_olson_05/status/1097254773923987456" TargetMode="External" /><Relationship Id="rId511" Type="http://schemas.openxmlformats.org/officeDocument/2006/relationships/hyperlink" Target="https://twitter.com/#!/ashley_olson_05/status/1097254773923987456" TargetMode="External" /><Relationship Id="rId512" Type="http://schemas.openxmlformats.org/officeDocument/2006/relationships/hyperlink" Target="https://twitter.com/#!/glendajevans/status/1097290175795875840" TargetMode="External" /><Relationship Id="rId513" Type="http://schemas.openxmlformats.org/officeDocument/2006/relationships/hyperlink" Target="https://twitter.com/#!/howardsiegal/status/1093155442514116608" TargetMode="External" /><Relationship Id="rId514" Type="http://schemas.openxmlformats.org/officeDocument/2006/relationships/hyperlink" Target="https://twitter.com/#!/howardsiegal/status/1093686742304129026" TargetMode="External" /><Relationship Id="rId515" Type="http://schemas.openxmlformats.org/officeDocument/2006/relationships/hyperlink" Target="https://twitter.com/#!/howardsiegal/status/1094663941538660352" TargetMode="External" /><Relationship Id="rId516" Type="http://schemas.openxmlformats.org/officeDocument/2006/relationships/hyperlink" Target="https://twitter.com/#!/howardsiegal/status/1097303808701616128" TargetMode="External" /><Relationship Id="rId517" Type="http://schemas.openxmlformats.org/officeDocument/2006/relationships/hyperlink" Target="https://twitter.com/#!/rsmkuwait/status/1094371718037155840" TargetMode="External" /><Relationship Id="rId518" Type="http://schemas.openxmlformats.org/officeDocument/2006/relationships/hyperlink" Target="https://twitter.com/#!/rsmkuwait/status/1094371830666850304" TargetMode="External" /><Relationship Id="rId519" Type="http://schemas.openxmlformats.org/officeDocument/2006/relationships/hyperlink" Target="https://twitter.com/#!/rsmkuwait/status/1097393906487042048" TargetMode="External" /><Relationship Id="rId520" Type="http://schemas.openxmlformats.org/officeDocument/2006/relationships/hyperlink" Target="https://twitter.com/#!/rsmkuwait/status/1097393975441408000" TargetMode="External" /><Relationship Id="rId521" Type="http://schemas.openxmlformats.org/officeDocument/2006/relationships/hyperlink" Target="https://twitter.com/#!/rsmkuwait/status/1097393994819125248" TargetMode="External" /><Relationship Id="rId522" Type="http://schemas.openxmlformats.org/officeDocument/2006/relationships/hyperlink" Target="https://twitter.com/#!/rsm_za/status/1097409991303155713" TargetMode="External" /><Relationship Id="rId523" Type="http://schemas.openxmlformats.org/officeDocument/2006/relationships/hyperlink" Target="https://twitter.com/#!/rsm_es/status/1096416985859194880" TargetMode="External" /><Relationship Id="rId524" Type="http://schemas.openxmlformats.org/officeDocument/2006/relationships/hyperlink" Target="https://twitter.com/#!/rsm_es/status/1096416985859194880" TargetMode="External" /><Relationship Id="rId525" Type="http://schemas.openxmlformats.org/officeDocument/2006/relationships/hyperlink" Target="https://twitter.com/#!/rsm_es/status/1097462365812154369" TargetMode="External" /><Relationship Id="rId526" Type="http://schemas.openxmlformats.org/officeDocument/2006/relationships/hyperlink" Target="https://twitter.com/#!/myerseric/status/1097487313314160640" TargetMode="External" /><Relationship Id="rId527" Type="http://schemas.openxmlformats.org/officeDocument/2006/relationships/hyperlink" Target="https://twitter.com/#!/pjperezburgos/status/1097499561629835265" TargetMode="External" /><Relationship Id="rId528" Type="http://schemas.openxmlformats.org/officeDocument/2006/relationships/hyperlink" Target="https://twitter.com/#!/jessjrecruiter/status/1097528216670138369" TargetMode="External" /><Relationship Id="rId529" Type="http://schemas.openxmlformats.org/officeDocument/2006/relationships/hyperlink" Target="https://twitter.com/#!/gordonmicallef/status/1097620068710707200" TargetMode="External" /><Relationship Id="rId530" Type="http://schemas.openxmlformats.org/officeDocument/2006/relationships/hyperlink" Target="https://twitter.com/#!/victorkao4/status/1093522649815240705" TargetMode="External" /><Relationship Id="rId531" Type="http://schemas.openxmlformats.org/officeDocument/2006/relationships/hyperlink" Target="https://twitter.com/#!/victorkao4/status/1093886368512643073" TargetMode="External" /><Relationship Id="rId532" Type="http://schemas.openxmlformats.org/officeDocument/2006/relationships/hyperlink" Target="https://twitter.com/#!/victorkao4/status/1093924994806177792" TargetMode="External" /><Relationship Id="rId533" Type="http://schemas.openxmlformats.org/officeDocument/2006/relationships/hyperlink" Target="https://twitter.com/#!/victorkao4/status/1095566709367496704" TargetMode="External" /><Relationship Id="rId534" Type="http://schemas.openxmlformats.org/officeDocument/2006/relationships/hyperlink" Target="https://twitter.com/#!/victorkao4/status/1097661921858383872" TargetMode="External" /><Relationship Id="rId535" Type="http://schemas.openxmlformats.org/officeDocument/2006/relationships/hyperlink" Target="https://twitter.com/#!/joan_valente/status/1094321357771268096" TargetMode="External" /><Relationship Id="rId536" Type="http://schemas.openxmlformats.org/officeDocument/2006/relationships/hyperlink" Target="https://twitter.com/#!/joan_valente/status/1094321357771268096" TargetMode="External" /><Relationship Id="rId537" Type="http://schemas.openxmlformats.org/officeDocument/2006/relationships/hyperlink" Target="https://twitter.com/#!/joan_valente/status/1094321357771268096" TargetMode="External" /><Relationship Id="rId538" Type="http://schemas.openxmlformats.org/officeDocument/2006/relationships/hyperlink" Target="https://twitter.com/#!/joan_valente/status/1097672610157027328" TargetMode="External" /><Relationship Id="rId539" Type="http://schemas.openxmlformats.org/officeDocument/2006/relationships/hyperlink" Target="https://twitter.com/#!/rsm_canada/status/1093864615212212224" TargetMode="External" /><Relationship Id="rId540" Type="http://schemas.openxmlformats.org/officeDocument/2006/relationships/hyperlink" Target="https://twitter.com/#!/rsm_canada/status/1095412575691595776" TargetMode="External" /><Relationship Id="rId541" Type="http://schemas.openxmlformats.org/officeDocument/2006/relationships/hyperlink" Target="https://twitter.com/#!/rsm_canada/status/1097843597427253248" TargetMode="External" /><Relationship Id="rId542" Type="http://schemas.openxmlformats.org/officeDocument/2006/relationships/hyperlink" Target="https://twitter.com/#!/rsm_canada/status/1093864615212212224" TargetMode="External" /><Relationship Id="rId543" Type="http://schemas.openxmlformats.org/officeDocument/2006/relationships/hyperlink" Target="https://twitter.com/#!/rsm_canada/status/1095412575691595776" TargetMode="External" /><Relationship Id="rId544" Type="http://schemas.openxmlformats.org/officeDocument/2006/relationships/hyperlink" Target="https://twitter.com/#!/rsm_canada/status/1097843597427253248" TargetMode="External" /><Relationship Id="rId545" Type="http://schemas.openxmlformats.org/officeDocument/2006/relationships/hyperlink" Target="https://twitter.com/#!/erpsoftwareblog/status/1097873604673523712" TargetMode="External" /><Relationship Id="rId546" Type="http://schemas.openxmlformats.org/officeDocument/2006/relationships/hyperlink" Target="https://twitter.com/#!/rsmusllp/status/1093242464079699969" TargetMode="External" /><Relationship Id="rId547" Type="http://schemas.openxmlformats.org/officeDocument/2006/relationships/hyperlink" Target="https://twitter.com/#!/joebrusuelas/status/1093556361479241729" TargetMode="External" /><Relationship Id="rId548" Type="http://schemas.openxmlformats.org/officeDocument/2006/relationships/hyperlink" Target="https://twitter.com/#!/joebrusuelas/status/1096065377988239362" TargetMode="External" /><Relationship Id="rId549" Type="http://schemas.openxmlformats.org/officeDocument/2006/relationships/hyperlink" Target="https://twitter.com/#!/rsmusllp/status/1092791048345210887" TargetMode="External" /><Relationship Id="rId550" Type="http://schemas.openxmlformats.org/officeDocument/2006/relationships/hyperlink" Target="https://twitter.com/#!/rsmusllp/status/1093612395153575936" TargetMode="External" /><Relationship Id="rId551" Type="http://schemas.openxmlformats.org/officeDocument/2006/relationships/hyperlink" Target="https://twitter.com/#!/rsmusllp/status/1094016811836813312" TargetMode="External" /><Relationship Id="rId552" Type="http://schemas.openxmlformats.org/officeDocument/2006/relationships/hyperlink" Target="https://twitter.com/#!/uschamber/status/1095741795483484166" TargetMode="External" /><Relationship Id="rId553" Type="http://schemas.openxmlformats.org/officeDocument/2006/relationships/hyperlink" Target="https://twitter.com/#!/rsmusllp/status/1095076279030898689" TargetMode="External" /><Relationship Id="rId554" Type="http://schemas.openxmlformats.org/officeDocument/2006/relationships/hyperlink" Target="https://twitter.com/#!/rsmusllp/status/1095329255825817602" TargetMode="External" /><Relationship Id="rId555" Type="http://schemas.openxmlformats.org/officeDocument/2006/relationships/hyperlink" Target="https://twitter.com/#!/rsmusllp/status/1093967725364428800" TargetMode="External" /><Relationship Id="rId556" Type="http://schemas.openxmlformats.org/officeDocument/2006/relationships/hyperlink" Target="https://twitter.com/#!/rsmusllp/status/1095701395687329796" TargetMode="External" /><Relationship Id="rId557" Type="http://schemas.openxmlformats.org/officeDocument/2006/relationships/hyperlink" Target="https://twitter.com/#!/rsmusllp/status/1096454913259900928" TargetMode="External" /><Relationship Id="rId558" Type="http://schemas.openxmlformats.org/officeDocument/2006/relationships/hyperlink" Target="https://twitter.com/#!/rsmusllp/status/1096484446382055425" TargetMode="External" /><Relationship Id="rId559" Type="http://schemas.openxmlformats.org/officeDocument/2006/relationships/hyperlink" Target="https://twitter.com/#!/thersmclassic/status/1096392318855364609" TargetMode="External" /><Relationship Id="rId560" Type="http://schemas.openxmlformats.org/officeDocument/2006/relationships/hyperlink" Target="https://twitter.com/#!/rsmusllp/status/1096076618160852997" TargetMode="External" /><Relationship Id="rId561" Type="http://schemas.openxmlformats.org/officeDocument/2006/relationships/hyperlink" Target="https://twitter.com/#!/newkirkmak/status/1097909948212805633" TargetMode="External" /><Relationship Id="rId562" Type="http://schemas.openxmlformats.org/officeDocument/2006/relationships/hyperlink" Target="https://twitter.com/#!/newkirkmak/status/1093885768433582080" TargetMode="External" /><Relationship Id="rId563" Type="http://schemas.openxmlformats.org/officeDocument/2006/relationships/hyperlink" Target="https://twitter.com/#!/newkirkmak/status/1094653528214261765" TargetMode="External" /><Relationship Id="rId564" Type="http://schemas.openxmlformats.org/officeDocument/2006/relationships/hyperlink" Target="https://twitter.com/#!/newkirkmak/status/1096135598094602244" TargetMode="External" /><Relationship Id="rId565" Type="http://schemas.openxmlformats.org/officeDocument/2006/relationships/hyperlink" Target="https://twitter.com/#!/newkirkmak/status/1097909948212805633" TargetMode="External" /><Relationship Id="rId566" Type="http://schemas.openxmlformats.org/officeDocument/2006/relationships/hyperlink" Target="https://twitter.com/#!/bionj_org/status/1097916726518386688" TargetMode="External" /><Relationship Id="rId567" Type="http://schemas.openxmlformats.org/officeDocument/2006/relationships/hyperlink" Target="https://twitter.com/#!/rsmusllp/status/1092862927688863744" TargetMode="External" /><Relationship Id="rId568" Type="http://schemas.openxmlformats.org/officeDocument/2006/relationships/hyperlink" Target="https://twitter.com/#!/rsmusllp/status/1090656751534436353" TargetMode="External" /><Relationship Id="rId569" Type="http://schemas.openxmlformats.org/officeDocument/2006/relationships/hyperlink" Target="https://twitter.com/#!/rsmusllp/status/1092978702999277568" TargetMode="External" /><Relationship Id="rId570" Type="http://schemas.openxmlformats.org/officeDocument/2006/relationships/hyperlink" Target="https://twitter.com/#!/rsmusllp/status/1093147738269761536" TargetMode="External" /><Relationship Id="rId571" Type="http://schemas.openxmlformats.org/officeDocument/2006/relationships/hyperlink" Target="https://twitter.com/#!/rsmusllp/status/1093193890277089282" TargetMode="External" /><Relationship Id="rId572" Type="http://schemas.openxmlformats.org/officeDocument/2006/relationships/hyperlink" Target="https://twitter.com/#!/rsmusllp/status/1093278176221061120" TargetMode="External" /><Relationship Id="rId573" Type="http://schemas.openxmlformats.org/officeDocument/2006/relationships/hyperlink" Target="https://twitter.com/#!/rsmusllp/status/1093336072191389697" TargetMode="External" /><Relationship Id="rId574" Type="http://schemas.openxmlformats.org/officeDocument/2006/relationships/hyperlink" Target="https://twitter.com/#!/rsmusllp/status/1093526840160014336" TargetMode="External" /><Relationship Id="rId575" Type="http://schemas.openxmlformats.org/officeDocument/2006/relationships/hyperlink" Target="https://twitter.com/#!/rsmusllp/status/1093572624771440641" TargetMode="External" /><Relationship Id="rId576" Type="http://schemas.openxmlformats.org/officeDocument/2006/relationships/hyperlink" Target="https://twitter.com/#!/rsmusllp/status/1093616670286008320" TargetMode="External" /><Relationship Id="rId577" Type="http://schemas.openxmlformats.org/officeDocument/2006/relationships/hyperlink" Target="https://twitter.com/#!/rsmusllp/status/1093677056016244736" TargetMode="External" /><Relationship Id="rId578" Type="http://schemas.openxmlformats.org/officeDocument/2006/relationships/hyperlink" Target="https://twitter.com/#!/rsmusllp/status/1093893547927982081" TargetMode="External" /><Relationship Id="rId579" Type="http://schemas.openxmlformats.org/officeDocument/2006/relationships/hyperlink" Target="https://twitter.com/#!/rsmusllp/status/1093929309260185600" TargetMode="External" /><Relationship Id="rId580" Type="http://schemas.openxmlformats.org/officeDocument/2006/relationships/hyperlink" Target="https://twitter.com/#!/rsmusllp/status/1094247059673305088" TargetMode="External" /><Relationship Id="rId581" Type="http://schemas.openxmlformats.org/officeDocument/2006/relationships/hyperlink" Target="https://twitter.com/#!/rsmusllp/status/1094296136117030912" TargetMode="External" /><Relationship Id="rId582" Type="http://schemas.openxmlformats.org/officeDocument/2006/relationships/hyperlink" Target="https://twitter.com/#!/rsmusllp/status/1094365343584268288" TargetMode="External" /><Relationship Id="rId583" Type="http://schemas.openxmlformats.org/officeDocument/2006/relationships/hyperlink" Target="https://twitter.com/#!/rsmusllp/status/1094605674108080133" TargetMode="External" /><Relationship Id="rId584" Type="http://schemas.openxmlformats.org/officeDocument/2006/relationships/hyperlink" Target="https://twitter.com/#!/rsmusllp/status/1094663562834968577" TargetMode="External" /><Relationship Id="rId585" Type="http://schemas.openxmlformats.org/officeDocument/2006/relationships/hyperlink" Target="https://twitter.com/#!/rsmusllp/status/1094775542631542787" TargetMode="External" /><Relationship Id="rId586" Type="http://schemas.openxmlformats.org/officeDocument/2006/relationships/hyperlink" Target="https://twitter.com/#!/rsmusllp/status/1094960524658425861" TargetMode="External" /><Relationship Id="rId587" Type="http://schemas.openxmlformats.org/officeDocument/2006/relationships/hyperlink" Target="https://twitter.com/#!/rsmusllp/status/1095043567322652673" TargetMode="External" /><Relationship Id="rId588" Type="http://schemas.openxmlformats.org/officeDocument/2006/relationships/hyperlink" Target="https://twitter.com/#!/rsmusllp/status/1095126605570162688" TargetMode="External" /><Relationship Id="rId589" Type="http://schemas.openxmlformats.org/officeDocument/2006/relationships/hyperlink" Target="https://twitter.com/#!/rsmusllp/status/1095368207769264128" TargetMode="External" /><Relationship Id="rId590" Type="http://schemas.openxmlformats.org/officeDocument/2006/relationships/hyperlink" Target="https://twitter.com/#!/rsmusllp/status/1095407212267225088" TargetMode="External" /><Relationship Id="rId591" Type="http://schemas.openxmlformats.org/officeDocument/2006/relationships/hyperlink" Target="https://twitter.com/#!/rsmusllp/status/1095529575440961538" TargetMode="External" /><Relationship Id="rId592" Type="http://schemas.openxmlformats.org/officeDocument/2006/relationships/hyperlink" Target="https://twitter.com/#!/rsmusllp/status/1095739397503373313" TargetMode="External" /><Relationship Id="rId593" Type="http://schemas.openxmlformats.org/officeDocument/2006/relationships/hyperlink" Target="https://twitter.com/#!/rsmusllp/status/1095786205881532416" TargetMode="External" /><Relationship Id="rId594" Type="http://schemas.openxmlformats.org/officeDocument/2006/relationships/hyperlink" Target="https://twitter.com/#!/rsmusllp/status/1095845094333337600" TargetMode="External" /><Relationship Id="rId595" Type="http://schemas.openxmlformats.org/officeDocument/2006/relationships/hyperlink" Target="https://twitter.com/#!/rsmusllp/status/1096061884862791682" TargetMode="External" /><Relationship Id="rId596" Type="http://schemas.openxmlformats.org/officeDocument/2006/relationships/hyperlink" Target="https://twitter.com/#!/rsmusllp/status/1096109342305239040" TargetMode="External" /><Relationship Id="rId597" Type="http://schemas.openxmlformats.org/officeDocument/2006/relationships/hyperlink" Target="https://twitter.com/#!/rsmusllp/status/1096233900232400896" TargetMode="External" /><Relationship Id="rId598" Type="http://schemas.openxmlformats.org/officeDocument/2006/relationships/hyperlink" Target="https://twitter.com/#!/rsmusllp/status/1096424669719285760" TargetMode="External" /><Relationship Id="rId599" Type="http://schemas.openxmlformats.org/officeDocument/2006/relationships/hyperlink" Target="https://twitter.com/#!/rsmusllp/status/1096538421189857286" TargetMode="External" /><Relationship Id="rId600" Type="http://schemas.openxmlformats.org/officeDocument/2006/relationships/hyperlink" Target="https://twitter.com/#!/rsmusllp/status/1096586222137421824" TargetMode="External" /><Relationship Id="rId601" Type="http://schemas.openxmlformats.org/officeDocument/2006/relationships/hyperlink" Target="https://twitter.com/#!/rsmusllp/status/1096787551023714306" TargetMode="External" /><Relationship Id="rId602" Type="http://schemas.openxmlformats.org/officeDocument/2006/relationships/hyperlink" Target="https://twitter.com/#!/rsmusllp/status/1096819016398766082" TargetMode="External" /><Relationship Id="rId603" Type="http://schemas.openxmlformats.org/officeDocument/2006/relationships/hyperlink" Target="https://twitter.com/#!/rsmusllp/status/1096860535600136192" TargetMode="External" /><Relationship Id="rId604" Type="http://schemas.openxmlformats.org/officeDocument/2006/relationships/hyperlink" Target="https://twitter.com/#!/rsmusllp/status/1096894508451721217" TargetMode="External" /><Relationship Id="rId605" Type="http://schemas.openxmlformats.org/officeDocument/2006/relationships/hyperlink" Target="https://twitter.com/#!/rsmusllp/status/1096937330626252800" TargetMode="External" /><Relationship Id="rId606" Type="http://schemas.openxmlformats.org/officeDocument/2006/relationships/hyperlink" Target="https://twitter.com/#!/rsmusllp/status/1097142389242765312" TargetMode="External" /><Relationship Id="rId607" Type="http://schemas.openxmlformats.org/officeDocument/2006/relationships/hyperlink" Target="https://twitter.com/#!/rsmusllp/status/1097226692626661378" TargetMode="External" /><Relationship Id="rId608" Type="http://schemas.openxmlformats.org/officeDocument/2006/relationships/hyperlink" Target="https://twitter.com/#!/rsmusllp/status/1097303456111575045" TargetMode="External" /><Relationship Id="rId609" Type="http://schemas.openxmlformats.org/officeDocument/2006/relationships/hyperlink" Target="https://twitter.com/#!/rsmusllp/status/1097498492807888896" TargetMode="External" /><Relationship Id="rId610" Type="http://schemas.openxmlformats.org/officeDocument/2006/relationships/hyperlink" Target="https://twitter.com/#!/rsmusllp/status/1097575256787746822" TargetMode="External" /><Relationship Id="rId611" Type="http://schemas.openxmlformats.org/officeDocument/2006/relationships/hyperlink" Target="https://twitter.com/#!/rsmusllp/status/1097844525203103745" TargetMode="External" /><Relationship Id="rId612" Type="http://schemas.openxmlformats.org/officeDocument/2006/relationships/hyperlink" Target="https://twitter.com/#!/rsmusllp/status/1097882268209762304" TargetMode="External" /><Relationship Id="rId613" Type="http://schemas.openxmlformats.org/officeDocument/2006/relationships/hyperlink" Target="https://twitter.com/#!/mikemwmontag/status/1093678104973885447" TargetMode="External" /><Relationship Id="rId614" Type="http://schemas.openxmlformats.org/officeDocument/2006/relationships/hyperlink" Target="https://twitter.com/#!/mikemwmontag/status/1097917579107160065" TargetMode="External" /><Relationship Id="rId615" Type="http://schemas.openxmlformats.org/officeDocument/2006/relationships/hyperlink" Target="https://twitter.com/#!/ashendricksonmn/status/1093600925707632640" TargetMode="External" /><Relationship Id="rId616" Type="http://schemas.openxmlformats.org/officeDocument/2006/relationships/hyperlink" Target="https://twitter.com/#!/ashendricksonmn/status/1097969755737280512" TargetMode="External" /><Relationship Id="rId617" Type="http://schemas.openxmlformats.org/officeDocument/2006/relationships/hyperlink" Target="https://twitter.com/#!/brea_fritsche/status/1096173152282034176" TargetMode="External" /><Relationship Id="rId618" Type="http://schemas.openxmlformats.org/officeDocument/2006/relationships/hyperlink" Target="https://twitter.com/#!/wheatnotincl/status/1097970839994200064" TargetMode="External" /><Relationship Id="rId619" Type="http://schemas.openxmlformats.org/officeDocument/2006/relationships/comments" Target="../comments1.xml" /><Relationship Id="rId620" Type="http://schemas.openxmlformats.org/officeDocument/2006/relationships/vmlDrawing" Target="../drawings/vmlDrawing1.vml" /><Relationship Id="rId621" Type="http://schemas.openxmlformats.org/officeDocument/2006/relationships/table" Target="../tables/table1.xml" /><Relationship Id="rId6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p.ctx.ly/r/92w5" TargetMode="External" /><Relationship Id="rId2" Type="http://schemas.openxmlformats.org/officeDocument/2006/relationships/hyperlink" Target="http://jobs.rsmus.com/ShowJob/Id/223337/International-Tax-&#8211;-Global-Employer-Services-(GES)-Manager/" TargetMode="External" /><Relationship Id="rId3" Type="http://schemas.openxmlformats.org/officeDocument/2006/relationships/hyperlink" Target="https://rsmus.com/what-we-do/services/tax/lead-tax/partnerships/final-regs-highlight-actions-for-taxpayers-using-20-percent-dedu.html#.XFuFigvRUR0.twitter" TargetMode="External" /><Relationship Id="rId4" Type="http://schemas.openxmlformats.org/officeDocument/2006/relationships/hyperlink" Target="https://twitter.com/i/web/status/1093911484931944449" TargetMode="External" /><Relationship Id="rId5" Type="http://schemas.openxmlformats.org/officeDocument/2006/relationships/hyperlink" Target="https://rsmus.com/what-we-do/services/risk-advisory/security-and-privacy/gdpr-and-beyond-the-impact-of-initial-sanctions-and-new-regulations.html?cmpid=soc:twcpr1218-gdpr-fine-issuance-opinion:dj01" TargetMode="External" /><Relationship Id="rId6" Type="http://schemas.openxmlformats.org/officeDocument/2006/relationships/hyperlink" Target="https://rsmus.com/what-we-do/industries/private-equity/featured-topics/quarterly-private-equity-spotlights-by-industry/q4-2018-health-care-and-life-sciences-industry-spotlight.html?cmpid=eml:q4-2018-qtrly-industry-spotlight-infographic-hc:dj01" TargetMode="External" /><Relationship Id="rId7" Type="http://schemas.openxmlformats.org/officeDocument/2006/relationships/hyperlink" Target="https://twitter.com/i/web/status/1094217687146860545" TargetMode="External" /><Relationship Id="rId8" Type="http://schemas.openxmlformats.org/officeDocument/2006/relationships/hyperlink" Target="https://rsmus.com/events/moderizing-nonprofit-365-powerbi.html#.XF9FO7eZz6Q.twitter" TargetMode="External" /><Relationship Id="rId9" Type="http://schemas.openxmlformats.org/officeDocument/2006/relationships/hyperlink" Target="https://rsmus.com/what-we-do/industries/private-clubs/important-guidance-on-parking-expenses-and-ubti.html#.XF-N32ILxe8.twitter" TargetMode="External" /><Relationship Id="rId10" Type="http://schemas.openxmlformats.org/officeDocument/2006/relationships/hyperlink" Target="https://twi.li/8Qn9IL" TargetMode="External" /><Relationship Id="rId11" Type="http://schemas.openxmlformats.org/officeDocument/2006/relationships/hyperlink" Target="https://lnkd.in/e-4hRKt" TargetMode="External" /><Relationship Id="rId12" Type="http://schemas.openxmlformats.org/officeDocument/2006/relationships/hyperlink" Target="https://rsmus.com/what-we-do/industries/consumer-products/retail/can-blockchain-benefit-middle-market-retailers.html?cmpid=soc:licpr0119-retail-and-blockchain:dj01" TargetMode="External" /><Relationship Id="rId13" Type="http://schemas.openxmlformats.org/officeDocument/2006/relationships/hyperlink" Target="https://rsmus.com/what-we-do/industries/life-sciences/top-business-trends-and-issues-for-life-sciences-companies-in-20.html#.XGLKpn0JVXU.twitter" TargetMode="External" /><Relationship Id="rId14" Type="http://schemas.openxmlformats.org/officeDocument/2006/relationships/hyperlink" Target="https://twitter.com/i/web/status/1095370806123790337" TargetMode="External" /><Relationship Id="rId15" Type="http://schemas.openxmlformats.org/officeDocument/2006/relationships/hyperlink" Target="https://rsmus.com/events/tax-implications-asc842.html#.XGNolknI7_A.facebook" TargetMode="External" /><Relationship Id="rId16" Type="http://schemas.openxmlformats.org/officeDocument/2006/relationships/hyperlink" Target="https://twi.li/86yhD6" TargetMode="External" /><Relationship Id="rId17" Type="http://schemas.openxmlformats.org/officeDocument/2006/relationships/hyperlink" Target="https://lnkd.in/gkH6sEN" TargetMode="External" /><Relationship Id="rId18" Type="http://schemas.openxmlformats.org/officeDocument/2006/relationships/hyperlink" Target="https://lnkd.in/e2BCae6" TargetMode="External" /><Relationship Id="rId19" Type="http://schemas.openxmlformats.org/officeDocument/2006/relationships/hyperlink" Target="https://rsmus.com/newsroom/news-releases/2019/2018-rsm-classic-raises-more-than-3-5-million.html?cmpid=soc:twcpr0219-rsm-classic-donation-total:dj01" TargetMode="External" /><Relationship Id="rId20" Type="http://schemas.openxmlformats.org/officeDocument/2006/relationships/hyperlink" Target="https://twitter.com/i/web/status/1096126804572676096" TargetMode="External" /><Relationship Id="rId21" Type="http://schemas.openxmlformats.org/officeDocument/2006/relationships/hyperlink" Target="https://rsmus.com/who-we-are/corporate-responsibility/diversity-and-inclusion/eng-page/we-love-love.html?utm_campaign=2019-Q1-TA&amp;utm_medium=bitly&amp;utm_source=February" TargetMode="External" /><Relationship Id="rId22" Type="http://schemas.openxmlformats.org/officeDocument/2006/relationships/hyperlink" Target="https://warroom.rsmus.com/email-controls-implementing-dkim-with-postfix/" TargetMode="External" /><Relationship Id="rId23" Type="http://schemas.openxmlformats.org/officeDocument/2006/relationships/hyperlink" Target="https://lnkd.in/eXxkYrW" TargetMode="External" /><Relationship Id="rId24" Type="http://schemas.openxmlformats.org/officeDocument/2006/relationships/hyperlink" Target="https://lnkd.in/eTRsZPt" TargetMode="External" /><Relationship Id="rId25" Type="http://schemas.openxmlformats.org/officeDocument/2006/relationships/hyperlink" Target="https://rsmus.com/what-we-do/services/tax/lead-tax/guide-to-tax-cuts-and-jobs-act.html" TargetMode="External" /><Relationship Id="rId26" Type="http://schemas.openxmlformats.org/officeDocument/2006/relationships/hyperlink" Target="https://rsmus.com/what-we-do/services/tax/lead-tax/guide-to-tax-cuts-and-jobs-act.html#.XGXYSAhCcNc.twitter" TargetMode="External" /><Relationship Id="rId27" Type="http://schemas.openxmlformats.org/officeDocument/2006/relationships/hyperlink" Target="https://twitter.com/i/web/status/1095880644633247745" TargetMode="External" /><Relationship Id="rId28" Type="http://schemas.openxmlformats.org/officeDocument/2006/relationships/hyperlink" Target="https://twitter.com/i/web/status/1096195779339927552" TargetMode="External" /><Relationship Id="rId29" Type="http://schemas.openxmlformats.org/officeDocument/2006/relationships/hyperlink" Target="https://twitter.com/i/web/status/1096205893941841921" TargetMode="External" /><Relationship Id="rId30" Type="http://schemas.openxmlformats.org/officeDocument/2006/relationships/hyperlink" Target="https://rsmus.com/who-we-are/corporate-responsibility/diversity-and-inclusion/eng-page/happy-chinese-new-year.html?cmpid=soc:incpr0219-chinese-new-year-feb-19:dj01" TargetMode="External" /><Relationship Id="rId31" Type="http://schemas.openxmlformats.org/officeDocument/2006/relationships/hyperlink" Target="https://rsmus.com/newsroom/news-releases/2019/2018-rsm-classic-raises-more-than-3-5-million.html?cmpid=soc:twcpr0219-rsm-classic-donation-total:dj01" TargetMode="External" /><Relationship Id="rId32" Type="http://schemas.openxmlformats.org/officeDocument/2006/relationships/hyperlink" Target="https://rsmus.com/who-we-are/corporate-responsibility/diversity-and-inclusion/eng-page/we-love-love.html?cmpid=soc:twcpr0219-pride-eng-valentines-day:dj01" TargetMode="External" /><Relationship Id="rId33" Type="http://schemas.openxmlformats.org/officeDocument/2006/relationships/hyperlink" Target="https://rsmus.com/what-we-do/industries/private-equity/featured-topics/quarterly-private-equity-spotlights-by-industry.html" TargetMode="External" /><Relationship Id="rId34" Type="http://schemas.openxmlformats.org/officeDocument/2006/relationships/hyperlink" Target="https://rsmus.com/what-we-do/services/tax/lead-tax/guide-to-tax-cuts-and-jobs-act.html?cmpid=soc:twcpr0517-tax-social-posts-ongoing:dj01" TargetMode="External" /><Relationship Id="rId35" Type="http://schemas.openxmlformats.org/officeDocument/2006/relationships/hyperlink" Target="https://rsmus.com/newsroom/news-releases/2019/2018-rsm-classic-raises-more-than-3-5-million.html?cmpid=soc:twcpr0219-rsm-classic-donation-total:dj01" TargetMode="External" /><Relationship Id="rId36" Type="http://schemas.openxmlformats.org/officeDocument/2006/relationships/hyperlink" Target="https://rsmus.com/who-we-are/corporate-responsibility/diversity-and-inclusion/eng-page/happy-chinese-new-year.html?cmpid=soc:incpr0219-chinese-new-year-feb-19:dj01" TargetMode="External" /><Relationship Id="rId37" Type="http://schemas.openxmlformats.org/officeDocument/2006/relationships/hyperlink" Target="https://rsmus.com/newsroom/news-releases/2019/2018-rsm-classic-raises-more-than-3-5-million.html?cmpid=soc:twcpr0219-rsm-classic-donation-total:dj01" TargetMode="External" /><Relationship Id="rId38" Type="http://schemas.openxmlformats.org/officeDocument/2006/relationships/hyperlink" Target="https://rsmus.com/what-we-do/services/tax/lead-tax/guide-to-tax-cuts-and-jobs-act.html?cmpid=soc:twcpr0517-tax-social-posts-ongoing:dj01" TargetMode="External" /><Relationship Id="rId39" Type="http://schemas.openxmlformats.org/officeDocument/2006/relationships/hyperlink" Target="https://warroom.rsmus.com/email-controls-implementing-dkim-with-postfix/" TargetMode="External" /><Relationship Id="rId40" Type="http://schemas.openxmlformats.org/officeDocument/2006/relationships/hyperlink" Target="https://twitter.com/i/web/status/1096574536517070848" TargetMode="External" /><Relationship Id="rId41" Type="http://schemas.openxmlformats.org/officeDocument/2006/relationships/hyperlink" Target="https://rsmus.com/what-we-do/industries/consumer-products/retail/top-trends-and-issues-for-retail-in-2019.html#.XGfj5qft3zE.twitter" TargetMode="External" /><Relationship Id="rId42" Type="http://schemas.openxmlformats.org/officeDocument/2006/relationships/hyperlink" Target="https://rsmus.com/what-we-do/services/risk-advisory/data-analytics/data-analytics-for-internal-audit.html#.XBJF8MXtPyB.twitter" TargetMode="External" /><Relationship Id="rId43" Type="http://schemas.openxmlformats.org/officeDocument/2006/relationships/hyperlink" Target="https://rsmus.com/what-we-do/services/risk-advisory/data-analytics/data-analytics-for-internal-audit.html#.XBJF8MXtPyB.twitter" TargetMode="External" /><Relationship Id="rId44" Type="http://schemas.openxmlformats.org/officeDocument/2006/relationships/hyperlink" Target="https://rsmus.com/what-we-do/services/tax/international-tax-planning/the-section-962-election.html" TargetMode="External" /><Relationship Id="rId45" Type="http://schemas.openxmlformats.org/officeDocument/2006/relationships/hyperlink" Target="https://rsmus.com/who-we-are/corporate-responsibility/diversity-and-inclusion/eng-page/we-love-love.html?cmpid=soc:twcpr0219-pride-eng-valentines-day:dj01" TargetMode="External" /><Relationship Id="rId46" Type="http://schemas.openxmlformats.org/officeDocument/2006/relationships/hyperlink" Target="https://rsmus.com/newsroom/news-releases/2019/2018-rsm-classic-raises-more-than-3-5-million.html?cmpid=soc:twcpr0219-rsm-classic-donation-total:dj01" TargetMode="External" /><Relationship Id="rId47" Type="http://schemas.openxmlformats.org/officeDocument/2006/relationships/hyperlink" Target="https://rsmus.com/what-we-do/industries/consumer-products/food-and-beverage/the-blockchain-advantage-benefits-along-the-food-value-chain.html?cmpid=soc:twcpr1018-blockchain-infographic:dj01" TargetMode="External" /><Relationship Id="rId48" Type="http://schemas.openxmlformats.org/officeDocument/2006/relationships/hyperlink" Target="https://rsmus.com/newsroom/news-releases/2019/2018-rsm-classic-raises-more-than-3-5-million.html?cmpid=soc:twcpr0219-rsm-classic-donation-total:dj01" TargetMode="External" /><Relationship Id="rId49" Type="http://schemas.openxmlformats.org/officeDocument/2006/relationships/hyperlink" Target="https://rsmus.com/what-we-do/industries/industrial-products/key-drivers-of-digital-transformation-in-manufacturing.html" TargetMode="External" /><Relationship Id="rId50" Type="http://schemas.openxmlformats.org/officeDocument/2006/relationships/hyperlink" Target="https://rsmus.com/what-we-do/industries/consumer-products/food-and-beverage/top-trends-for-food-and-beverage-industry-businesses.html?cmpid=soc:twcpr0119-2019-food-beverage-trends:dj01" TargetMode="External" /><Relationship Id="rId51" Type="http://schemas.openxmlformats.org/officeDocument/2006/relationships/hyperlink" Target="https://lnkd.in/dFwJDiw" TargetMode="External" /><Relationship Id="rId52" Type="http://schemas.openxmlformats.org/officeDocument/2006/relationships/hyperlink" Target="https://twitter.com/i/web/status/1097661921858383872" TargetMode="External" /><Relationship Id="rId53" Type="http://schemas.openxmlformats.org/officeDocument/2006/relationships/hyperlink" Target="https://rsmus.com/events/moderizing-nonprofit-365-powerbi.html" TargetMode="External" /><Relationship Id="rId54" Type="http://schemas.openxmlformats.org/officeDocument/2006/relationships/hyperlink" Target="https://rsmus.com/events/moderizing-nonprofit-365-powerbi.html" TargetMode="External" /><Relationship Id="rId55" Type="http://schemas.openxmlformats.org/officeDocument/2006/relationships/hyperlink" Target="https://rsmus.com/events/moderizing-nonprofit-365-powerbi.html" TargetMode="External" /><Relationship Id="rId56" Type="http://schemas.openxmlformats.org/officeDocument/2006/relationships/hyperlink" Target="https://rsmus.com/what-we-do/industries/real-estate/construction/is-your-construction-company-prepared-for-a-digital-transformati.html?cmpid=soc:twcpr0718-construction-technology-ebook:dj01" TargetMode="External" /><Relationship Id="rId57" Type="http://schemas.openxmlformats.org/officeDocument/2006/relationships/hyperlink" Target="http://www.governing.com/topics/finance/gov-polarized-states-tax-policy.html?utm_campaign=2019+Press+Coverage&amp;utm_medium=bitly&amp;utm_source=Twitter" TargetMode="External" /><Relationship Id="rId58" Type="http://schemas.openxmlformats.org/officeDocument/2006/relationships/hyperlink" Target="https://lnkd.in/e75H6Aw" TargetMode="External" /><Relationship Id="rId59" Type="http://schemas.openxmlformats.org/officeDocument/2006/relationships/hyperlink" Target="https://rsmus.com/who-we-are/corporate-responsibility/diversity-and-inclusion/eng-page/we-love-love.html?cmpid=soc:twcpr0219-pride-eng-valentines-day:dj01" TargetMode="External" /><Relationship Id="rId60"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61" Type="http://schemas.openxmlformats.org/officeDocument/2006/relationships/hyperlink" Target="https://rsmus.com/what-we-do/industries/life-sciences/top-business-trends-and-issues-for-life-sciences-companies-in-20.html?cmpid=soc:twcpr1218-top-trends-for-life-sciences-2019:dj01" TargetMode="External" /><Relationship Id="rId62" Type="http://schemas.openxmlformats.org/officeDocument/2006/relationships/hyperlink" Target="https://rsmus.com/what-we-do/services/tax/lead-tax/guide-to-tax-cuts-and-jobs-act.html?cmpid=soc:twcpr0517-tax-social-posts-ongoing:dj01" TargetMode="External" /><Relationship Id="rId63" Type="http://schemas.openxmlformats.org/officeDocument/2006/relationships/hyperlink" Target="https://rsmus.com/events/netsuite-budgeting-forecasting.html?cmpid=soc:twcpr0219-2019-netsuite-series-bedgeting-forecasting:dj01" TargetMode="External" /><Relationship Id="rId64" Type="http://schemas.openxmlformats.org/officeDocument/2006/relationships/hyperlink" Target="https://rsmus.com/events/hc-ls-pe-fin-conference.html?cmpid=soc:twcpr0219-rsm-mcguire-woods-hcpe-conference:dj01" TargetMode="External" /><Relationship Id="rId65" Type="http://schemas.openxmlformats.org/officeDocument/2006/relationships/hyperlink" Target="https://rsmus.com/events/hc-ls-pe-fin-conference.html?cmpid=soc:twcpr0219-rsm-mcguire-woods-hcpe-conference:dj01" TargetMode="External" /><Relationship Id="rId66" Type="http://schemas.openxmlformats.org/officeDocument/2006/relationships/hyperlink" Target="https://rsmus.com/newsroom/news-releases/2019/rsm-congratulates-team-rsm-member-davis-love-iii-charlie-bartlet.html?cmpid=soc:twcpr0319-davis-love-iii-award:dj01" TargetMode="External" /><Relationship Id="rId67" Type="http://schemas.openxmlformats.org/officeDocument/2006/relationships/hyperlink" Target="https://rsmus.com/events/security-segregation-duties-dynamics.html?cmpid=soc:twcpr0319-sod-duties-webcast:dj01" TargetMode="External" /><Relationship Id="rId68" Type="http://schemas.openxmlformats.org/officeDocument/2006/relationships/hyperlink" Target="https://rsmus.com/newsroom/news-releases/2019/2018-rsm-classic-raises-more-than-3-5-million.html?cmpid=soc:twcpr0219-rsm-classic-donation-total:dj01" TargetMode="External" /><Relationship Id="rId69" Type="http://schemas.openxmlformats.org/officeDocument/2006/relationships/hyperlink" Target="https://rsmus.com/newsroom/news-releases/2019/2018-rsm-classic-raises-more-than-3-5-million.html?cmpid=soc:twcpr0219-rsm-classic-donation-total:dj01" TargetMode="External" /><Relationship Id="rId70" Type="http://schemas.openxmlformats.org/officeDocument/2006/relationships/hyperlink" Target="https://rsmus.com/newsroom/news-releases/2019/2018-rsm-classic-raises-more-than-3-5-million.html?cmpid=soc:twcpr0219-rsm-classic-donation-total:dj01" TargetMode="External" /><Relationship Id="rId71" Type="http://schemas.openxmlformats.org/officeDocument/2006/relationships/hyperlink" Target="https://rsmus.com/who-we-are/corporate-responsibility/diversity-and-inclusion/eng-page/happy-chinese-new-year.html?utm_campaign=2019-Q1-TA&amp;utm_medium=bitly&amp;utm_source=February" TargetMode="External" /><Relationship Id="rId72" Type="http://schemas.openxmlformats.org/officeDocument/2006/relationships/hyperlink" Target="http://jobs.rsmus.com/ListJobs/All/Search/RSM---Requisition-Employment-Type/Campus-Extern/?utm_campaign=2019-Q1-TA&amp;utm_medium=bitly&amp;utm_source=February" TargetMode="External" /><Relationship Id="rId73" Type="http://schemas.openxmlformats.org/officeDocument/2006/relationships/hyperlink" Target="https://rsmus.com/what-we-do/industries/life-sciences/6-key-risk-compliance-and-fraud-considerations-for-life-sciences.html#.XGxCNBUVBOw.twitter" TargetMode="External" /><Relationship Id="rId74" Type="http://schemas.openxmlformats.org/officeDocument/2006/relationships/hyperlink" Target="https://rsmus.com/who-we-are/corporate-responsibility/diversity-and-inclusion/eng-page/happy-chinese-new-year.html?cmpid=soc:incpr0219-chinese-new-year-feb-19:dj01" TargetMode="External" /><Relationship Id="rId75"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76" Type="http://schemas.openxmlformats.org/officeDocument/2006/relationships/hyperlink" Target="https://rsmus.com/who-we-are/our-values/rsm-talent-experience/pursue-your-passion/2019-pursue-your-passion-winners/meet-rsm-pursue-your-passion-winner-barbara-adler.html?cmpid=soc:twcpr0119-2019-pursue-your-passion-winners:dj01&amp;utm_campaign=2019+Pursue+Your+Passion&amp;utm_medium=bitly&amp;utm_source=Twitter" TargetMode="External" /><Relationship Id="rId77" Type="http://schemas.openxmlformats.org/officeDocument/2006/relationships/hyperlink" Target="https://rsmus.com/economics/economic-insights/middle-market-companies-yet-to-embrace-hedging.html?cmpid=soc:twcpr0315-the-real-economy-ongoinga:dj01" TargetMode="External" /><Relationship Id="rId78" Type="http://schemas.openxmlformats.org/officeDocument/2006/relationships/hyperlink" Target="https://rsmus.com/events/unified-communications-financial-institutions.html?cmpid=soc:twcpr0219-unified-communications-webcast:dj01" TargetMode="External" /><Relationship Id="rId79" Type="http://schemas.openxmlformats.org/officeDocument/2006/relationships/hyperlink" Target="https://rsmus.com/events/blockchain-benefits-food-value-chain.html?cmpid=soc:twcpr0219-fandb-webcast-blockchain-clearthru:dj01" TargetMode="External" /><Relationship Id="rId80" Type="http://schemas.openxmlformats.org/officeDocument/2006/relationships/hyperlink" Target="https://rsmus.com/what-we-do/industries/financial-services/5-risk-considerations-for-banks-to-manage-acquired-fintech-servi.html?cmpid=soc:twcpr1118-fintech-article-how-do-they-prepare-for-reg-comp:dj01" TargetMode="External" /><Relationship Id="rId81" Type="http://schemas.openxmlformats.org/officeDocument/2006/relationships/hyperlink" Target="https://rsmus.com/what-we-do/industries/industrial-products/top-considerations-for-us-manufacturers-operating-globally.html?cmpid=soc:twcpr0119-global-content-social-media:dj01&amp;utm_campaign=Manufacturing+Going+Global+Ebook&amp;utm_medium=bitly&amp;utm_source=Twitter" TargetMode="External" /><Relationship Id="rId82" Type="http://schemas.openxmlformats.org/officeDocument/2006/relationships/hyperlink" Target="https://rsmus.com/careers/working-at-rsm/blog/elp-a-transformational-experience.html?cmpid=soc:twcpr0119-elp-blog:dj01" TargetMode="External" /><Relationship Id="rId83"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84" Type="http://schemas.openxmlformats.org/officeDocument/2006/relationships/hyperlink" Target="https://rsmus.com/what-we-do/industries/private-equity/featured-topics/quarterly-private-equity-spotlights-by-industry.html?cmpid=soc:twcprq4-2018-qtrly-industry-spotlight-infographic:dj01" TargetMode="External" /><Relationship Id="rId85"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86" Type="http://schemas.openxmlformats.org/officeDocument/2006/relationships/hyperlink" Target="https://rsmus.com/what-we-do/services/risk-advisory/security-and-privacy/gdpr-and-beyond-the-impact-of-initial-sanctions-and-new-regulations.html?cmpid=soc:twcpr1218-gdpr-fine-issuance-opinion:dj01" TargetMode="External" /><Relationship Id="rId87" Type="http://schemas.openxmlformats.org/officeDocument/2006/relationships/hyperlink" Target="https://rsmus.com/our-insights/interactive-experiences/2018-trends-in-private-clubs-infographic.html?cmpid=soc:twcpr0918-trends-in-pc-infographic:dj01&amp;utm_campaign=11-2018+Trends+in+PC&amp;utm_medium=bitly&amp;utm_source=Twitter" TargetMode="External" /><Relationship Id="rId88" Type="http://schemas.openxmlformats.org/officeDocument/2006/relationships/hyperlink" Target="https://rsmus.com/events/blockchain-benefits-food-value-chain.html?cmpid=soc:twcpr0219-fandb-webcast-blockchain-clearthru:dj01" TargetMode="External" /><Relationship Id="rId89" Type="http://schemas.openxmlformats.org/officeDocument/2006/relationships/hyperlink" Target="https://rsmus.com/what-we-do/industries/technology-companies/top-business-trends-and-issues-affecting-technology-companies-in.html?cmpid=soc:twcpr1218-top-trends-and-issues-for-tech-companies:dj01" TargetMode="External" /><Relationship Id="rId90"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91" Type="http://schemas.openxmlformats.org/officeDocument/2006/relationships/hyperlink" Target="https://rsmus.com/what-we-do/industries/industrial-products/energy/cloud-computing-for-the-energy-sector.html?cmpid=soc:twcpr1118-energy-cybersecurity-videos:dj01" TargetMode="External" /><Relationship Id="rId92" Type="http://schemas.openxmlformats.org/officeDocument/2006/relationships/hyperlink" Target="https://rsmus.com/what-we-do/industries/consumer-products/retail/can-blockchain-benefit-middle-market-retailers.html?cmpid=soc:twcpr0119-retail-and-blockchain:dj01" TargetMode="External" /><Relationship Id="rId93" Type="http://schemas.openxmlformats.org/officeDocument/2006/relationships/hyperlink" Target="https://rsmus.com/what-we-do/industries/real-estate/2019-real-estate-investment-excellence.html?cmpid=soc:twcpr0119-real-estate-compendium-social-share:dj01" TargetMode="External" /><Relationship Id="rId94" Type="http://schemas.openxmlformats.org/officeDocument/2006/relationships/hyperlink" Target="https://rsmus.com/what-we-do/industries/financial-services/taking-on-or-partnering-with-fintech.html?cmpid=soc:twcpr1118-fintech-article-top-issues-cfos:dj01" TargetMode="External" /><Relationship Id="rId95" Type="http://schemas.openxmlformats.org/officeDocument/2006/relationships/hyperlink" Target="https://rsmus.com/events/blockchain-benefits-food-value-chain.html?cmpid=soc:twcpr0219-fandb-webcast-blockchain-clearthru:dj01" TargetMode="External" /><Relationship Id="rId96" Type="http://schemas.openxmlformats.org/officeDocument/2006/relationships/hyperlink" Target="https://rsmus.com/careers/working-at-rsm/blog/namaste-all-day-and-beyouatrsm.html?cmpid=soc:twcpr0119-yoga-blog:dj01" TargetMode="External" /><Relationship Id="rId97" Type="http://schemas.openxmlformats.org/officeDocument/2006/relationships/hyperlink" Target="https://rsmus.com/events/moderizing-nonprofit-365-powerbi.html?cmpid=soc:twcpr0219-nonprofit-webcast-on-microsoft-powerbi:dj01" TargetMode="External" /><Relationship Id="rId98" Type="http://schemas.openxmlformats.org/officeDocument/2006/relationships/hyperlink" Target="https://rsmus.com/who-we-are/our-values/rsm-talent-experience/pursue-your-passion/2019-pursue-your-passion-winners/meet-rsm-pursue-your-passion-winner-nick-crombie.html?cmpid=soc:twcpr0119-2019-pursue-your-passion-winners:dj01" TargetMode="External" /><Relationship Id="rId99" Type="http://schemas.openxmlformats.org/officeDocument/2006/relationships/hyperlink" Target="https://rsmus.com/events/blockchain-benefits-food-value-chain.html?cmpid=soc:twcpr0219-fandb-webcast-blockchain-clearthru:dj01" TargetMode="External" /><Relationship Id="rId100" Type="http://schemas.openxmlformats.org/officeDocument/2006/relationships/hyperlink" Target="https://rsmus.com/what-we-do/industries/consumer-products/retail/top-trends-and-issues-for-retail-in-2019.html?cmpid=soc:twcpr0119-2019-retail-trends:dj01" TargetMode="External" /><Relationship Id="rId101" Type="http://schemas.openxmlformats.org/officeDocument/2006/relationships/hyperlink" Target="https://rsmus.com/events/fintech-partnership.html?cmpid=soc:twcpr0219-webcast-219:dj01" TargetMode="External" /><Relationship Id="rId102" Type="http://schemas.openxmlformats.org/officeDocument/2006/relationships/hyperlink" Target="https://rsmus.com/who-we-are/corporate-responsibility/diversity-and-inclusion/eng-page/we-love-love.html?cmpid=soc:twcpr0219-pride-eng-valentines-day:dj01" TargetMode="External" /><Relationship Id="rId103"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04" Type="http://schemas.openxmlformats.org/officeDocument/2006/relationships/hyperlink" Target="https://rsmus.com/what-we-do/industries/technology-companies/successfully-growing-your-technology-company.html?cmpid=soc:twcpr0618-securing-investments-2018-tech-industry:dj01" TargetMode="External" /><Relationship Id="rId105" Type="http://schemas.openxmlformats.org/officeDocument/2006/relationships/hyperlink" Target="https://rsmus.com/what-we-do/services/tax/lead-tax/guide-to-tax-cuts-and-jobs-act.html?cmpid=soc:twcpr0517-tax-social-posts-ongoing:dj01" TargetMode="External" /><Relationship Id="rId106" Type="http://schemas.openxmlformats.org/officeDocument/2006/relationships/hyperlink" Target="https://rsmus.com/what-we-do/industries/financial-services/5-risk-considerations-for-banks-to-manage-acquired-fintech-servi.html?cmpid=soc:twcpr1118-fintech-article-how-do-they-prepare-for-reg-comp:dj01" TargetMode="External" /><Relationship Id="rId107" Type="http://schemas.openxmlformats.org/officeDocument/2006/relationships/hyperlink" Target="https://rsmus.com/what-we-do/industries/consumer-products/food-and-beverage/the-blockchain-advantage-benefits-along-the-food-value-chain.html?cmpid=soc:twcpr1018-blockchain-infographic:dj01" TargetMode="External" /><Relationship Id="rId108" Type="http://schemas.openxmlformats.org/officeDocument/2006/relationships/hyperlink" Target="https://rsmus.com/who-we-are/international/country-desks/doing-business-with-mexico/mexico-northern-border-tax-stimulus.html?cmpid=soc:twcpr0119-2019-mexican-tax-reform:dj01" TargetMode="External" /><Relationship Id="rId109" Type="http://schemas.openxmlformats.org/officeDocument/2006/relationships/hyperlink" Target="https://rsmus.com/events/tax-implications-asc842.html?cmpid=soc:twcpr0219-842-tax-implications-webcast:dj01" TargetMode="External" /><Relationship Id="rId110" Type="http://schemas.openxmlformats.org/officeDocument/2006/relationships/hyperlink" Target="https://rsmus.com/what-we-do/industries/technology-companies/top-business-trends-and-issues-affecting-technology-companies-in.html?cmpid=soc:twcpr1218-top-trends-and-issues-for-tech-companies:dj01" TargetMode="External" /><Relationship Id="rId111" Type="http://schemas.openxmlformats.org/officeDocument/2006/relationships/hyperlink" Target="https://rsmus.com/our-insights/changing-buying-patterns/are-buying-habits-changing-due-to-the-wayfair-decision.html?cmpid=soc:twcpr0918-wayfair-impact-on-buying-patterns:dj01" TargetMode="External" /><Relationship Id="rId112" Type="http://schemas.openxmlformats.org/officeDocument/2006/relationships/hyperlink" Target="https://rsmus.com/what-we-do/industries/industrial-products/energy/cloud-computing-for-the-energy-sector.html?cmpid=soc:twcpr1118-energy-cybersecurity-videos:dj01" TargetMode="External" /><Relationship Id="rId113" Type="http://schemas.openxmlformats.org/officeDocument/2006/relationships/hyperlink" Target="https://rsmus.com/economics/rsm-middle-market-business-index-mmbi/corporate-social-responsibility-and-the-middle-market/diversity-and-inclusion-hand-in-hand-with-csr.html?cmpid=soc:twcpr0918-mmbi-csr-cdi-special-report:dj01" TargetMode="External" /><Relationship Id="rId114" Type="http://schemas.openxmlformats.org/officeDocument/2006/relationships/hyperlink" Target="https://rsmus.com/what-we-do/services/risk-advisory/phishing-awareness-recognizing-addressing-and-avoiding-threats.html?cmpid=soc:twcpr1018-phishing-awareness-insight-article:dj01" TargetMode="External" /><Relationship Id="rId115" Type="http://schemas.openxmlformats.org/officeDocument/2006/relationships/hyperlink" Target="https://rsmus.com/what-we-do/industries/private-equity/featured-topics/quarterly-private-equity-spotlights-by-industry.html?cmpid=soc:twcprq4-2018-qtrly-industry-spotlight-infographic:dj01" TargetMode="External" /><Relationship Id="rId116" Type="http://schemas.openxmlformats.org/officeDocument/2006/relationships/hyperlink" Target="https://rsmus.com/what-we-do/industries/consumer-products/food-and-beverage/top-trends-for-food-and-beverage-industry-businesses.html?cmpid=soc:twcpr0119-2019-food-beverage-trends:dj01" TargetMode="External" /><Relationship Id="rId117" Type="http://schemas.openxmlformats.org/officeDocument/2006/relationships/hyperlink" Target="https://rsmus.com/what-we-do/industries/industrial-products/top-considerations-for-us-manufacturers-operating-globally.html?cmpid=soc:twcpr0119-global-content-social-media:dj01&amp;utm_campaign=Manufacturing+Going+Global+Ebook&amp;utm_medium=bitly&amp;utm_source=Twitter" TargetMode="External" /><Relationship Id="rId118" Type="http://schemas.openxmlformats.org/officeDocument/2006/relationships/hyperlink" Target="https://rsmus.com/events/fintech-partnership.html?cmpid=soc:twcpr0219-webcast-219:dj01" TargetMode="External" /><Relationship Id="rId119" Type="http://schemas.openxmlformats.org/officeDocument/2006/relationships/hyperlink" Target="https://rsmus.com/events/moderizing-nonprofit-365-powerbi.html?cmpid=soc:twcpr0219-nonprofit-webcast-on-microsoft-powerbi:dj01" TargetMode="External" /><Relationship Id="rId120" Type="http://schemas.openxmlformats.org/officeDocument/2006/relationships/hyperlink" Target="https://twitter.com/i/web/status/1096173152282034176" TargetMode="External" /><Relationship Id="rId121" Type="http://schemas.openxmlformats.org/officeDocument/2006/relationships/hyperlink" Target="https://pbs.twimg.com/media/Dyvap7TVAAEFpBQ.jpg" TargetMode="External" /><Relationship Id="rId122" Type="http://schemas.openxmlformats.org/officeDocument/2006/relationships/hyperlink" Target="https://pbs.twimg.com/media/DzD6G-JX0AE0Kok.jpg" TargetMode="External" /><Relationship Id="rId123" Type="http://schemas.openxmlformats.org/officeDocument/2006/relationships/hyperlink" Target="https://pbs.twimg.com/media/DzMXlZFWkAE0It7.jpg" TargetMode="External" /><Relationship Id="rId124" Type="http://schemas.openxmlformats.org/officeDocument/2006/relationships/hyperlink" Target="https://pbs.twimg.com/media/DzQX_eXX4AA8cY4.jpg" TargetMode="External" /><Relationship Id="rId125" Type="http://schemas.openxmlformats.org/officeDocument/2006/relationships/hyperlink" Target="https://pbs.twimg.com/media/DzY6xL3UYAAy2yD.png" TargetMode="External" /><Relationship Id="rId126" Type="http://schemas.openxmlformats.org/officeDocument/2006/relationships/hyperlink" Target="https://pbs.twimg.com/media/DzZMs0vWkAEx7cu.jpg" TargetMode="External" /><Relationship Id="rId127" Type="http://schemas.openxmlformats.org/officeDocument/2006/relationships/hyperlink" Target="https://pbs.twimg.com/media/DyqhCndX0AERS6G.jpg" TargetMode="External" /><Relationship Id="rId128" Type="http://schemas.openxmlformats.org/officeDocument/2006/relationships/hyperlink" Target="https://pbs.twimg.com/media/DzX-eV6WsAIHOnw.png" TargetMode="External" /><Relationship Id="rId129" Type="http://schemas.openxmlformats.org/officeDocument/2006/relationships/hyperlink" Target="https://pbs.twimg.com/media/DzdHw1nX4AACQ-6.png" TargetMode="External" /><Relationship Id="rId130" Type="http://schemas.openxmlformats.org/officeDocument/2006/relationships/hyperlink" Target="https://pbs.twimg.com/media/DyqhCndX0AERS6G.jpg" TargetMode="External" /><Relationship Id="rId131" Type="http://schemas.openxmlformats.org/officeDocument/2006/relationships/hyperlink" Target="https://pbs.twimg.com/media/DzX-eV6WsAIHOnw.png" TargetMode="External" /><Relationship Id="rId132" Type="http://schemas.openxmlformats.org/officeDocument/2006/relationships/hyperlink" Target="https://pbs.twimg.com/media/DzsO3reWsAEkCou.jpg" TargetMode="External" /><Relationship Id="rId133" Type="http://schemas.openxmlformats.org/officeDocument/2006/relationships/hyperlink" Target="https://pbs.twimg.com/media/DzsZEAQWwAAqpgw.png" TargetMode="External" /><Relationship Id="rId134" Type="http://schemas.openxmlformats.org/officeDocument/2006/relationships/hyperlink" Target="https://pbs.twimg.com/media/Dy4wEgXWkAAyk8_.jpg" TargetMode="External" /><Relationship Id="rId135" Type="http://schemas.openxmlformats.org/officeDocument/2006/relationships/hyperlink" Target="https://pbs.twimg.com/media/DzOv7qWWoAIEwwI.jpg" TargetMode="External" /><Relationship Id="rId136" Type="http://schemas.openxmlformats.org/officeDocument/2006/relationships/hyperlink" Target="https://pbs.twimg.com/media/DzxS7vHXcAEAkX8.jpg" TargetMode="External" /><Relationship Id="rId137" Type="http://schemas.openxmlformats.org/officeDocument/2006/relationships/hyperlink" Target="https://pbs.twimg.com/media/DzuqZfZWsAEJumS.png" TargetMode="External" /><Relationship Id="rId138" Type="http://schemas.openxmlformats.org/officeDocument/2006/relationships/hyperlink" Target="https://pbs.twimg.com/media/DzX-eV6WsAIHOnw.png" TargetMode="External" /><Relationship Id="rId139" Type="http://schemas.openxmlformats.org/officeDocument/2006/relationships/hyperlink" Target="https://pbs.twimg.com/ext_tw_video_thumb/1092629022138339328/pu/img/sL4vOVB2F-Nn71JC.jpg" TargetMode="External" /><Relationship Id="rId140" Type="http://schemas.openxmlformats.org/officeDocument/2006/relationships/hyperlink" Target="https://pbs.twimg.com/media/Dy66ffvWoAAPfx8.jpg" TargetMode="External" /><Relationship Id="rId141" Type="http://schemas.openxmlformats.org/officeDocument/2006/relationships/hyperlink" Target="https://pbs.twimg.com/media/DzJ-EndX4AA2KII.jpg" TargetMode="External" /><Relationship Id="rId142" Type="http://schemas.openxmlformats.org/officeDocument/2006/relationships/hyperlink" Target="https://pbs.twimg.com/media/DzNkJ0nW0AISN6w.jpg" TargetMode="External" /><Relationship Id="rId143" Type="http://schemas.openxmlformats.org/officeDocument/2006/relationships/hyperlink" Target="https://pbs.twimg.com/media/Dy6N2D9XQAALBNw.jpg" TargetMode="External" /><Relationship Id="rId144" Type="http://schemas.openxmlformats.org/officeDocument/2006/relationships/hyperlink" Target="https://pbs.twimg.com/media/DzS2lqzVAAAkVmi.jpg" TargetMode="External" /><Relationship Id="rId145" Type="http://schemas.openxmlformats.org/officeDocument/2006/relationships/hyperlink" Target="https://pbs.twimg.com/media/Dzdj7rmWkAAFooh.jpg" TargetMode="External" /><Relationship Id="rId146" Type="http://schemas.openxmlformats.org/officeDocument/2006/relationships/hyperlink" Target="https://pbs.twimg.com/media/Dzd-yvLWkAEYl57.png" TargetMode="External" /><Relationship Id="rId147" Type="http://schemas.openxmlformats.org/officeDocument/2006/relationships/hyperlink" Target="https://pbs.twimg.com/media/DzYLz52U0AE79mo.png" TargetMode="External" /><Relationship Id="rId148" Type="http://schemas.openxmlformats.org/officeDocument/2006/relationships/hyperlink" Target="https://pbs.twimg.com/media/DzZBgrbVAAAShMf.png" TargetMode="External" /><Relationship Id="rId149" Type="http://schemas.openxmlformats.org/officeDocument/2006/relationships/hyperlink" Target="https://pbs.twimg.com/media/DyqhCndX0AERS6G.jpg" TargetMode="External" /><Relationship Id="rId150" Type="http://schemas.openxmlformats.org/officeDocument/2006/relationships/hyperlink" Target="https://pbs.twimg.com/media/DyK9b-kXQAEg4Je.jpg" TargetMode="External" /><Relationship Id="rId151" Type="http://schemas.openxmlformats.org/officeDocument/2006/relationships/hyperlink" Target="https://pbs.twimg.com/media/DysKVn9WkAAhLSY.jpg" TargetMode="External" /><Relationship Id="rId152" Type="http://schemas.openxmlformats.org/officeDocument/2006/relationships/hyperlink" Target="https://pbs.twimg.com/media/DyukExhWoAU-OBc.jpg" TargetMode="External" /><Relationship Id="rId153" Type="http://schemas.openxmlformats.org/officeDocument/2006/relationships/hyperlink" Target="https://pbs.twimg.com/media/DyvODLKWwAA4aNh.jpg" TargetMode="External" /><Relationship Id="rId154" Type="http://schemas.openxmlformats.org/officeDocument/2006/relationships/hyperlink" Target="https://pbs.twimg.com/media/DywatRiXQAE5r_2.jpg" TargetMode="External" /><Relationship Id="rId155" Type="http://schemas.openxmlformats.org/officeDocument/2006/relationships/hyperlink" Target="https://pbs.twimg.com/media/DyxPXQEWsAE2p3R.jpg" TargetMode="External" /><Relationship Id="rId156" Type="http://schemas.openxmlformats.org/officeDocument/2006/relationships/hyperlink" Target="https://pbs.twimg.com/media/Dyz83Z_WwAYsHuD.jpg" TargetMode="External" /><Relationship Id="rId157" Type="http://schemas.openxmlformats.org/officeDocument/2006/relationships/hyperlink" Target="https://pbs.twimg.com/media/Dy0mgZ_W0AExQr9.jpg" TargetMode="External" /><Relationship Id="rId158" Type="http://schemas.openxmlformats.org/officeDocument/2006/relationships/hyperlink" Target="https://pbs.twimg.com/media/Dy1OkM4XQAAJ4Xs.jpg" TargetMode="External" /><Relationship Id="rId159" Type="http://schemas.openxmlformats.org/officeDocument/2006/relationships/hyperlink" Target="https://pbs.twimg.com/media/Dy2FfHXX4AYwEke.jpg" TargetMode="External" /><Relationship Id="rId160" Type="http://schemas.openxmlformats.org/officeDocument/2006/relationships/hyperlink" Target="https://pbs.twimg.com/media/Dy5KYmiX0AAVCSS.jpg" TargetMode="External" /><Relationship Id="rId161" Type="http://schemas.openxmlformats.org/officeDocument/2006/relationships/hyperlink" Target="https://pbs.twimg.com/media/Dy5q6MwWsAAGNnB.jpg" TargetMode="External" /><Relationship Id="rId162" Type="http://schemas.openxmlformats.org/officeDocument/2006/relationships/hyperlink" Target="https://pbs.twimg.com/media/Dy-L5r6WwAAgUMG.jpg" TargetMode="External" /><Relationship Id="rId163" Type="http://schemas.openxmlformats.org/officeDocument/2006/relationships/hyperlink" Target="https://pbs.twimg.com/media/Dy-4iUkXcAIEdXP.jpg" TargetMode="External" /><Relationship Id="rId164" Type="http://schemas.openxmlformats.org/officeDocument/2006/relationships/hyperlink" Target="https://pbs.twimg.com/media/Dy_3euKX4AIICwU.jpg" TargetMode="External" /><Relationship Id="rId165" Type="http://schemas.openxmlformats.org/officeDocument/2006/relationships/hyperlink" Target="https://pbs.twimg.com/media/DzDSD0EW0AAANnU.jpg" TargetMode="External" /><Relationship Id="rId166" Type="http://schemas.openxmlformats.org/officeDocument/2006/relationships/hyperlink" Target="https://pbs.twimg.com/media/DzEGtYGWoAAJTf1.jpg" TargetMode="External" /><Relationship Id="rId167" Type="http://schemas.openxmlformats.org/officeDocument/2006/relationships/hyperlink" Target="https://pbs.twimg.com/media/DzFsjeHXQAAjM4K.jpg" TargetMode="External" /><Relationship Id="rId168" Type="http://schemas.openxmlformats.org/officeDocument/2006/relationships/hyperlink" Target="https://pbs.twimg.com/media/DzIUy0vX0AIOIkH.jpg" TargetMode="External" /><Relationship Id="rId169" Type="http://schemas.openxmlformats.org/officeDocument/2006/relationships/hyperlink" Target="https://pbs.twimg.com/media/DzJgUjgW0AE1nev.jpg" TargetMode="External" /><Relationship Id="rId170" Type="http://schemas.openxmlformats.org/officeDocument/2006/relationships/hyperlink" Target="https://pbs.twimg.com/media/DzKr2ApXgAAfkwR.jpg" TargetMode="External" /><Relationship Id="rId171" Type="http://schemas.openxmlformats.org/officeDocument/2006/relationships/hyperlink" Target="https://pbs.twimg.com/media/DzOHlF9WkAEKtUF.jpg" TargetMode="External" /><Relationship Id="rId172" Type="http://schemas.openxmlformats.org/officeDocument/2006/relationships/hyperlink" Target="https://pbs.twimg.com/media/DzOrDdxWoAEzlgf.jpg" TargetMode="External" /><Relationship Id="rId173" Type="http://schemas.openxmlformats.org/officeDocument/2006/relationships/hyperlink" Target="https://pbs.twimg.com/media/DzQaV65XQAEYEAc.jpg" TargetMode="External" /><Relationship Id="rId174" Type="http://schemas.openxmlformats.org/officeDocument/2006/relationships/hyperlink" Target="https://pbs.twimg.com/media/DzTZLMFWsAAUErT.jpg" TargetMode="External" /><Relationship Id="rId175" Type="http://schemas.openxmlformats.org/officeDocument/2006/relationships/hyperlink" Target="https://pbs.twimg.com/media/DzUDvzTWsAYgdGW.jpg" TargetMode="External" /><Relationship Id="rId176" Type="http://schemas.openxmlformats.org/officeDocument/2006/relationships/hyperlink" Target="https://pbs.twimg.com/media/DzU5Tj6W0AAlb2i.png" TargetMode="External" /><Relationship Id="rId177" Type="http://schemas.openxmlformats.org/officeDocument/2006/relationships/hyperlink" Target="https://pbs.twimg.com/media/DzX-eV6WsAIHOnw.png" TargetMode="External" /><Relationship Id="rId178" Type="http://schemas.openxmlformats.org/officeDocument/2006/relationships/hyperlink" Target="https://pbs.twimg.com/tweet_video_thumb/DzYpoxVWwAAK5St.jpg" TargetMode="External" /><Relationship Id="rId179" Type="http://schemas.openxmlformats.org/officeDocument/2006/relationships/hyperlink" Target="https://pbs.twimg.com/tweet_video_thumb/Dzaa7AZWoAA7OvV.jpg" TargetMode="External" /><Relationship Id="rId180" Type="http://schemas.openxmlformats.org/officeDocument/2006/relationships/hyperlink" Target="https://pbs.twimg.com/media/DzdIbS3W0AE7mEP.jpg" TargetMode="External" /><Relationship Id="rId181" Type="http://schemas.openxmlformats.org/officeDocument/2006/relationships/hyperlink" Target="https://pbs.twimg.com/media/Dzev4f0WwAA4Tt3.png" TargetMode="External" /><Relationship Id="rId182" Type="http://schemas.openxmlformats.org/officeDocument/2006/relationships/hyperlink" Target="https://pbs.twimg.com/media/DzfbW3nWsAEI5Bq.jpg" TargetMode="External" /><Relationship Id="rId183" Type="http://schemas.openxmlformats.org/officeDocument/2006/relationships/hyperlink" Target="https://pbs.twimg.com/media/DziSdwgWwAEk-kt.jpg" TargetMode="External" /><Relationship Id="rId184" Type="http://schemas.openxmlformats.org/officeDocument/2006/relationships/hyperlink" Target="https://pbs.twimg.com/media/DzivFRtWkAER0Ks.jpg" TargetMode="External" /><Relationship Id="rId185" Type="http://schemas.openxmlformats.org/officeDocument/2006/relationships/hyperlink" Target="https://pbs.twimg.com/media/DzjU1_hXQAIynGW.png" TargetMode="External" /><Relationship Id="rId186" Type="http://schemas.openxmlformats.org/officeDocument/2006/relationships/hyperlink" Target="https://pbs.twimg.com/media/DzjzvgXX4A0yf1P.jpg" TargetMode="External" /><Relationship Id="rId187" Type="http://schemas.openxmlformats.org/officeDocument/2006/relationships/hyperlink" Target="https://pbs.twimg.com/media/DzkasFlWsAAJ90a.png" TargetMode="External" /><Relationship Id="rId188" Type="http://schemas.openxmlformats.org/officeDocument/2006/relationships/hyperlink" Target="https://pbs.twimg.com/media/DznVMDxWsAU9kX3.png" TargetMode="External" /><Relationship Id="rId189" Type="http://schemas.openxmlformats.org/officeDocument/2006/relationships/hyperlink" Target="https://pbs.twimg.com/media/Dzoh3KUW0AcNStm.png" TargetMode="External" /><Relationship Id="rId190" Type="http://schemas.openxmlformats.org/officeDocument/2006/relationships/hyperlink" Target="https://pbs.twimg.com/media/DzpnrZBW0AAJwxR.jpg" TargetMode="External" /><Relationship Id="rId191" Type="http://schemas.openxmlformats.org/officeDocument/2006/relationships/hyperlink" Target="https://pbs.twimg.com/media/DzsZEAQWwAAqpgw.png" TargetMode="External" /><Relationship Id="rId192" Type="http://schemas.openxmlformats.org/officeDocument/2006/relationships/hyperlink" Target="https://pbs.twimg.com/media/Dzte4P8X4AIJa17.png" TargetMode="External" /><Relationship Id="rId193" Type="http://schemas.openxmlformats.org/officeDocument/2006/relationships/hyperlink" Target="https://pbs.twimg.com/media/DzxTxwHWoAIW45M.png" TargetMode="External" /><Relationship Id="rId194" Type="http://schemas.openxmlformats.org/officeDocument/2006/relationships/hyperlink" Target="https://pbs.twimg.com/media/Dzx2GsCWsAUlsh4.jpg" TargetMode="External" /><Relationship Id="rId195" Type="http://schemas.openxmlformats.org/officeDocument/2006/relationships/hyperlink" Target="https://pbs.twimg.com/media/Dyvap7TVAAEFpBQ.jpg" TargetMode="External" /><Relationship Id="rId196" Type="http://schemas.openxmlformats.org/officeDocument/2006/relationships/hyperlink" Target="http://pbs.twimg.com/profile_images/378800000846526803/50a941808c5278cb4ab4948d8ad39d11_normal.jpeg" TargetMode="External" /><Relationship Id="rId197" Type="http://schemas.openxmlformats.org/officeDocument/2006/relationships/hyperlink" Target="http://pbs.twimg.com/profile_images/913044428868038657/bAw_iMzA_normal.jpg" TargetMode="External" /><Relationship Id="rId198" Type="http://schemas.openxmlformats.org/officeDocument/2006/relationships/hyperlink" Target="http://pbs.twimg.com/profile_images/550810552893575169/dkxjDrUp_normal.jpeg" TargetMode="External" /><Relationship Id="rId199" Type="http://schemas.openxmlformats.org/officeDocument/2006/relationships/hyperlink" Target="http://pbs.twimg.com/profile_images/658663137303003136/kbChqkPR_normal.jpg" TargetMode="External" /><Relationship Id="rId200" Type="http://schemas.openxmlformats.org/officeDocument/2006/relationships/hyperlink" Target="http://pbs.twimg.com/profile_images/1053465804115570690/q_45HEWk_normal.jpg" TargetMode="External" /><Relationship Id="rId201" Type="http://schemas.openxmlformats.org/officeDocument/2006/relationships/hyperlink" Target="http://pbs.twimg.com/profile_images/1079900661481988096/B--LI85R_normal.jpg" TargetMode="External" /><Relationship Id="rId202" Type="http://schemas.openxmlformats.org/officeDocument/2006/relationships/hyperlink" Target="http://pbs.twimg.com/profile_images/378800000731542627/5b990a8b28fedac66f7ea0a19b0ec8fc_normal.jpe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pbs.twimg.com/profile_images/1074729991928193028/dBjNje_B_normal.jpg" TargetMode="External" /><Relationship Id="rId205" Type="http://schemas.openxmlformats.org/officeDocument/2006/relationships/hyperlink" Target="http://pbs.twimg.com/profile_images/1070379029604261889/NbTmB2HJ_normal.jpg" TargetMode="External" /><Relationship Id="rId206" Type="http://schemas.openxmlformats.org/officeDocument/2006/relationships/hyperlink" Target="http://pbs.twimg.com/profile_images/618503592748584960/opl8Z1RU_normal.jpg" TargetMode="External" /><Relationship Id="rId207" Type="http://schemas.openxmlformats.org/officeDocument/2006/relationships/hyperlink" Target="http://pbs.twimg.com/profile_images/458996004679741440/cPnQKakE_normal.jpeg" TargetMode="External" /><Relationship Id="rId208" Type="http://schemas.openxmlformats.org/officeDocument/2006/relationships/hyperlink" Target="http://pbs.twimg.com/profile_images/1052586552252030976/j0mINrH3_normal.jpg" TargetMode="External" /><Relationship Id="rId209" Type="http://schemas.openxmlformats.org/officeDocument/2006/relationships/hyperlink" Target="http://pbs.twimg.com/profile_images/733327807732813825/P_29d3Ww_normal.jpg" TargetMode="External" /><Relationship Id="rId210" Type="http://schemas.openxmlformats.org/officeDocument/2006/relationships/hyperlink" Target="http://pbs.twimg.com/profile_images/761931109710098433/RQXtcRWn_normal.jpg" TargetMode="External" /><Relationship Id="rId211" Type="http://schemas.openxmlformats.org/officeDocument/2006/relationships/hyperlink" Target="http://pbs.twimg.com/profile_images/761931109710098433/RQXtcRWn_normal.jpg" TargetMode="External" /><Relationship Id="rId212" Type="http://schemas.openxmlformats.org/officeDocument/2006/relationships/hyperlink" Target="http://pbs.twimg.com/profile_images/771683275786117120/rrHuzYCg_normal.jpg" TargetMode="External" /><Relationship Id="rId213" Type="http://schemas.openxmlformats.org/officeDocument/2006/relationships/hyperlink" Target="http://pbs.twimg.com/profile_images/1058463509418262528/emDAdOnm_normal.jpg" TargetMode="External" /><Relationship Id="rId214" Type="http://schemas.openxmlformats.org/officeDocument/2006/relationships/hyperlink" Target="http://pbs.twimg.com/profile_images/1135320332/1fca2b1_normal.jpg" TargetMode="External" /><Relationship Id="rId215" Type="http://schemas.openxmlformats.org/officeDocument/2006/relationships/hyperlink" Target="http://pbs.twimg.com/profile_images/850000524791267329/0R5NVX31_normal.jpg" TargetMode="External" /><Relationship Id="rId216" Type="http://schemas.openxmlformats.org/officeDocument/2006/relationships/hyperlink" Target="https://pbs.twimg.com/media/DzD6G-JX0AE0Kok.jpg" TargetMode="External" /><Relationship Id="rId217" Type="http://schemas.openxmlformats.org/officeDocument/2006/relationships/hyperlink" Target="http://pbs.twimg.com/profile_images/1042593784410722304/Z1-mR5Yj_normal.jpg" TargetMode="External" /><Relationship Id="rId218" Type="http://schemas.openxmlformats.org/officeDocument/2006/relationships/hyperlink" Target="http://pbs.twimg.com/profile_images/1042593784410722304/Z1-mR5Yj_normal.jpg" TargetMode="External" /><Relationship Id="rId219" Type="http://schemas.openxmlformats.org/officeDocument/2006/relationships/hyperlink" Target="https://pbs.twimg.com/media/DzMXlZFWkAE0It7.jpg" TargetMode="External" /><Relationship Id="rId220" Type="http://schemas.openxmlformats.org/officeDocument/2006/relationships/hyperlink" Target="http://pbs.twimg.com/profile_images/1010218630980743168/aor9IsBM_normal.jpg" TargetMode="External" /><Relationship Id="rId221" Type="http://schemas.openxmlformats.org/officeDocument/2006/relationships/hyperlink" Target="http://pbs.twimg.com/profile_images/1010218630980743168/aor9IsBM_normal.jpg" TargetMode="External" /><Relationship Id="rId222" Type="http://schemas.openxmlformats.org/officeDocument/2006/relationships/hyperlink" Target="http://pbs.twimg.com/profile_images/898956019673464832/FPY4ncvC_normal.jpg" TargetMode="External" /><Relationship Id="rId223" Type="http://schemas.openxmlformats.org/officeDocument/2006/relationships/hyperlink" Target="http://pbs.twimg.com/profile_images/898956019673464832/FPY4ncvC_normal.jpg" TargetMode="External" /><Relationship Id="rId224" Type="http://schemas.openxmlformats.org/officeDocument/2006/relationships/hyperlink" Target="http://pbs.twimg.com/profile_images/897390832596258820/nc4dchLl_normal.jpg" TargetMode="External" /><Relationship Id="rId225" Type="http://schemas.openxmlformats.org/officeDocument/2006/relationships/hyperlink" Target="https://pbs.twimg.com/media/DzQX_eXX4AA8cY4.jpg" TargetMode="External" /><Relationship Id="rId226" Type="http://schemas.openxmlformats.org/officeDocument/2006/relationships/hyperlink" Target="http://pbs.twimg.com/profile_images/1053310263716466688/ahj6B9aF_normal.jpg" TargetMode="External" /><Relationship Id="rId227" Type="http://schemas.openxmlformats.org/officeDocument/2006/relationships/hyperlink" Target="http://pbs.twimg.com/profile_images/1053310263716466688/ahj6B9aF_normal.jpg" TargetMode="External" /><Relationship Id="rId228" Type="http://schemas.openxmlformats.org/officeDocument/2006/relationships/hyperlink" Target="http://pbs.twimg.com/profile_images/997148755303522304/kXn8fVJH_normal.jpg" TargetMode="External" /><Relationship Id="rId229" Type="http://schemas.openxmlformats.org/officeDocument/2006/relationships/hyperlink" Target="http://pbs.twimg.com/profile_images/997148755303522304/kXn8fVJH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pbs.twimg.com/profile_images/378800000535075156/5c2d54febcc725d3cf000387dfc6f121_normal.png" TargetMode="External" /><Relationship Id="rId232" Type="http://schemas.openxmlformats.org/officeDocument/2006/relationships/hyperlink" Target="https://pbs.twimg.com/media/DzY6xL3UYAAy2yD.png" TargetMode="External" /><Relationship Id="rId233" Type="http://schemas.openxmlformats.org/officeDocument/2006/relationships/hyperlink" Target="http://pbs.twimg.com/profile_images/378800000540579849/2da7a0276ac96ecc16537dc2e5607566_normal.jpeg" TargetMode="External" /><Relationship Id="rId234" Type="http://schemas.openxmlformats.org/officeDocument/2006/relationships/hyperlink" Target="http://pbs.twimg.com/profile_images/1075054303327412224/_nymGca__normal.jpg" TargetMode="External" /><Relationship Id="rId235" Type="http://schemas.openxmlformats.org/officeDocument/2006/relationships/hyperlink" Target="http://pbs.twimg.com/profile_images/1075054303327412224/_nymGca__normal.jpg" TargetMode="External" /><Relationship Id="rId236" Type="http://schemas.openxmlformats.org/officeDocument/2006/relationships/hyperlink" Target="http://pbs.twimg.com/profile_images/1075054303327412224/_nymGca__normal.jpg" TargetMode="External" /><Relationship Id="rId237" Type="http://schemas.openxmlformats.org/officeDocument/2006/relationships/hyperlink" Target="http://pbs.twimg.com/profile_images/1075054303327412224/_nymGca__normal.jpg" TargetMode="External" /><Relationship Id="rId238" Type="http://schemas.openxmlformats.org/officeDocument/2006/relationships/hyperlink" Target="http://pbs.twimg.com/profile_images/1075054303327412224/_nymGca__normal.jpg" TargetMode="External" /><Relationship Id="rId239" Type="http://schemas.openxmlformats.org/officeDocument/2006/relationships/hyperlink" Target="http://pbs.twimg.com/profile_images/1075054303327412224/_nymGca__normal.jpg" TargetMode="External" /><Relationship Id="rId240" Type="http://schemas.openxmlformats.org/officeDocument/2006/relationships/hyperlink" Target="http://pbs.twimg.com/profile_images/1075054303327412224/_nymGca__normal.jpg" TargetMode="External" /><Relationship Id="rId241" Type="http://schemas.openxmlformats.org/officeDocument/2006/relationships/hyperlink" Target="https://pbs.twimg.com/media/DzZMs0vWkAEx7cu.jpg" TargetMode="External" /><Relationship Id="rId242" Type="http://schemas.openxmlformats.org/officeDocument/2006/relationships/hyperlink" Target="http://pbs.twimg.com/profile_images/1028015349399277570/38p9tzaa_normal.jpg" TargetMode="External" /><Relationship Id="rId243" Type="http://schemas.openxmlformats.org/officeDocument/2006/relationships/hyperlink" Target="http://pbs.twimg.com/profile_images/887312749734371328/2JVbP_j4_normal.jpg" TargetMode="External" /><Relationship Id="rId244" Type="http://schemas.openxmlformats.org/officeDocument/2006/relationships/hyperlink" Target="http://pbs.twimg.com/profile_images/887312749734371328/2JVbP_j4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857081075910234113/Pe78jAqv_normal.jpg" TargetMode="External" /><Relationship Id="rId247" Type="http://schemas.openxmlformats.org/officeDocument/2006/relationships/hyperlink" Target="http://pbs.twimg.com/profile_images/1059889015279693824/F5C1Xnel_normal.jpg" TargetMode="External" /><Relationship Id="rId248" Type="http://schemas.openxmlformats.org/officeDocument/2006/relationships/hyperlink" Target="http://pbs.twimg.com/profile_images/1075473318902263808/jUIa73Hv_normal.jpg" TargetMode="External" /><Relationship Id="rId249" Type="http://schemas.openxmlformats.org/officeDocument/2006/relationships/hyperlink" Target="https://pbs.twimg.com/media/DyqhCndX0AERS6G.jpg" TargetMode="External" /><Relationship Id="rId250" Type="http://schemas.openxmlformats.org/officeDocument/2006/relationships/hyperlink" Target="http://pbs.twimg.com/profile_images/1075473318902263808/jUIa73Hv_normal.jpg" TargetMode="External" /><Relationship Id="rId251" Type="http://schemas.openxmlformats.org/officeDocument/2006/relationships/hyperlink" Target="http://pbs.twimg.com/profile_images/1075473318902263808/jUIa73Hv_normal.jpg" TargetMode="External" /><Relationship Id="rId252" Type="http://schemas.openxmlformats.org/officeDocument/2006/relationships/hyperlink" Target="http://pbs.twimg.com/profile_images/1075473318902263808/jUIa73Hv_normal.jpg" TargetMode="External" /><Relationship Id="rId253" Type="http://schemas.openxmlformats.org/officeDocument/2006/relationships/hyperlink" Target="https://pbs.twimg.com/media/DzX-eV6WsAIHOnw.png" TargetMode="External" /><Relationship Id="rId254" Type="http://schemas.openxmlformats.org/officeDocument/2006/relationships/hyperlink" Target="http://pbs.twimg.com/profile_images/1075473318902263808/jUIa73Hv_normal.jpg" TargetMode="External" /><Relationship Id="rId255" Type="http://schemas.openxmlformats.org/officeDocument/2006/relationships/hyperlink" Target="https://pbs.twimg.com/media/DzdHw1nX4AACQ-6.png" TargetMode="External" /><Relationship Id="rId256" Type="http://schemas.openxmlformats.org/officeDocument/2006/relationships/hyperlink" Target="http://pbs.twimg.com/profile_images/807546259234050048/WeDAB4gw_normal.jpg" TargetMode="External" /><Relationship Id="rId257" Type="http://schemas.openxmlformats.org/officeDocument/2006/relationships/hyperlink" Target="http://pbs.twimg.com/profile_images/807546259234050048/WeDAB4gw_normal.jpg" TargetMode="External" /><Relationship Id="rId258" Type="http://schemas.openxmlformats.org/officeDocument/2006/relationships/hyperlink" Target="http://pbs.twimg.com/profile_images/2370793260/x3TLU2HG_normal" TargetMode="External" /><Relationship Id="rId259" Type="http://schemas.openxmlformats.org/officeDocument/2006/relationships/hyperlink" Target="http://pbs.twimg.com/profile_images/1029773674453200896/ZKcvl0M-_normal.jpg" TargetMode="External" /><Relationship Id="rId260" Type="http://schemas.openxmlformats.org/officeDocument/2006/relationships/hyperlink" Target="http://pbs.twimg.com/profile_images/945774746326614016/5EpBHIRa_normal.jpg" TargetMode="External" /><Relationship Id="rId261" Type="http://schemas.openxmlformats.org/officeDocument/2006/relationships/hyperlink" Target="http://pbs.twimg.com/profile_images/985942017090842624/ePpingdv_normal.jpg" TargetMode="External" /><Relationship Id="rId262" Type="http://schemas.openxmlformats.org/officeDocument/2006/relationships/hyperlink" Target="http://pbs.twimg.com/profile_images/985942017090842624/ePpingdv_normal.jpg" TargetMode="External" /><Relationship Id="rId263" Type="http://schemas.openxmlformats.org/officeDocument/2006/relationships/hyperlink" Target="http://pbs.twimg.com/profile_images/985942017090842624/ePpingdv_normal.jpg" TargetMode="External" /><Relationship Id="rId264" Type="http://schemas.openxmlformats.org/officeDocument/2006/relationships/hyperlink" Target="http://pbs.twimg.com/profile_images/985942017090842624/ePpingdv_normal.jpg" TargetMode="External" /><Relationship Id="rId265" Type="http://schemas.openxmlformats.org/officeDocument/2006/relationships/hyperlink" Target="http://pbs.twimg.com/profile_images/985942017090842624/ePpingdv_normal.jpg" TargetMode="External" /><Relationship Id="rId266" Type="http://schemas.openxmlformats.org/officeDocument/2006/relationships/hyperlink" Target="http://pbs.twimg.com/profile_images/1029350395846582273/lvi1hBcB_normal.jpg" TargetMode="External" /><Relationship Id="rId267" Type="http://schemas.openxmlformats.org/officeDocument/2006/relationships/hyperlink" Target="https://pbs.twimg.com/media/DyqhCndX0AERS6G.jpg" TargetMode="External" /><Relationship Id="rId268" Type="http://schemas.openxmlformats.org/officeDocument/2006/relationships/hyperlink" Target="http://pbs.twimg.com/profile_images/1029350395846582273/lvi1hBcB_normal.jpg" TargetMode="External" /><Relationship Id="rId269" Type="http://schemas.openxmlformats.org/officeDocument/2006/relationships/hyperlink" Target="http://pbs.twimg.com/profile_images/1029350395846582273/lvi1hBcB_normal.jpg" TargetMode="External" /><Relationship Id="rId270" Type="http://schemas.openxmlformats.org/officeDocument/2006/relationships/hyperlink" Target="http://pbs.twimg.com/profile_images/1085394259853959168/-2eYfvhu_normal.jpg" TargetMode="External" /><Relationship Id="rId271" Type="http://schemas.openxmlformats.org/officeDocument/2006/relationships/hyperlink" Target="http://pbs.twimg.com/profile_images/682313731750137858/6wk-7tz7_normal.jpg" TargetMode="External" /><Relationship Id="rId272" Type="http://schemas.openxmlformats.org/officeDocument/2006/relationships/hyperlink" Target="http://pbs.twimg.com/profile_images/893179285422211076/5lyBgrbq_normal.jpg" TargetMode="External" /><Relationship Id="rId273" Type="http://schemas.openxmlformats.org/officeDocument/2006/relationships/hyperlink" Target="http://pbs.twimg.com/profile_images/1044714482029682689/6ULLaIil_normal.jpg" TargetMode="External" /><Relationship Id="rId274" Type="http://schemas.openxmlformats.org/officeDocument/2006/relationships/hyperlink" Target="http://pbs.twimg.com/profile_images/723470550392299520/sez0NvnJ_normal.jpg" TargetMode="External" /><Relationship Id="rId275" Type="http://schemas.openxmlformats.org/officeDocument/2006/relationships/hyperlink" Target="http://pbs.twimg.com/profile_images/1073172243671326720/DKCr6QBO_normal.jpg" TargetMode="External" /><Relationship Id="rId276" Type="http://schemas.openxmlformats.org/officeDocument/2006/relationships/hyperlink" Target="http://pbs.twimg.com/profile_images/1081786192809676801/Y2Emtf9Y_normal.jpg" TargetMode="External" /><Relationship Id="rId277" Type="http://schemas.openxmlformats.org/officeDocument/2006/relationships/hyperlink" Target="http://pbs.twimg.com/profile_images/961950731522670592/gVHtUfu7_normal.jpg" TargetMode="External" /><Relationship Id="rId278" Type="http://schemas.openxmlformats.org/officeDocument/2006/relationships/hyperlink" Target="http://pbs.twimg.com/profile_images/1027985459346067457/cjjGqoRX_normal.jpg" TargetMode="External" /><Relationship Id="rId279" Type="http://schemas.openxmlformats.org/officeDocument/2006/relationships/hyperlink" Target="http://pbs.twimg.com/profile_images/1027985459346067457/cjjGqoRX_normal.jpg" TargetMode="External" /><Relationship Id="rId280" Type="http://schemas.openxmlformats.org/officeDocument/2006/relationships/hyperlink" Target="https://pbs.twimg.com/media/DzX-eV6WsAIHOnw.png" TargetMode="External" /><Relationship Id="rId281" Type="http://schemas.openxmlformats.org/officeDocument/2006/relationships/hyperlink" Target="http://pbs.twimg.com/profile_images/1027985459346067457/cjjGqoRX_normal.jpg" TargetMode="External" /><Relationship Id="rId282" Type="http://schemas.openxmlformats.org/officeDocument/2006/relationships/hyperlink" Target="http://pbs.twimg.com/profile_images/984781062281687041/NCaWk1Ss_normal.jpg" TargetMode="External" /><Relationship Id="rId283" Type="http://schemas.openxmlformats.org/officeDocument/2006/relationships/hyperlink" Target="http://pbs.twimg.com/profile_images/678315815356243970/WeVypjj0_normal.jpg" TargetMode="External" /><Relationship Id="rId284" Type="http://schemas.openxmlformats.org/officeDocument/2006/relationships/hyperlink" Target="http://pbs.twimg.com/profile_images/678315815356243970/WeVypjj0_normal.jpg" TargetMode="External" /><Relationship Id="rId285" Type="http://schemas.openxmlformats.org/officeDocument/2006/relationships/hyperlink" Target="http://pbs.twimg.com/profile_images/678315815356243970/WeVypjj0_normal.jpg" TargetMode="External" /><Relationship Id="rId286" Type="http://schemas.openxmlformats.org/officeDocument/2006/relationships/hyperlink" Target="http://pbs.twimg.com/profile_images/678315815356243970/WeVypjj0_normal.jpg" TargetMode="External" /><Relationship Id="rId287" Type="http://schemas.openxmlformats.org/officeDocument/2006/relationships/hyperlink" Target="http://pbs.twimg.com/profile_images/674162814450208772/crSF0HcQ_normal.jpg" TargetMode="External" /><Relationship Id="rId288" Type="http://schemas.openxmlformats.org/officeDocument/2006/relationships/hyperlink" Target="http://pbs.twimg.com/profile_images/674162814450208772/crSF0HcQ_normal.jpg" TargetMode="External" /><Relationship Id="rId289" Type="http://schemas.openxmlformats.org/officeDocument/2006/relationships/hyperlink" Target="http://pbs.twimg.com/profile_images/674162814450208772/crSF0HcQ_normal.jpg" TargetMode="External" /><Relationship Id="rId290" Type="http://schemas.openxmlformats.org/officeDocument/2006/relationships/hyperlink" Target="http://pbs.twimg.com/profile_images/674162814450208772/crSF0HcQ_normal.jpg" TargetMode="External" /><Relationship Id="rId291" Type="http://schemas.openxmlformats.org/officeDocument/2006/relationships/hyperlink" Target="http://pbs.twimg.com/profile_images/674162814450208772/crSF0HcQ_normal.jpg" TargetMode="External" /><Relationship Id="rId292" Type="http://schemas.openxmlformats.org/officeDocument/2006/relationships/hyperlink" Target="http://pbs.twimg.com/profile_images/657850132965249024/S3CtTio3_normal.jpg" TargetMode="External" /><Relationship Id="rId293" Type="http://schemas.openxmlformats.org/officeDocument/2006/relationships/hyperlink" Target="http://pbs.twimg.com/profile_images/658402154898673665/HMIGBGaL_normal.jpg" TargetMode="External" /><Relationship Id="rId294" Type="http://schemas.openxmlformats.org/officeDocument/2006/relationships/hyperlink" Target="http://pbs.twimg.com/profile_images/658402154898673665/HMIGBGaL_normal.jpg" TargetMode="External" /><Relationship Id="rId295" Type="http://schemas.openxmlformats.org/officeDocument/2006/relationships/hyperlink" Target="https://pbs.twimg.com/media/DzsO3reWsAEkCou.jpg" TargetMode="External" /><Relationship Id="rId296" Type="http://schemas.openxmlformats.org/officeDocument/2006/relationships/hyperlink" Target="https://pbs.twimg.com/media/DzsZEAQWwAAqpgw.png" TargetMode="External" /><Relationship Id="rId297" Type="http://schemas.openxmlformats.org/officeDocument/2006/relationships/hyperlink" Target="http://pbs.twimg.com/profile_images/1070151957577428992/_d3v8YD3_normal.jpg" TargetMode="External" /><Relationship Id="rId298" Type="http://schemas.openxmlformats.org/officeDocument/2006/relationships/hyperlink" Target="http://pbs.twimg.com/profile_images/1967904948/self_normal.jpg" TargetMode="External" /><Relationship Id="rId299" Type="http://schemas.openxmlformats.org/officeDocument/2006/relationships/hyperlink" Target="http://pbs.twimg.com/profile_images/1049510407650471936/L71hhU13_normal.jpg" TargetMode="External" /><Relationship Id="rId300" Type="http://schemas.openxmlformats.org/officeDocument/2006/relationships/hyperlink" Target="http://pbs.twimg.com/profile_images/1049510407650471936/L71hhU13_normal.jpg" TargetMode="External" /><Relationship Id="rId301" Type="http://schemas.openxmlformats.org/officeDocument/2006/relationships/hyperlink" Target="http://pbs.twimg.com/profile_images/1049510407650471936/L71hhU13_normal.jpg" TargetMode="External" /><Relationship Id="rId302" Type="http://schemas.openxmlformats.org/officeDocument/2006/relationships/hyperlink" Target="http://pbs.twimg.com/profile_images/1049510407650471936/L71hhU13_normal.jpg" TargetMode="External" /><Relationship Id="rId303" Type="http://schemas.openxmlformats.org/officeDocument/2006/relationships/hyperlink" Target="http://pbs.twimg.com/profile_images/1049510407650471936/L71hhU13_normal.jpg" TargetMode="External" /><Relationship Id="rId304" Type="http://schemas.openxmlformats.org/officeDocument/2006/relationships/hyperlink" Target="http://pbs.twimg.com/profile_images/578260749266460672/7trxcvyL_normal.jpeg" TargetMode="External" /><Relationship Id="rId305" Type="http://schemas.openxmlformats.org/officeDocument/2006/relationships/hyperlink" Target="http://pbs.twimg.com/profile_images/578260749266460672/7trxcvyL_normal.jpeg" TargetMode="External" /><Relationship Id="rId306" Type="http://schemas.openxmlformats.org/officeDocument/2006/relationships/hyperlink" Target="https://pbs.twimg.com/media/Dy4wEgXWkAAyk8_.jpg" TargetMode="External" /><Relationship Id="rId307" Type="http://schemas.openxmlformats.org/officeDocument/2006/relationships/hyperlink" Target="https://pbs.twimg.com/media/DzOv7qWWoAIEwwI.jpg" TargetMode="External" /><Relationship Id="rId308" Type="http://schemas.openxmlformats.org/officeDocument/2006/relationships/hyperlink" Target="https://pbs.twimg.com/media/DzxS7vHXcAEAkX8.jpg" TargetMode="External" /><Relationship Id="rId309" Type="http://schemas.openxmlformats.org/officeDocument/2006/relationships/hyperlink" Target="https://pbs.twimg.com/media/DzuqZfZWsAEJumS.png" TargetMode="External" /><Relationship Id="rId310" Type="http://schemas.openxmlformats.org/officeDocument/2006/relationships/hyperlink" Target="http://pbs.twimg.com/profile_images/658567029700599808/Qo7ubLS6_normal.jpg" TargetMode="External" /><Relationship Id="rId311" Type="http://schemas.openxmlformats.org/officeDocument/2006/relationships/hyperlink" Target="http://pbs.twimg.com/profile_images/1032691214699646976/G4DB0Rkw_normal.jpg" TargetMode="External" /><Relationship Id="rId312" Type="http://schemas.openxmlformats.org/officeDocument/2006/relationships/hyperlink" Target="https://pbs.twimg.com/media/DzX-eV6WsAIHOnw.png" TargetMode="External" /><Relationship Id="rId313" Type="http://schemas.openxmlformats.org/officeDocument/2006/relationships/hyperlink" Target="https://pbs.twimg.com/ext_tw_video_thumb/1092629022138339328/pu/img/sL4vOVB2F-Nn71JC.jpg" TargetMode="External" /><Relationship Id="rId314" Type="http://schemas.openxmlformats.org/officeDocument/2006/relationships/hyperlink" Target="http://pbs.twimg.com/profile_images/658567029700599808/Qo7ubLS6_normal.jpg" TargetMode="External" /><Relationship Id="rId315" Type="http://schemas.openxmlformats.org/officeDocument/2006/relationships/hyperlink" Target="https://pbs.twimg.com/media/Dy66ffvWoAAPfx8.jpg" TargetMode="External" /><Relationship Id="rId316" Type="http://schemas.openxmlformats.org/officeDocument/2006/relationships/hyperlink" Target="http://pbs.twimg.com/profile_images/950793276218540032/ztFiPSvp_normal.jpg" TargetMode="External" /><Relationship Id="rId317" Type="http://schemas.openxmlformats.org/officeDocument/2006/relationships/hyperlink" Target="https://pbs.twimg.com/media/DzJ-EndX4AA2KII.jpg" TargetMode="External" /><Relationship Id="rId318" Type="http://schemas.openxmlformats.org/officeDocument/2006/relationships/hyperlink" Target="https://pbs.twimg.com/media/DzNkJ0nW0AISN6w.jpg" TargetMode="External" /><Relationship Id="rId319" Type="http://schemas.openxmlformats.org/officeDocument/2006/relationships/hyperlink" Target="https://pbs.twimg.com/media/Dy6N2D9XQAALBNw.jpg" TargetMode="External" /><Relationship Id="rId320" Type="http://schemas.openxmlformats.org/officeDocument/2006/relationships/hyperlink" Target="https://pbs.twimg.com/media/DzS2lqzVAAAkVmi.jpg" TargetMode="External" /><Relationship Id="rId321" Type="http://schemas.openxmlformats.org/officeDocument/2006/relationships/hyperlink" Target="https://pbs.twimg.com/media/Dzdj7rmWkAAFooh.jpg" TargetMode="External" /><Relationship Id="rId322" Type="http://schemas.openxmlformats.org/officeDocument/2006/relationships/hyperlink" Target="https://pbs.twimg.com/media/Dzd-yvLWkAEYl57.png" TargetMode="External" /><Relationship Id="rId323" Type="http://schemas.openxmlformats.org/officeDocument/2006/relationships/hyperlink" Target="http://pbs.twimg.com/profile_images/1087747232613445633/LjRZ8OA-_normal.jpg" TargetMode="External" /><Relationship Id="rId324" Type="http://schemas.openxmlformats.org/officeDocument/2006/relationships/hyperlink" Target="https://pbs.twimg.com/media/DzYLz52U0AE79mo.png" TargetMode="External" /><Relationship Id="rId325" Type="http://schemas.openxmlformats.org/officeDocument/2006/relationships/hyperlink" Target="http://pbs.twimg.com/profile_images/1029031264970584065/9VEDE6fQ_normal.jpg" TargetMode="External" /><Relationship Id="rId326" Type="http://schemas.openxmlformats.org/officeDocument/2006/relationships/hyperlink" Target="http://pbs.twimg.com/profile_images/1029031264970584065/9VEDE6fQ_normal.jpg" TargetMode="External" /><Relationship Id="rId327" Type="http://schemas.openxmlformats.org/officeDocument/2006/relationships/hyperlink" Target="http://pbs.twimg.com/profile_images/1029031264970584065/9VEDE6fQ_normal.jpg" TargetMode="External" /><Relationship Id="rId328" Type="http://schemas.openxmlformats.org/officeDocument/2006/relationships/hyperlink" Target="https://pbs.twimg.com/media/DzZBgrbVAAAShMf.png" TargetMode="External" /><Relationship Id="rId329" Type="http://schemas.openxmlformats.org/officeDocument/2006/relationships/hyperlink" Target="http://pbs.twimg.com/profile_images/870287216140058625/s8mE1MgX_normal.jpg" TargetMode="External" /><Relationship Id="rId330" Type="http://schemas.openxmlformats.org/officeDocument/2006/relationships/hyperlink" Target="https://pbs.twimg.com/media/DyqhCndX0AERS6G.jpg" TargetMode="External" /><Relationship Id="rId331" Type="http://schemas.openxmlformats.org/officeDocument/2006/relationships/hyperlink" Target="https://pbs.twimg.com/media/DyK9b-kXQAEg4Je.jpg" TargetMode="External" /><Relationship Id="rId332" Type="http://schemas.openxmlformats.org/officeDocument/2006/relationships/hyperlink" Target="https://pbs.twimg.com/media/DysKVn9WkAAhLSY.jpg" TargetMode="External" /><Relationship Id="rId333" Type="http://schemas.openxmlformats.org/officeDocument/2006/relationships/hyperlink" Target="https://pbs.twimg.com/media/DyukExhWoAU-OBc.jpg" TargetMode="External" /><Relationship Id="rId334" Type="http://schemas.openxmlformats.org/officeDocument/2006/relationships/hyperlink" Target="https://pbs.twimg.com/media/DyvODLKWwAA4aNh.jpg" TargetMode="External" /><Relationship Id="rId335" Type="http://schemas.openxmlformats.org/officeDocument/2006/relationships/hyperlink" Target="https://pbs.twimg.com/media/DywatRiXQAE5r_2.jpg" TargetMode="External" /><Relationship Id="rId336" Type="http://schemas.openxmlformats.org/officeDocument/2006/relationships/hyperlink" Target="https://pbs.twimg.com/media/DyxPXQEWsAE2p3R.jpg" TargetMode="External" /><Relationship Id="rId337" Type="http://schemas.openxmlformats.org/officeDocument/2006/relationships/hyperlink" Target="https://pbs.twimg.com/media/Dyz83Z_WwAYsHuD.jpg" TargetMode="External" /><Relationship Id="rId338" Type="http://schemas.openxmlformats.org/officeDocument/2006/relationships/hyperlink" Target="https://pbs.twimg.com/media/Dy0mgZ_W0AExQr9.jpg" TargetMode="External" /><Relationship Id="rId339" Type="http://schemas.openxmlformats.org/officeDocument/2006/relationships/hyperlink" Target="https://pbs.twimg.com/media/Dy1OkM4XQAAJ4Xs.jpg" TargetMode="External" /><Relationship Id="rId340" Type="http://schemas.openxmlformats.org/officeDocument/2006/relationships/hyperlink" Target="https://pbs.twimg.com/media/Dy2FfHXX4AYwEke.jpg" TargetMode="External" /><Relationship Id="rId341" Type="http://schemas.openxmlformats.org/officeDocument/2006/relationships/hyperlink" Target="https://pbs.twimg.com/media/Dy5KYmiX0AAVCSS.jpg" TargetMode="External" /><Relationship Id="rId342" Type="http://schemas.openxmlformats.org/officeDocument/2006/relationships/hyperlink" Target="https://pbs.twimg.com/media/Dy5q6MwWsAAGNnB.jpg" TargetMode="External" /><Relationship Id="rId343" Type="http://schemas.openxmlformats.org/officeDocument/2006/relationships/hyperlink" Target="https://pbs.twimg.com/media/Dy-L5r6WwAAgUMG.jpg" TargetMode="External" /><Relationship Id="rId344" Type="http://schemas.openxmlformats.org/officeDocument/2006/relationships/hyperlink" Target="https://pbs.twimg.com/media/Dy-4iUkXcAIEdXP.jpg" TargetMode="External" /><Relationship Id="rId345" Type="http://schemas.openxmlformats.org/officeDocument/2006/relationships/hyperlink" Target="https://pbs.twimg.com/media/Dy_3euKX4AIICwU.jpg" TargetMode="External" /><Relationship Id="rId346" Type="http://schemas.openxmlformats.org/officeDocument/2006/relationships/hyperlink" Target="https://pbs.twimg.com/media/DzDSD0EW0AAANnU.jpg" TargetMode="External" /><Relationship Id="rId347" Type="http://schemas.openxmlformats.org/officeDocument/2006/relationships/hyperlink" Target="https://pbs.twimg.com/media/DzEGtYGWoAAJTf1.jpg" TargetMode="External" /><Relationship Id="rId348" Type="http://schemas.openxmlformats.org/officeDocument/2006/relationships/hyperlink" Target="https://pbs.twimg.com/media/DzFsjeHXQAAjM4K.jpg" TargetMode="External" /><Relationship Id="rId349" Type="http://schemas.openxmlformats.org/officeDocument/2006/relationships/hyperlink" Target="https://pbs.twimg.com/media/DzIUy0vX0AIOIkH.jpg" TargetMode="External" /><Relationship Id="rId350" Type="http://schemas.openxmlformats.org/officeDocument/2006/relationships/hyperlink" Target="https://pbs.twimg.com/media/DzJgUjgW0AE1nev.jpg" TargetMode="External" /><Relationship Id="rId351" Type="http://schemas.openxmlformats.org/officeDocument/2006/relationships/hyperlink" Target="https://pbs.twimg.com/media/DzKr2ApXgAAfkwR.jpg" TargetMode="External" /><Relationship Id="rId352" Type="http://schemas.openxmlformats.org/officeDocument/2006/relationships/hyperlink" Target="https://pbs.twimg.com/media/DzOHlF9WkAEKtUF.jpg" TargetMode="External" /><Relationship Id="rId353" Type="http://schemas.openxmlformats.org/officeDocument/2006/relationships/hyperlink" Target="https://pbs.twimg.com/media/DzOrDdxWoAEzlgf.jpg" TargetMode="External" /><Relationship Id="rId354" Type="http://schemas.openxmlformats.org/officeDocument/2006/relationships/hyperlink" Target="https://pbs.twimg.com/media/DzQaV65XQAEYEAc.jpg" TargetMode="External" /><Relationship Id="rId355" Type="http://schemas.openxmlformats.org/officeDocument/2006/relationships/hyperlink" Target="https://pbs.twimg.com/media/DzTZLMFWsAAUErT.jpg" TargetMode="External" /><Relationship Id="rId356" Type="http://schemas.openxmlformats.org/officeDocument/2006/relationships/hyperlink" Target="https://pbs.twimg.com/media/DzUDvzTWsAYgdGW.jpg" TargetMode="External" /><Relationship Id="rId357" Type="http://schemas.openxmlformats.org/officeDocument/2006/relationships/hyperlink" Target="https://pbs.twimg.com/media/DzU5Tj6W0AAlb2i.png" TargetMode="External" /><Relationship Id="rId358" Type="http://schemas.openxmlformats.org/officeDocument/2006/relationships/hyperlink" Target="https://pbs.twimg.com/media/DzX-eV6WsAIHOnw.png" TargetMode="External" /><Relationship Id="rId359" Type="http://schemas.openxmlformats.org/officeDocument/2006/relationships/hyperlink" Target="https://pbs.twimg.com/tweet_video_thumb/DzYpoxVWwAAK5St.jpg" TargetMode="External" /><Relationship Id="rId360" Type="http://schemas.openxmlformats.org/officeDocument/2006/relationships/hyperlink" Target="https://pbs.twimg.com/tweet_video_thumb/Dzaa7AZWoAA7OvV.jpg" TargetMode="External" /><Relationship Id="rId361" Type="http://schemas.openxmlformats.org/officeDocument/2006/relationships/hyperlink" Target="https://pbs.twimg.com/media/DzdIbS3W0AE7mEP.jpg" TargetMode="External" /><Relationship Id="rId362" Type="http://schemas.openxmlformats.org/officeDocument/2006/relationships/hyperlink" Target="https://pbs.twimg.com/media/Dzev4f0WwAA4Tt3.png" TargetMode="External" /><Relationship Id="rId363" Type="http://schemas.openxmlformats.org/officeDocument/2006/relationships/hyperlink" Target="https://pbs.twimg.com/media/DzfbW3nWsAEI5Bq.jpg" TargetMode="External" /><Relationship Id="rId364" Type="http://schemas.openxmlformats.org/officeDocument/2006/relationships/hyperlink" Target="https://pbs.twimg.com/media/DziSdwgWwAEk-kt.jpg" TargetMode="External" /><Relationship Id="rId365" Type="http://schemas.openxmlformats.org/officeDocument/2006/relationships/hyperlink" Target="https://pbs.twimg.com/media/DzivFRtWkAER0Ks.jpg" TargetMode="External" /><Relationship Id="rId366" Type="http://schemas.openxmlformats.org/officeDocument/2006/relationships/hyperlink" Target="https://pbs.twimg.com/media/DzjU1_hXQAIynGW.png" TargetMode="External" /><Relationship Id="rId367" Type="http://schemas.openxmlformats.org/officeDocument/2006/relationships/hyperlink" Target="https://pbs.twimg.com/media/DzjzvgXX4A0yf1P.jpg" TargetMode="External" /><Relationship Id="rId368" Type="http://schemas.openxmlformats.org/officeDocument/2006/relationships/hyperlink" Target="https://pbs.twimg.com/media/DzkasFlWsAAJ90a.png" TargetMode="External" /><Relationship Id="rId369" Type="http://schemas.openxmlformats.org/officeDocument/2006/relationships/hyperlink" Target="https://pbs.twimg.com/media/DznVMDxWsAU9kX3.png" TargetMode="External" /><Relationship Id="rId370" Type="http://schemas.openxmlformats.org/officeDocument/2006/relationships/hyperlink" Target="https://pbs.twimg.com/media/Dzoh3KUW0AcNStm.png" TargetMode="External" /><Relationship Id="rId371" Type="http://schemas.openxmlformats.org/officeDocument/2006/relationships/hyperlink" Target="https://pbs.twimg.com/media/DzpnrZBW0AAJwxR.jpg" TargetMode="External" /><Relationship Id="rId372" Type="http://schemas.openxmlformats.org/officeDocument/2006/relationships/hyperlink" Target="https://pbs.twimg.com/media/DzsZEAQWwAAqpgw.png" TargetMode="External" /><Relationship Id="rId373" Type="http://schemas.openxmlformats.org/officeDocument/2006/relationships/hyperlink" Target="https://pbs.twimg.com/media/Dzte4P8X4AIJa17.png" TargetMode="External" /><Relationship Id="rId374" Type="http://schemas.openxmlformats.org/officeDocument/2006/relationships/hyperlink" Target="https://pbs.twimg.com/media/DzxTxwHWoAIW45M.png" TargetMode="External" /><Relationship Id="rId375" Type="http://schemas.openxmlformats.org/officeDocument/2006/relationships/hyperlink" Target="https://pbs.twimg.com/media/Dzx2GsCWsAUlsh4.jpg" TargetMode="External" /><Relationship Id="rId376" Type="http://schemas.openxmlformats.org/officeDocument/2006/relationships/hyperlink" Target="http://pbs.twimg.com/profile_images/535418328740032512/DyIflBkZ_normal.jpeg" TargetMode="External" /><Relationship Id="rId377" Type="http://schemas.openxmlformats.org/officeDocument/2006/relationships/hyperlink" Target="http://pbs.twimg.com/profile_images/535418328740032512/DyIflBkZ_normal.jpeg" TargetMode="External" /><Relationship Id="rId378" Type="http://schemas.openxmlformats.org/officeDocument/2006/relationships/hyperlink" Target="http://pbs.twimg.com/profile_images/1042465363714224129/VeGJlHbt_normal.jpg" TargetMode="External" /><Relationship Id="rId379" Type="http://schemas.openxmlformats.org/officeDocument/2006/relationships/hyperlink" Target="http://pbs.twimg.com/profile_images/1042465363714224129/VeGJlHbt_normal.jpg" TargetMode="External" /><Relationship Id="rId380" Type="http://schemas.openxmlformats.org/officeDocument/2006/relationships/hyperlink" Target="http://pbs.twimg.com/profile_images/1009833086857760769/rT1JWdEL_normal.jpg" TargetMode="External" /><Relationship Id="rId381" Type="http://schemas.openxmlformats.org/officeDocument/2006/relationships/hyperlink" Target="http://pbs.twimg.com/profile_images/842079667087650836/WekGZVp__normal.jpg" TargetMode="External" /><Relationship Id="rId382" Type="http://schemas.openxmlformats.org/officeDocument/2006/relationships/hyperlink" Target="https://twitter.com/#!/avalara/status/1093207751839211520" TargetMode="External" /><Relationship Id="rId383" Type="http://schemas.openxmlformats.org/officeDocument/2006/relationships/hyperlink" Target="https://twitter.com/#!/bknowles34/status/1093283714312949760" TargetMode="External" /><Relationship Id="rId384" Type="http://schemas.openxmlformats.org/officeDocument/2006/relationships/hyperlink" Target="https://twitter.com/#!/rachelasimontax/status/1093315946096353282" TargetMode="External" /><Relationship Id="rId385" Type="http://schemas.openxmlformats.org/officeDocument/2006/relationships/hyperlink" Target="https://twitter.com/#!/thomasofarrell1/status/1093316071891914753" TargetMode="External" /><Relationship Id="rId386" Type="http://schemas.openxmlformats.org/officeDocument/2006/relationships/hyperlink" Target="https://twitter.com/#!/arackerman/status/1093338636542726144" TargetMode="External" /><Relationship Id="rId387" Type="http://schemas.openxmlformats.org/officeDocument/2006/relationships/hyperlink" Target="https://twitter.com/#!/timduy/status/1093556412301496321" TargetMode="External" /><Relationship Id="rId388" Type="http://schemas.openxmlformats.org/officeDocument/2006/relationships/hyperlink" Target="https://twitter.com/#!/marcobettosi/status/1093556851239780355" TargetMode="External" /><Relationship Id="rId389" Type="http://schemas.openxmlformats.org/officeDocument/2006/relationships/hyperlink" Target="https://twitter.com/#!/wtckc/status/1093568610516324352" TargetMode="External" /><Relationship Id="rId390" Type="http://schemas.openxmlformats.org/officeDocument/2006/relationships/hyperlink" Target="https://twitter.com/#!/karengalivan1/status/1093575427514351616" TargetMode="External" /><Relationship Id="rId391" Type="http://schemas.openxmlformats.org/officeDocument/2006/relationships/hyperlink" Target="https://twitter.com/#!/annerinaldi5/status/1093642695413850112" TargetMode="External" /><Relationship Id="rId392" Type="http://schemas.openxmlformats.org/officeDocument/2006/relationships/hyperlink" Target="https://twitter.com/#!/ceoshow/status/1093693934382039041" TargetMode="External" /><Relationship Id="rId393" Type="http://schemas.openxmlformats.org/officeDocument/2006/relationships/hyperlink" Target="https://twitter.com/#!/jesstuschongrsm/status/1093870840150720513" TargetMode="External" /><Relationship Id="rId394" Type="http://schemas.openxmlformats.org/officeDocument/2006/relationships/hyperlink" Target="https://twitter.com/#!/alfsuletzki/status/1093911484931944449" TargetMode="External" /><Relationship Id="rId395" Type="http://schemas.openxmlformats.org/officeDocument/2006/relationships/hyperlink" Target="https://twitter.com/#!/mag_broderick/status/1093954660556308480" TargetMode="External" /><Relationship Id="rId396" Type="http://schemas.openxmlformats.org/officeDocument/2006/relationships/hyperlink" Target="https://twitter.com/#!/mprestonclarke/status/1094025086963777536" TargetMode="External" /><Relationship Id="rId397" Type="http://schemas.openxmlformats.org/officeDocument/2006/relationships/hyperlink" Target="https://twitter.com/#!/teagjones/status/1093330246126977030" TargetMode="External" /><Relationship Id="rId398" Type="http://schemas.openxmlformats.org/officeDocument/2006/relationships/hyperlink" Target="https://twitter.com/#!/teagjones/status/1094026943429775360" TargetMode="External" /><Relationship Id="rId399" Type="http://schemas.openxmlformats.org/officeDocument/2006/relationships/hyperlink" Target="https://twitter.com/#!/simonhartrsm/status/1094161846729428993" TargetMode="External" /><Relationship Id="rId400" Type="http://schemas.openxmlformats.org/officeDocument/2006/relationships/hyperlink" Target="https://twitter.com/#!/rsmjb1/status/1094217687146860545" TargetMode="External" /><Relationship Id="rId401" Type="http://schemas.openxmlformats.org/officeDocument/2006/relationships/hyperlink" Target="https://twitter.com/#!/tdboothca/status/1094346533707960320" TargetMode="External" /><Relationship Id="rId402" Type="http://schemas.openxmlformats.org/officeDocument/2006/relationships/hyperlink" Target="https://twitter.com/#!/imasouthwestflo/status/1094424522449653760" TargetMode="External" /><Relationship Id="rId403" Type="http://schemas.openxmlformats.org/officeDocument/2006/relationships/hyperlink" Target="https://twitter.com/#!/fortivus/status/1094649709275369473" TargetMode="External" /><Relationship Id="rId404" Type="http://schemas.openxmlformats.org/officeDocument/2006/relationships/hyperlink" Target="https://twitter.com/#!/kurt_shenk/status/1093701227899207680" TargetMode="External" /><Relationship Id="rId405" Type="http://schemas.openxmlformats.org/officeDocument/2006/relationships/hyperlink" Target="https://twitter.com/#!/kurt_shenk/status/1094957309799866368" TargetMode="External" /><Relationship Id="rId406" Type="http://schemas.openxmlformats.org/officeDocument/2006/relationships/hyperlink" Target="https://twitter.com/#!/luxsantllc/status/1095245073279795200" TargetMode="External" /><Relationship Id="rId407" Type="http://schemas.openxmlformats.org/officeDocument/2006/relationships/hyperlink" Target="https://twitter.com/#!/bondgp007/status/1095314432186597377" TargetMode="External" /><Relationship Id="rId408" Type="http://schemas.openxmlformats.org/officeDocument/2006/relationships/hyperlink" Target="https://twitter.com/#!/bondgp007/status/1095370806123790337" TargetMode="External" /><Relationship Id="rId409" Type="http://schemas.openxmlformats.org/officeDocument/2006/relationships/hyperlink" Target="https://twitter.com/#!/stuartwmcc/status/1093589015499026433" TargetMode="External" /><Relationship Id="rId410" Type="http://schemas.openxmlformats.org/officeDocument/2006/relationships/hyperlink" Target="https://twitter.com/#!/stuartwmcc/status/1095414938640834561" TargetMode="External" /><Relationship Id="rId411" Type="http://schemas.openxmlformats.org/officeDocument/2006/relationships/hyperlink" Target="https://twitter.com/#!/rogermilk/status/1095484046371635200" TargetMode="External" /><Relationship Id="rId412" Type="http://schemas.openxmlformats.org/officeDocument/2006/relationships/hyperlink" Target="https://twitter.com/#!/hirajanwin/status/1095526990680080384" TargetMode="External" /><Relationship Id="rId413" Type="http://schemas.openxmlformats.org/officeDocument/2006/relationships/hyperlink" Target="https://twitter.com/#!/davisnordell/status/1093217773654700032" TargetMode="External" /><Relationship Id="rId414" Type="http://schemas.openxmlformats.org/officeDocument/2006/relationships/hyperlink" Target="https://twitter.com/#!/davisnordell/status/1095574913128136704" TargetMode="External" /><Relationship Id="rId415" Type="http://schemas.openxmlformats.org/officeDocument/2006/relationships/hyperlink" Target="https://twitter.com/#!/jaalex53/status/1095730058742976512" TargetMode="External" /><Relationship Id="rId416" Type="http://schemas.openxmlformats.org/officeDocument/2006/relationships/hyperlink" Target="https://twitter.com/#!/jaalex53/status/1095784711388057600" TargetMode="External" /><Relationship Id="rId417" Type="http://schemas.openxmlformats.org/officeDocument/2006/relationships/hyperlink" Target="https://twitter.com/#!/dwopheim/status/1096104968078192640" TargetMode="External" /><Relationship Id="rId418" Type="http://schemas.openxmlformats.org/officeDocument/2006/relationships/hyperlink" Target="https://twitter.com/#!/ukacg/status/1096126804572676096" TargetMode="External" /><Relationship Id="rId419" Type="http://schemas.openxmlformats.org/officeDocument/2006/relationships/hyperlink" Target="https://twitter.com/#!/bethiebooo/status/1096128458579763201" TargetMode="External" /><Relationship Id="rId420" Type="http://schemas.openxmlformats.org/officeDocument/2006/relationships/hyperlink" Target="https://twitter.com/#!/silburfuchs/status/1096135447414231042" TargetMode="External" /><Relationship Id="rId421" Type="http://schemas.openxmlformats.org/officeDocument/2006/relationships/hyperlink" Target="https://twitter.com/#!/c_sather/status/1093172165481021442" TargetMode="External" /><Relationship Id="rId422" Type="http://schemas.openxmlformats.org/officeDocument/2006/relationships/hyperlink" Target="https://twitter.com/#!/c_sather/status/1093172811076648960" TargetMode="External" /><Relationship Id="rId423" Type="http://schemas.openxmlformats.org/officeDocument/2006/relationships/hyperlink" Target="https://twitter.com/#!/c_sather/status/1093234835005603841" TargetMode="External" /><Relationship Id="rId424" Type="http://schemas.openxmlformats.org/officeDocument/2006/relationships/hyperlink" Target="https://twitter.com/#!/c_sather/status/1094987873277919233" TargetMode="External" /><Relationship Id="rId425" Type="http://schemas.openxmlformats.org/officeDocument/2006/relationships/hyperlink" Target="https://twitter.com/#!/c_sather/status/1095784260617809937" TargetMode="External" /><Relationship Id="rId426" Type="http://schemas.openxmlformats.org/officeDocument/2006/relationships/hyperlink" Target="https://twitter.com/#!/c_sather/status/1095785140146573312" TargetMode="External" /><Relationship Id="rId427" Type="http://schemas.openxmlformats.org/officeDocument/2006/relationships/hyperlink" Target="https://twitter.com/#!/c_sather/status/1096136041935839240" TargetMode="External" /><Relationship Id="rId428" Type="http://schemas.openxmlformats.org/officeDocument/2006/relationships/hyperlink" Target="https://twitter.com/#!/ronatthechamber/status/1096147894439198721" TargetMode="External" /><Relationship Id="rId429" Type="http://schemas.openxmlformats.org/officeDocument/2006/relationships/hyperlink" Target="https://twitter.com/#!/ashleywilsoncoc/status/1096153696809947138" TargetMode="External" /><Relationship Id="rId430" Type="http://schemas.openxmlformats.org/officeDocument/2006/relationships/hyperlink" Target="https://twitter.com/#!/financialnewswk/status/1095880644633247745" TargetMode="External" /><Relationship Id="rId431" Type="http://schemas.openxmlformats.org/officeDocument/2006/relationships/hyperlink" Target="https://twitter.com/#!/financialnewswk/status/1096195779339927552" TargetMode="External" /><Relationship Id="rId432" Type="http://schemas.openxmlformats.org/officeDocument/2006/relationships/hyperlink" Target="https://twitter.com/#!/ifindinternship/status/1096206898162995201" TargetMode="External" /><Relationship Id="rId433" Type="http://schemas.openxmlformats.org/officeDocument/2006/relationships/hyperlink" Target="https://twitter.com/#!/mike_baron1/status/1096205893941841921" TargetMode="External" /><Relationship Id="rId434" Type="http://schemas.openxmlformats.org/officeDocument/2006/relationships/hyperlink" Target="https://twitter.com/#!/jaredbowers_rsm/status/1096387309010853888" TargetMode="External" /><Relationship Id="rId435" Type="http://schemas.openxmlformats.org/officeDocument/2006/relationships/hyperlink" Target="https://twitter.com/#!/recruiterkara/status/1093602648224423936" TargetMode="External" /><Relationship Id="rId436" Type="http://schemas.openxmlformats.org/officeDocument/2006/relationships/hyperlink" Target="https://twitter.com/#!/recruiterkara/status/1093603061187137537" TargetMode="External" /><Relationship Id="rId437" Type="http://schemas.openxmlformats.org/officeDocument/2006/relationships/hyperlink" Target="https://twitter.com/#!/recruiterkara/status/1096100147535233024" TargetMode="External" /><Relationship Id="rId438" Type="http://schemas.openxmlformats.org/officeDocument/2006/relationships/hyperlink" Target="https://twitter.com/#!/recruiterkara/status/1096125553520844805" TargetMode="External" /><Relationship Id="rId439" Type="http://schemas.openxmlformats.org/officeDocument/2006/relationships/hyperlink" Target="https://twitter.com/#!/recruiterkara/status/1096127879941885952" TargetMode="External" /><Relationship Id="rId440" Type="http://schemas.openxmlformats.org/officeDocument/2006/relationships/hyperlink" Target="https://twitter.com/#!/recruiterkara/status/1096128077112004608" TargetMode="External" /><Relationship Id="rId441" Type="http://schemas.openxmlformats.org/officeDocument/2006/relationships/hyperlink" Target="https://twitter.com/#!/recruiterkara/status/1096417372590821376" TargetMode="External" /><Relationship Id="rId442" Type="http://schemas.openxmlformats.org/officeDocument/2006/relationships/hyperlink" Target="https://twitter.com/#!/acgglobal/status/1096423940635926533" TargetMode="External" /><Relationship Id="rId443" Type="http://schemas.openxmlformats.org/officeDocument/2006/relationships/hyperlink" Target="https://twitter.com/#!/terzima/status/1096431893199929345" TargetMode="External" /><Relationship Id="rId444" Type="http://schemas.openxmlformats.org/officeDocument/2006/relationships/hyperlink" Target="https://twitter.com/#!/terzima/status/1093985784376504322" TargetMode="External" /><Relationship Id="rId445" Type="http://schemas.openxmlformats.org/officeDocument/2006/relationships/hyperlink" Target="https://twitter.com/#!/mlb729/status/1096433882872786944" TargetMode="External" /><Relationship Id="rId446" Type="http://schemas.openxmlformats.org/officeDocument/2006/relationships/hyperlink" Target="https://twitter.com/#!/stolpermatt/status/1096446629396262912" TargetMode="External" /><Relationship Id="rId447" Type="http://schemas.openxmlformats.org/officeDocument/2006/relationships/hyperlink" Target="https://twitter.com/#!/coldfusion39/status/1096460272364109825" TargetMode="External" /><Relationship Id="rId448" Type="http://schemas.openxmlformats.org/officeDocument/2006/relationships/hyperlink" Target="https://twitter.com/#!/joemazzarsmla/status/1094037026737840133" TargetMode="External" /><Relationship Id="rId449" Type="http://schemas.openxmlformats.org/officeDocument/2006/relationships/hyperlink" Target="https://twitter.com/#!/joemazzarsmla/status/1096481600596922368" TargetMode="External" /><Relationship Id="rId450" Type="http://schemas.openxmlformats.org/officeDocument/2006/relationships/hyperlink" Target="https://twitter.com/#!/joemazzarsmla/status/1096482249283780608" TargetMode="External" /><Relationship Id="rId451" Type="http://schemas.openxmlformats.org/officeDocument/2006/relationships/hyperlink" Target="https://twitter.com/#!/joemazzarsmla/status/1096483484170764288" TargetMode="External" /><Relationship Id="rId452" Type="http://schemas.openxmlformats.org/officeDocument/2006/relationships/hyperlink" Target="https://twitter.com/#!/joemazzarsmla/status/1096503874477731840" TargetMode="External" /><Relationship Id="rId453" Type="http://schemas.openxmlformats.org/officeDocument/2006/relationships/hyperlink" Target="https://twitter.com/#!/sherbel_campus/status/1093618721514504197" TargetMode="External" /><Relationship Id="rId454" Type="http://schemas.openxmlformats.org/officeDocument/2006/relationships/hyperlink" Target="https://twitter.com/#!/sherbel_campus/status/1093618910857957383" TargetMode="External" /><Relationship Id="rId455" Type="http://schemas.openxmlformats.org/officeDocument/2006/relationships/hyperlink" Target="https://twitter.com/#!/sherbel_campus/status/1096533672063369218" TargetMode="External" /><Relationship Id="rId456" Type="http://schemas.openxmlformats.org/officeDocument/2006/relationships/hyperlink" Target="https://twitter.com/#!/sherbel_campus/status/1096533856394596352" TargetMode="External" /><Relationship Id="rId457" Type="http://schemas.openxmlformats.org/officeDocument/2006/relationships/hyperlink" Target="https://twitter.com/#!/sandralynn0375/status/1096550253929615362" TargetMode="External" /><Relationship Id="rId458" Type="http://schemas.openxmlformats.org/officeDocument/2006/relationships/hyperlink" Target="https://twitter.com/#!/ss_warroom/status/1096136160227852299" TargetMode="External" /><Relationship Id="rId459" Type="http://schemas.openxmlformats.org/officeDocument/2006/relationships/hyperlink" Target="https://twitter.com/#!/thor_vath/status/1096556916229242880" TargetMode="External" /><Relationship Id="rId460" Type="http://schemas.openxmlformats.org/officeDocument/2006/relationships/hyperlink" Target="https://twitter.com/#!/jasonkuruvilla1/status/1096574536517070848" TargetMode="External" /><Relationship Id="rId461" Type="http://schemas.openxmlformats.org/officeDocument/2006/relationships/hyperlink" Target="https://twitter.com/#!/pgrahamrsm/status/1096715941726044160" TargetMode="External" /><Relationship Id="rId462" Type="http://schemas.openxmlformats.org/officeDocument/2006/relationships/hyperlink" Target="https://twitter.com/#!/arabiarsm/status/1073181686857379841" TargetMode="External" /><Relationship Id="rId463" Type="http://schemas.openxmlformats.org/officeDocument/2006/relationships/hyperlink" Target="https://twitter.com/#!/cemsm/status/1096746674855313408" TargetMode="External" /><Relationship Id="rId464" Type="http://schemas.openxmlformats.org/officeDocument/2006/relationships/hyperlink" Target="https://twitter.com/#!/ustransitiontax/status/1096774277750288386" TargetMode="External" /><Relationship Id="rId465" Type="http://schemas.openxmlformats.org/officeDocument/2006/relationships/hyperlink" Target="https://twitter.com/#!/ashley_olson_05/status/1093622832305750016" TargetMode="External" /><Relationship Id="rId466" Type="http://schemas.openxmlformats.org/officeDocument/2006/relationships/hyperlink" Target="https://twitter.com/#!/ashley_olson_05/status/1093671882610667520" TargetMode="External" /><Relationship Id="rId467" Type="http://schemas.openxmlformats.org/officeDocument/2006/relationships/hyperlink" Target="https://twitter.com/#!/ashley_olson_05/status/1097254722157854720" TargetMode="External" /><Relationship Id="rId468" Type="http://schemas.openxmlformats.org/officeDocument/2006/relationships/hyperlink" Target="https://twitter.com/#!/ashley_olson_05/status/1097254773923987456" TargetMode="External" /><Relationship Id="rId469" Type="http://schemas.openxmlformats.org/officeDocument/2006/relationships/hyperlink" Target="https://twitter.com/#!/glendajevans/status/1097290175795875840" TargetMode="External" /><Relationship Id="rId470" Type="http://schemas.openxmlformats.org/officeDocument/2006/relationships/hyperlink" Target="https://twitter.com/#!/howardsiegal/status/1093155442514116608" TargetMode="External" /><Relationship Id="rId471" Type="http://schemas.openxmlformats.org/officeDocument/2006/relationships/hyperlink" Target="https://twitter.com/#!/howardsiegal/status/1093686742304129026" TargetMode="External" /><Relationship Id="rId472" Type="http://schemas.openxmlformats.org/officeDocument/2006/relationships/hyperlink" Target="https://twitter.com/#!/howardsiegal/status/1094663941538660352" TargetMode="External" /><Relationship Id="rId473" Type="http://schemas.openxmlformats.org/officeDocument/2006/relationships/hyperlink" Target="https://twitter.com/#!/howardsiegal/status/1097303808701616128" TargetMode="External" /><Relationship Id="rId474" Type="http://schemas.openxmlformats.org/officeDocument/2006/relationships/hyperlink" Target="https://twitter.com/#!/rsmkuwait/status/1094371718037155840" TargetMode="External" /><Relationship Id="rId475" Type="http://schemas.openxmlformats.org/officeDocument/2006/relationships/hyperlink" Target="https://twitter.com/#!/rsmkuwait/status/1094371830666850304" TargetMode="External" /><Relationship Id="rId476" Type="http://schemas.openxmlformats.org/officeDocument/2006/relationships/hyperlink" Target="https://twitter.com/#!/rsmkuwait/status/1097393906487042048" TargetMode="External" /><Relationship Id="rId477" Type="http://schemas.openxmlformats.org/officeDocument/2006/relationships/hyperlink" Target="https://twitter.com/#!/rsmkuwait/status/1097393975441408000" TargetMode="External" /><Relationship Id="rId478" Type="http://schemas.openxmlformats.org/officeDocument/2006/relationships/hyperlink" Target="https://twitter.com/#!/rsmkuwait/status/1097393994819125248" TargetMode="External" /><Relationship Id="rId479" Type="http://schemas.openxmlformats.org/officeDocument/2006/relationships/hyperlink" Target="https://twitter.com/#!/rsm_za/status/1097409991303155713" TargetMode="External" /><Relationship Id="rId480" Type="http://schemas.openxmlformats.org/officeDocument/2006/relationships/hyperlink" Target="https://twitter.com/#!/rsm_es/status/1096416985859194880" TargetMode="External" /><Relationship Id="rId481" Type="http://schemas.openxmlformats.org/officeDocument/2006/relationships/hyperlink" Target="https://twitter.com/#!/rsm_es/status/1097462365812154369" TargetMode="External" /><Relationship Id="rId482" Type="http://schemas.openxmlformats.org/officeDocument/2006/relationships/hyperlink" Target="https://twitter.com/#!/myerseric/status/1097487313314160640" TargetMode="External" /><Relationship Id="rId483" Type="http://schemas.openxmlformats.org/officeDocument/2006/relationships/hyperlink" Target="https://twitter.com/#!/pjperezburgos/status/1097499561629835265" TargetMode="External" /><Relationship Id="rId484" Type="http://schemas.openxmlformats.org/officeDocument/2006/relationships/hyperlink" Target="https://twitter.com/#!/jessjrecruiter/status/1097528216670138369" TargetMode="External" /><Relationship Id="rId485" Type="http://schemas.openxmlformats.org/officeDocument/2006/relationships/hyperlink" Target="https://twitter.com/#!/gordonmicallef/status/1097620068710707200" TargetMode="External" /><Relationship Id="rId486" Type="http://schemas.openxmlformats.org/officeDocument/2006/relationships/hyperlink" Target="https://twitter.com/#!/victorkao4/status/1093522649815240705" TargetMode="External" /><Relationship Id="rId487" Type="http://schemas.openxmlformats.org/officeDocument/2006/relationships/hyperlink" Target="https://twitter.com/#!/victorkao4/status/1093886368512643073" TargetMode="External" /><Relationship Id="rId488" Type="http://schemas.openxmlformats.org/officeDocument/2006/relationships/hyperlink" Target="https://twitter.com/#!/victorkao4/status/1093924994806177792" TargetMode="External" /><Relationship Id="rId489" Type="http://schemas.openxmlformats.org/officeDocument/2006/relationships/hyperlink" Target="https://twitter.com/#!/victorkao4/status/1095566709367496704" TargetMode="External" /><Relationship Id="rId490" Type="http://schemas.openxmlformats.org/officeDocument/2006/relationships/hyperlink" Target="https://twitter.com/#!/victorkao4/status/1097661921858383872" TargetMode="External" /><Relationship Id="rId491" Type="http://schemas.openxmlformats.org/officeDocument/2006/relationships/hyperlink" Target="https://twitter.com/#!/joan_valente/status/1094321357771268096" TargetMode="External" /><Relationship Id="rId492" Type="http://schemas.openxmlformats.org/officeDocument/2006/relationships/hyperlink" Target="https://twitter.com/#!/joan_valente/status/1097672610157027328" TargetMode="External" /><Relationship Id="rId493" Type="http://schemas.openxmlformats.org/officeDocument/2006/relationships/hyperlink" Target="https://twitter.com/#!/rsm_canada/status/1093864615212212224" TargetMode="External" /><Relationship Id="rId494" Type="http://schemas.openxmlformats.org/officeDocument/2006/relationships/hyperlink" Target="https://twitter.com/#!/rsm_canada/status/1095412575691595776" TargetMode="External" /><Relationship Id="rId495" Type="http://schemas.openxmlformats.org/officeDocument/2006/relationships/hyperlink" Target="https://twitter.com/#!/rsm_canada/status/1097843597427253248" TargetMode="External" /><Relationship Id="rId496" Type="http://schemas.openxmlformats.org/officeDocument/2006/relationships/hyperlink" Target="https://twitter.com/#!/erpsoftwareblog/status/1097873604673523712" TargetMode="External" /><Relationship Id="rId497" Type="http://schemas.openxmlformats.org/officeDocument/2006/relationships/hyperlink" Target="https://twitter.com/#!/rsmusllp/status/1093242464079699969" TargetMode="External" /><Relationship Id="rId498" Type="http://schemas.openxmlformats.org/officeDocument/2006/relationships/hyperlink" Target="https://twitter.com/#!/joebrusuelas/status/1093556361479241729" TargetMode="External" /><Relationship Id="rId499" Type="http://schemas.openxmlformats.org/officeDocument/2006/relationships/hyperlink" Target="https://twitter.com/#!/joebrusuelas/status/1096065377988239362" TargetMode="External" /><Relationship Id="rId500" Type="http://schemas.openxmlformats.org/officeDocument/2006/relationships/hyperlink" Target="https://twitter.com/#!/rsmusllp/status/1092791048345210887" TargetMode="External" /><Relationship Id="rId501" Type="http://schemas.openxmlformats.org/officeDocument/2006/relationships/hyperlink" Target="https://twitter.com/#!/rsmusllp/status/1093612395153575936" TargetMode="External" /><Relationship Id="rId502" Type="http://schemas.openxmlformats.org/officeDocument/2006/relationships/hyperlink" Target="https://twitter.com/#!/rsmusllp/status/1094016811836813312" TargetMode="External" /><Relationship Id="rId503" Type="http://schemas.openxmlformats.org/officeDocument/2006/relationships/hyperlink" Target="https://twitter.com/#!/uschamber/status/1095741795483484166" TargetMode="External" /><Relationship Id="rId504" Type="http://schemas.openxmlformats.org/officeDocument/2006/relationships/hyperlink" Target="https://twitter.com/#!/rsmusllp/status/1095076279030898689" TargetMode="External" /><Relationship Id="rId505" Type="http://schemas.openxmlformats.org/officeDocument/2006/relationships/hyperlink" Target="https://twitter.com/#!/rsmusllp/status/1095329255825817602" TargetMode="External" /><Relationship Id="rId506" Type="http://schemas.openxmlformats.org/officeDocument/2006/relationships/hyperlink" Target="https://twitter.com/#!/rsmusllp/status/1093967725364428800" TargetMode="External" /><Relationship Id="rId507" Type="http://schemas.openxmlformats.org/officeDocument/2006/relationships/hyperlink" Target="https://twitter.com/#!/rsmusllp/status/1095701395687329796" TargetMode="External" /><Relationship Id="rId508" Type="http://schemas.openxmlformats.org/officeDocument/2006/relationships/hyperlink" Target="https://twitter.com/#!/rsmusllp/status/1096454913259900928" TargetMode="External" /><Relationship Id="rId509" Type="http://schemas.openxmlformats.org/officeDocument/2006/relationships/hyperlink" Target="https://twitter.com/#!/rsmusllp/status/1096484446382055425" TargetMode="External" /><Relationship Id="rId510" Type="http://schemas.openxmlformats.org/officeDocument/2006/relationships/hyperlink" Target="https://twitter.com/#!/thersmclassic/status/1096392318855364609" TargetMode="External" /><Relationship Id="rId511" Type="http://schemas.openxmlformats.org/officeDocument/2006/relationships/hyperlink" Target="https://twitter.com/#!/rsmusllp/status/1096076618160852997" TargetMode="External" /><Relationship Id="rId512" Type="http://schemas.openxmlformats.org/officeDocument/2006/relationships/hyperlink" Target="https://twitter.com/#!/newkirkmak/status/1097909948212805633" TargetMode="External" /><Relationship Id="rId513" Type="http://schemas.openxmlformats.org/officeDocument/2006/relationships/hyperlink" Target="https://twitter.com/#!/newkirkmak/status/1093885768433582080" TargetMode="External" /><Relationship Id="rId514" Type="http://schemas.openxmlformats.org/officeDocument/2006/relationships/hyperlink" Target="https://twitter.com/#!/newkirkmak/status/1094653528214261765" TargetMode="External" /><Relationship Id="rId515" Type="http://schemas.openxmlformats.org/officeDocument/2006/relationships/hyperlink" Target="https://twitter.com/#!/newkirkmak/status/1096135598094602244" TargetMode="External" /><Relationship Id="rId516" Type="http://schemas.openxmlformats.org/officeDocument/2006/relationships/hyperlink" Target="https://twitter.com/#!/bionj_org/status/1097916726518386688" TargetMode="External" /><Relationship Id="rId517" Type="http://schemas.openxmlformats.org/officeDocument/2006/relationships/hyperlink" Target="https://twitter.com/#!/rsmusllp/status/1092862927688863744" TargetMode="External" /><Relationship Id="rId518" Type="http://schemas.openxmlformats.org/officeDocument/2006/relationships/hyperlink" Target="https://twitter.com/#!/rsmusllp/status/1090656751534436353" TargetMode="External" /><Relationship Id="rId519" Type="http://schemas.openxmlformats.org/officeDocument/2006/relationships/hyperlink" Target="https://twitter.com/#!/rsmusllp/status/1092978702999277568" TargetMode="External" /><Relationship Id="rId520" Type="http://schemas.openxmlformats.org/officeDocument/2006/relationships/hyperlink" Target="https://twitter.com/#!/rsmusllp/status/1093147738269761536" TargetMode="External" /><Relationship Id="rId521" Type="http://schemas.openxmlformats.org/officeDocument/2006/relationships/hyperlink" Target="https://twitter.com/#!/rsmusllp/status/1093193890277089282" TargetMode="External" /><Relationship Id="rId522" Type="http://schemas.openxmlformats.org/officeDocument/2006/relationships/hyperlink" Target="https://twitter.com/#!/rsmusllp/status/1093278176221061120" TargetMode="External" /><Relationship Id="rId523" Type="http://schemas.openxmlformats.org/officeDocument/2006/relationships/hyperlink" Target="https://twitter.com/#!/rsmusllp/status/1093336072191389697" TargetMode="External" /><Relationship Id="rId524" Type="http://schemas.openxmlformats.org/officeDocument/2006/relationships/hyperlink" Target="https://twitter.com/#!/rsmusllp/status/1093526840160014336" TargetMode="External" /><Relationship Id="rId525" Type="http://schemas.openxmlformats.org/officeDocument/2006/relationships/hyperlink" Target="https://twitter.com/#!/rsmusllp/status/1093572624771440641" TargetMode="External" /><Relationship Id="rId526" Type="http://schemas.openxmlformats.org/officeDocument/2006/relationships/hyperlink" Target="https://twitter.com/#!/rsmusllp/status/1093616670286008320" TargetMode="External" /><Relationship Id="rId527" Type="http://schemas.openxmlformats.org/officeDocument/2006/relationships/hyperlink" Target="https://twitter.com/#!/rsmusllp/status/1093677056016244736" TargetMode="External" /><Relationship Id="rId528" Type="http://schemas.openxmlformats.org/officeDocument/2006/relationships/hyperlink" Target="https://twitter.com/#!/rsmusllp/status/1093893547927982081" TargetMode="External" /><Relationship Id="rId529" Type="http://schemas.openxmlformats.org/officeDocument/2006/relationships/hyperlink" Target="https://twitter.com/#!/rsmusllp/status/1093929309260185600" TargetMode="External" /><Relationship Id="rId530" Type="http://schemas.openxmlformats.org/officeDocument/2006/relationships/hyperlink" Target="https://twitter.com/#!/rsmusllp/status/1094247059673305088" TargetMode="External" /><Relationship Id="rId531" Type="http://schemas.openxmlformats.org/officeDocument/2006/relationships/hyperlink" Target="https://twitter.com/#!/rsmusllp/status/1094296136117030912" TargetMode="External" /><Relationship Id="rId532" Type="http://schemas.openxmlformats.org/officeDocument/2006/relationships/hyperlink" Target="https://twitter.com/#!/rsmusllp/status/1094365343584268288" TargetMode="External" /><Relationship Id="rId533" Type="http://schemas.openxmlformats.org/officeDocument/2006/relationships/hyperlink" Target="https://twitter.com/#!/rsmusllp/status/1094605674108080133" TargetMode="External" /><Relationship Id="rId534" Type="http://schemas.openxmlformats.org/officeDocument/2006/relationships/hyperlink" Target="https://twitter.com/#!/rsmusllp/status/1094663562834968577" TargetMode="External" /><Relationship Id="rId535" Type="http://schemas.openxmlformats.org/officeDocument/2006/relationships/hyperlink" Target="https://twitter.com/#!/rsmusllp/status/1094775542631542787" TargetMode="External" /><Relationship Id="rId536" Type="http://schemas.openxmlformats.org/officeDocument/2006/relationships/hyperlink" Target="https://twitter.com/#!/rsmusllp/status/1094960524658425861" TargetMode="External" /><Relationship Id="rId537" Type="http://schemas.openxmlformats.org/officeDocument/2006/relationships/hyperlink" Target="https://twitter.com/#!/rsmusllp/status/1095043567322652673" TargetMode="External" /><Relationship Id="rId538" Type="http://schemas.openxmlformats.org/officeDocument/2006/relationships/hyperlink" Target="https://twitter.com/#!/rsmusllp/status/1095126605570162688" TargetMode="External" /><Relationship Id="rId539" Type="http://schemas.openxmlformats.org/officeDocument/2006/relationships/hyperlink" Target="https://twitter.com/#!/rsmusllp/status/1095368207769264128" TargetMode="External" /><Relationship Id="rId540" Type="http://schemas.openxmlformats.org/officeDocument/2006/relationships/hyperlink" Target="https://twitter.com/#!/rsmusllp/status/1095407212267225088" TargetMode="External" /><Relationship Id="rId541" Type="http://schemas.openxmlformats.org/officeDocument/2006/relationships/hyperlink" Target="https://twitter.com/#!/rsmusllp/status/1095529575440961538" TargetMode="External" /><Relationship Id="rId542" Type="http://schemas.openxmlformats.org/officeDocument/2006/relationships/hyperlink" Target="https://twitter.com/#!/rsmusllp/status/1095739397503373313" TargetMode="External" /><Relationship Id="rId543" Type="http://schemas.openxmlformats.org/officeDocument/2006/relationships/hyperlink" Target="https://twitter.com/#!/rsmusllp/status/1095786205881532416" TargetMode="External" /><Relationship Id="rId544" Type="http://schemas.openxmlformats.org/officeDocument/2006/relationships/hyperlink" Target="https://twitter.com/#!/rsmusllp/status/1095845094333337600" TargetMode="External" /><Relationship Id="rId545" Type="http://schemas.openxmlformats.org/officeDocument/2006/relationships/hyperlink" Target="https://twitter.com/#!/rsmusllp/status/1096061884862791682" TargetMode="External" /><Relationship Id="rId546" Type="http://schemas.openxmlformats.org/officeDocument/2006/relationships/hyperlink" Target="https://twitter.com/#!/rsmusllp/status/1096109342305239040" TargetMode="External" /><Relationship Id="rId547" Type="http://schemas.openxmlformats.org/officeDocument/2006/relationships/hyperlink" Target="https://twitter.com/#!/rsmusllp/status/1096233900232400896" TargetMode="External" /><Relationship Id="rId548" Type="http://schemas.openxmlformats.org/officeDocument/2006/relationships/hyperlink" Target="https://twitter.com/#!/rsmusllp/status/1096424669719285760" TargetMode="External" /><Relationship Id="rId549" Type="http://schemas.openxmlformats.org/officeDocument/2006/relationships/hyperlink" Target="https://twitter.com/#!/rsmusllp/status/1096538421189857286" TargetMode="External" /><Relationship Id="rId550" Type="http://schemas.openxmlformats.org/officeDocument/2006/relationships/hyperlink" Target="https://twitter.com/#!/rsmusllp/status/1096586222137421824" TargetMode="External" /><Relationship Id="rId551" Type="http://schemas.openxmlformats.org/officeDocument/2006/relationships/hyperlink" Target="https://twitter.com/#!/rsmusllp/status/1096787551023714306" TargetMode="External" /><Relationship Id="rId552" Type="http://schemas.openxmlformats.org/officeDocument/2006/relationships/hyperlink" Target="https://twitter.com/#!/rsmusllp/status/1096819016398766082" TargetMode="External" /><Relationship Id="rId553" Type="http://schemas.openxmlformats.org/officeDocument/2006/relationships/hyperlink" Target="https://twitter.com/#!/rsmusllp/status/1096860535600136192" TargetMode="External" /><Relationship Id="rId554" Type="http://schemas.openxmlformats.org/officeDocument/2006/relationships/hyperlink" Target="https://twitter.com/#!/rsmusllp/status/1096894508451721217" TargetMode="External" /><Relationship Id="rId555" Type="http://schemas.openxmlformats.org/officeDocument/2006/relationships/hyperlink" Target="https://twitter.com/#!/rsmusllp/status/1096937330626252800" TargetMode="External" /><Relationship Id="rId556" Type="http://schemas.openxmlformats.org/officeDocument/2006/relationships/hyperlink" Target="https://twitter.com/#!/rsmusllp/status/1097142389242765312" TargetMode="External" /><Relationship Id="rId557" Type="http://schemas.openxmlformats.org/officeDocument/2006/relationships/hyperlink" Target="https://twitter.com/#!/rsmusllp/status/1097226692626661378" TargetMode="External" /><Relationship Id="rId558" Type="http://schemas.openxmlformats.org/officeDocument/2006/relationships/hyperlink" Target="https://twitter.com/#!/rsmusllp/status/1097303456111575045" TargetMode="External" /><Relationship Id="rId559" Type="http://schemas.openxmlformats.org/officeDocument/2006/relationships/hyperlink" Target="https://twitter.com/#!/rsmusllp/status/1097498492807888896" TargetMode="External" /><Relationship Id="rId560" Type="http://schemas.openxmlformats.org/officeDocument/2006/relationships/hyperlink" Target="https://twitter.com/#!/rsmusllp/status/1097575256787746822" TargetMode="External" /><Relationship Id="rId561" Type="http://schemas.openxmlformats.org/officeDocument/2006/relationships/hyperlink" Target="https://twitter.com/#!/rsmusllp/status/1097844525203103745" TargetMode="External" /><Relationship Id="rId562" Type="http://schemas.openxmlformats.org/officeDocument/2006/relationships/hyperlink" Target="https://twitter.com/#!/rsmusllp/status/1097882268209762304" TargetMode="External" /><Relationship Id="rId563" Type="http://schemas.openxmlformats.org/officeDocument/2006/relationships/hyperlink" Target="https://twitter.com/#!/mikemwmontag/status/1093678104973885447" TargetMode="External" /><Relationship Id="rId564" Type="http://schemas.openxmlformats.org/officeDocument/2006/relationships/hyperlink" Target="https://twitter.com/#!/mikemwmontag/status/1097917579107160065" TargetMode="External" /><Relationship Id="rId565" Type="http://schemas.openxmlformats.org/officeDocument/2006/relationships/hyperlink" Target="https://twitter.com/#!/ashendricksonmn/status/1093600925707632640" TargetMode="External" /><Relationship Id="rId566" Type="http://schemas.openxmlformats.org/officeDocument/2006/relationships/hyperlink" Target="https://twitter.com/#!/ashendricksonmn/status/1097969755737280512" TargetMode="External" /><Relationship Id="rId567" Type="http://schemas.openxmlformats.org/officeDocument/2006/relationships/hyperlink" Target="https://twitter.com/#!/brea_fritsche/status/1096173152282034176" TargetMode="External" /><Relationship Id="rId568" Type="http://schemas.openxmlformats.org/officeDocument/2006/relationships/hyperlink" Target="https://twitter.com/#!/wheatnotincl/status/1097970839994200064" TargetMode="External" /><Relationship Id="rId569" Type="http://schemas.openxmlformats.org/officeDocument/2006/relationships/comments" Target="../comments12.xml" /><Relationship Id="rId570" Type="http://schemas.openxmlformats.org/officeDocument/2006/relationships/vmlDrawing" Target="../drawings/vmlDrawing6.vml" /><Relationship Id="rId571" Type="http://schemas.openxmlformats.org/officeDocument/2006/relationships/table" Target="../tables/table22.xml" /><Relationship Id="rId57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aXg5KcseDm" TargetMode="External" /><Relationship Id="rId2" Type="http://schemas.openxmlformats.org/officeDocument/2006/relationships/hyperlink" Target="https://t.co/YVToZeEZ2W" TargetMode="External" /><Relationship Id="rId3" Type="http://schemas.openxmlformats.org/officeDocument/2006/relationships/hyperlink" Target="https://t.co/YU0XMb0Wyl" TargetMode="External" /><Relationship Id="rId4" Type="http://schemas.openxmlformats.org/officeDocument/2006/relationships/hyperlink" Target="https://t.co/u6vp6qzsEx" TargetMode="External" /><Relationship Id="rId5" Type="http://schemas.openxmlformats.org/officeDocument/2006/relationships/hyperlink" Target="https://t.co/efQVGxIRJ1" TargetMode="External" /><Relationship Id="rId6" Type="http://schemas.openxmlformats.org/officeDocument/2006/relationships/hyperlink" Target="https://t.co/hHUWT5CHGu" TargetMode="External" /><Relationship Id="rId7" Type="http://schemas.openxmlformats.org/officeDocument/2006/relationships/hyperlink" Target="http://www.linkedin.com/pub/marco-bettosi/20/210/6b1" TargetMode="External" /><Relationship Id="rId8" Type="http://schemas.openxmlformats.org/officeDocument/2006/relationships/hyperlink" Target="http://wtc-kc.com/" TargetMode="External" /><Relationship Id="rId9" Type="http://schemas.openxmlformats.org/officeDocument/2006/relationships/hyperlink" Target="https://theceoforumgroup.com/" TargetMode="External" /><Relationship Id="rId10" Type="http://schemas.openxmlformats.org/officeDocument/2006/relationships/hyperlink" Target="https://t.co/YnIogxuXTE" TargetMode="External" /><Relationship Id="rId11" Type="http://schemas.openxmlformats.org/officeDocument/2006/relationships/hyperlink" Target="http://www.rossaepfel-theorie.de/Introduction.htm" TargetMode="External" /><Relationship Id="rId12" Type="http://schemas.openxmlformats.org/officeDocument/2006/relationships/hyperlink" Target="http://piketty.blog.lemonde.fr/" TargetMode="External" /><Relationship Id="rId13" Type="http://schemas.openxmlformats.org/officeDocument/2006/relationships/hyperlink" Target="http://www.arizonavc.com/" TargetMode="External" /><Relationship Id="rId14" Type="http://schemas.openxmlformats.org/officeDocument/2006/relationships/hyperlink" Target="http://rsmuk.com/" TargetMode="External" /><Relationship Id="rId15" Type="http://schemas.openxmlformats.org/officeDocument/2006/relationships/hyperlink" Target="https://t.co/iPIDXePxrp" TargetMode="External" /><Relationship Id="rId16" Type="http://schemas.openxmlformats.org/officeDocument/2006/relationships/hyperlink" Target="https://t.co/YDF1b5okzt" TargetMode="External" /><Relationship Id="rId17" Type="http://schemas.openxmlformats.org/officeDocument/2006/relationships/hyperlink" Target="https://t.co/t0bZ9D5uDI" TargetMode="External" /><Relationship Id="rId18" Type="http://schemas.openxmlformats.org/officeDocument/2006/relationships/hyperlink" Target="http://www.fortivusconsulting.com/" TargetMode="External" /><Relationship Id="rId19" Type="http://schemas.openxmlformats.org/officeDocument/2006/relationships/hyperlink" Target="https://t.co/iPIDXePxrp" TargetMode="External" /><Relationship Id="rId20" Type="http://schemas.openxmlformats.org/officeDocument/2006/relationships/hyperlink" Target="https://t.co/MMilvdvGFF" TargetMode="External" /><Relationship Id="rId21" Type="http://schemas.openxmlformats.org/officeDocument/2006/relationships/hyperlink" Target="http://www.rsmuk.com/" TargetMode="External" /><Relationship Id="rId22" Type="http://schemas.openxmlformats.org/officeDocument/2006/relationships/hyperlink" Target="https://t.co/Darn88HVgQ" TargetMode="External" /><Relationship Id="rId23" Type="http://schemas.openxmlformats.org/officeDocument/2006/relationships/hyperlink" Target="https://t.co/xhxSHfVkkH" TargetMode="External" /><Relationship Id="rId24" Type="http://schemas.openxmlformats.org/officeDocument/2006/relationships/hyperlink" Target="https://t.co/uposW4rI2F" TargetMode="External" /><Relationship Id="rId25" Type="http://schemas.openxmlformats.org/officeDocument/2006/relationships/hyperlink" Target="http://www.rsmclassic.com/" TargetMode="External" /><Relationship Id="rId26" Type="http://schemas.openxmlformats.org/officeDocument/2006/relationships/hyperlink" Target="http://www.acg.org/uk/" TargetMode="External" /><Relationship Id="rId27" Type="http://schemas.openxmlformats.org/officeDocument/2006/relationships/hyperlink" Target="https://t.co/EuhUffmhS5" TargetMode="External" /><Relationship Id="rId28" Type="http://schemas.openxmlformats.org/officeDocument/2006/relationships/hyperlink" Target="http://pitchbook.com/" TargetMode="External" /><Relationship Id="rId29" Type="http://schemas.openxmlformats.org/officeDocument/2006/relationships/hyperlink" Target="https://warroom.securestate.com/" TargetMode="External" /><Relationship Id="rId30" Type="http://schemas.openxmlformats.org/officeDocument/2006/relationships/hyperlink" Target="https://t.co/wxhr1TmeH5" TargetMode="External" /><Relationship Id="rId31" Type="http://schemas.openxmlformats.org/officeDocument/2006/relationships/hyperlink" Target="https://t.co/kgJ6zvBjBj" TargetMode="External" /><Relationship Id="rId32" Type="http://schemas.openxmlformats.org/officeDocument/2006/relationships/hyperlink" Target="https://t.co/u8VD5tnPQ1" TargetMode="External" /><Relationship Id="rId33" Type="http://schemas.openxmlformats.org/officeDocument/2006/relationships/hyperlink" Target="https://t.co/H7Iv1peEfc" TargetMode="External" /><Relationship Id="rId34" Type="http://schemas.openxmlformats.org/officeDocument/2006/relationships/hyperlink" Target="http://financialnewsweek.com/" TargetMode="External" /><Relationship Id="rId35" Type="http://schemas.openxmlformats.org/officeDocument/2006/relationships/hyperlink" Target="https://github.com/sanchitkum/internship-twitter-bot" TargetMode="External" /><Relationship Id="rId36" Type="http://schemas.openxmlformats.org/officeDocument/2006/relationships/hyperlink" Target="http://jobs.rsmus.com/ListJobs/All" TargetMode="External" /><Relationship Id="rId37" Type="http://schemas.openxmlformats.org/officeDocument/2006/relationships/hyperlink" Target="https://rsmus.com/careers.html" TargetMode="External" /><Relationship Id="rId38" Type="http://schemas.openxmlformats.org/officeDocument/2006/relationships/hyperlink" Target="https://t.co/8auRfQT2VX" TargetMode="External" /><Relationship Id="rId39" Type="http://schemas.openxmlformats.org/officeDocument/2006/relationships/hyperlink" Target="http://www.massimilianoterzi.it/" TargetMode="External" /><Relationship Id="rId40" Type="http://schemas.openxmlformats.org/officeDocument/2006/relationships/hyperlink" Target="http://www.mcguirewoods.com/" TargetMode="External" /><Relationship Id="rId41" Type="http://schemas.openxmlformats.org/officeDocument/2006/relationships/hyperlink" Target="https://t.co/tTwqtvLngQ" TargetMode="External" /><Relationship Id="rId42" Type="http://schemas.openxmlformats.org/officeDocument/2006/relationships/hyperlink" Target="https://t.co/iPIDXePxrp" TargetMode="External" /><Relationship Id="rId43" Type="http://schemas.openxmlformats.org/officeDocument/2006/relationships/hyperlink" Target="http://rsmus.com/" TargetMode="External" /><Relationship Id="rId44" Type="http://schemas.openxmlformats.org/officeDocument/2006/relationships/hyperlink" Target="https://t.co/EktYsqMeg2" TargetMode="External" /><Relationship Id="rId45" Type="http://schemas.openxmlformats.org/officeDocument/2006/relationships/hyperlink" Target="https://rsmus.com/" TargetMode="External" /><Relationship Id="rId46" Type="http://schemas.openxmlformats.org/officeDocument/2006/relationships/hyperlink" Target="http://www.rsmsaudi.com/" TargetMode="External" /><Relationship Id="rId47" Type="http://schemas.openxmlformats.org/officeDocument/2006/relationships/hyperlink" Target="https://t.co/EVGYOY6hxW" TargetMode="External" /><Relationship Id="rId48" Type="http://schemas.openxmlformats.org/officeDocument/2006/relationships/hyperlink" Target="https://rsmus.com/careers.html" TargetMode="External" /><Relationship Id="rId49" Type="http://schemas.openxmlformats.org/officeDocument/2006/relationships/hyperlink" Target="http://www.rsm.global/kuwait/" TargetMode="External" /><Relationship Id="rId50" Type="http://schemas.openxmlformats.org/officeDocument/2006/relationships/hyperlink" Target="http://www.rsmza.co.za/" TargetMode="External" /><Relationship Id="rId51" Type="http://schemas.openxmlformats.org/officeDocument/2006/relationships/hyperlink" Target="http://www.rsm.es/" TargetMode="External" /><Relationship Id="rId52" Type="http://schemas.openxmlformats.org/officeDocument/2006/relationships/hyperlink" Target="http://www.rsm.es/" TargetMode="External" /><Relationship Id="rId53" Type="http://schemas.openxmlformats.org/officeDocument/2006/relationships/hyperlink" Target="https://t.co/Zf4g1nvJ1g" TargetMode="External" /><Relationship Id="rId54" Type="http://schemas.openxmlformats.org/officeDocument/2006/relationships/hyperlink" Target="http://www.rsmcanada.com/" TargetMode="External" /><Relationship Id="rId55" Type="http://schemas.openxmlformats.org/officeDocument/2006/relationships/hyperlink" Target="http://t.co/WjNAnTB2dK" TargetMode="External" /><Relationship Id="rId56" Type="http://schemas.openxmlformats.org/officeDocument/2006/relationships/hyperlink" Target="http://t.co/oAJbBxmjJo" TargetMode="External" /><Relationship Id="rId57" Type="http://schemas.openxmlformats.org/officeDocument/2006/relationships/hyperlink" Target="http://www.governing.com/" TargetMode="External" /><Relationship Id="rId58" Type="http://schemas.openxmlformats.org/officeDocument/2006/relationships/hyperlink" Target="https://t.co/YnIogxuXTE" TargetMode="External" /><Relationship Id="rId59" Type="http://schemas.openxmlformats.org/officeDocument/2006/relationships/hyperlink" Target="https://t.co/wChHaoayY3" TargetMode="External" /><Relationship Id="rId60" Type="http://schemas.openxmlformats.org/officeDocument/2006/relationships/hyperlink" Target="http://t.co/9B9380EbBc" TargetMode="External" /><Relationship Id="rId61" Type="http://schemas.openxmlformats.org/officeDocument/2006/relationships/hyperlink" Target="https://news.microsoft.com/" TargetMode="External" /><Relationship Id="rId62" Type="http://schemas.openxmlformats.org/officeDocument/2006/relationships/hyperlink" Target="https://rsmus.com/" TargetMode="External" /><Relationship Id="rId63" Type="http://schemas.openxmlformats.org/officeDocument/2006/relationships/hyperlink" Target="http://t.co/RKlsQYln0T" TargetMode="External" /><Relationship Id="rId64" Type="http://schemas.openxmlformats.org/officeDocument/2006/relationships/hyperlink" Target="https://www.linkedin.com/in/ashleyhendrickson/" TargetMode="External" /><Relationship Id="rId65" Type="http://schemas.openxmlformats.org/officeDocument/2006/relationships/hyperlink" Target="http://wheatnotincluded.co.uk/" TargetMode="External" /><Relationship Id="rId66" Type="http://schemas.openxmlformats.org/officeDocument/2006/relationships/hyperlink" Target="https://pbs.twimg.com/profile_banners/19937859/1508474211" TargetMode="External" /><Relationship Id="rId67" Type="http://schemas.openxmlformats.org/officeDocument/2006/relationships/hyperlink" Target="https://pbs.twimg.com/profile_banners/19617417/1543348619" TargetMode="External" /><Relationship Id="rId68" Type="http://schemas.openxmlformats.org/officeDocument/2006/relationships/hyperlink" Target="https://pbs.twimg.com/profile_banners/18035576/1402070687" TargetMode="External" /><Relationship Id="rId69" Type="http://schemas.openxmlformats.org/officeDocument/2006/relationships/hyperlink" Target="https://pbs.twimg.com/profile_banners/292333611/1429275746" TargetMode="External" /><Relationship Id="rId70" Type="http://schemas.openxmlformats.org/officeDocument/2006/relationships/hyperlink" Target="https://pbs.twimg.com/profile_banners/437589762/1532262639" TargetMode="External" /><Relationship Id="rId71" Type="http://schemas.openxmlformats.org/officeDocument/2006/relationships/hyperlink" Target="https://pbs.twimg.com/profile_banners/368751986/1525364603" TargetMode="External" /><Relationship Id="rId72" Type="http://schemas.openxmlformats.org/officeDocument/2006/relationships/hyperlink" Target="https://pbs.twimg.com/profile_banners/109277084/1489107228" TargetMode="External" /><Relationship Id="rId73" Type="http://schemas.openxmlformats.org/officeDocument/2006/relationships/hyperlink" Target="https://pbs.twimg.com/profile_banners/114736886/1480971173" TargetMode="External" /><Relationship Id="rId74" Type="http://schemas.openxmlformats.org/officeDocument/2006/relationships/hyperlink" Target="https://pbs.twimg.com/profile_banners/614428688/1521061929" TargetMode="External" /><Relationship Id="rId75" Type="http://schemas.openxmlformats.org/officeDocument/2006/relationships/hyperlink" Target="https://pbs.twimg.com/profile_banners/1074729117705228291/1545071035" TargetMode="External" /><Relationship Id="rId76" Type="http://schemas.openxmlformats.org/officeDocument/2006/relationships/hyperlink" Target="https://pbs.twimg.com/profile_banners/775426488/1398351988" TargetMode="External" /><Relationship Id="rId77" Type="http://schemas.openxmlformats.org/officeDocument/2006/relationships/hyperlink" Target="https://pbs.twimg.com/profile_banners/1052578411519074309/1539790463" TargetMode="External" /><Relationship Id="rId78" Type="http://schemas.openxmlformats.org/officeDocument/2006/relationships/hyperlink" Target="https://pbs.twimg.com/profile_banners/26075027/1530062519" TargetMode="External" /><Relationship Id="rId79" Type="http://schemas.openxmlformats.org/officeDocument/2006/relationships/hyperlink" Target="https://pbs.twimg.com/profile_banners/771607674811068420/1473570296" TargetMode="External" /><Relationship Id="rId80" Type="http://schemas.openxmlformats.org/officeDocument/2006/relationships/hyperlink" Target="https://pbs.twimg.com/profile_banners/1058436684210233345/1541192341" TargetMode="External" /><Relationship Id="rId81" Type="http://schemas.openxmlformats.org/officeDocument/2006/relationships/hyperlink" Target="https://pbs.twimg.com/profile_banners/348221434/1548172886" TargetMode="External" /><Relationship Id="rId82" Type="http://schemas.openxmlformats.org/officeDocument/2006/relationships/hyperlink" Target="https://pbs.twimg.com/profile_banners/1067222170429005824/1544872252" TargetMode="External" /><Relationship Id="rId83" Type="http://schemas.openxmlformats.org/officeDocument/2006/relationships/hyperlink" Target="https://pbs.twimg.com/profile_banners/1042591000336769025/1538743139" TargetMode="External" /><Relationship Id="rId84" Type="http://schemas.openxmlformats.org/officeDocument/2006/relationships/hyperlink" Target="https://pbs.twimg.com/profile_banners/711792364554047488/1481609589" TargetMode="External" /><Relationship Id="rId85" Type="http://schemas.openxmlformats.org/officeDocument/2006/relationships/hyperlink" Target="https://pbs.twimg.com/profile_banners/25878410/1529754501" TargetMode="External" /><Relationship Id="rId86" Type="http://schemas.openxmlformats.org/officeDocument/2006/relationships/hyperlink" Target="https://pbs.twimg.com/profile_banners/132668668/1381512990" TargetMode="External" /><Relationship Id="rId87" Type="http://schemas.openxmlformats.org/officeDocument/2006/relationships/hyperlink" Target="https://pbs.twimg.com/profile_banners/1049509390363983872/1546633536" TargetMode="External" /><Relationship Id="rId88" Type="http://schemas.openxmlformats.org/officeDocument/2006/relationships/hyperlink" Target="https://pbs.twimg.com/profile_banners/2904028879/1538743759" TargetMode="External" /><Relationship Id="rId89" Type="http://schemas.openxmlformats.org/officeDocument/2006/relationships/hyperlink" Target="https://pbs.twimg.com/profile_banners/126643829/1544626536" TargetMode="External" /><Relationship Id="rId90" Type="http://schemas.openxmlformats.org/officeDocument/2006/relationships/hyperlink" Target="https://pbs.twimg.com/profile_banners/12796402/1457922674" TargetMode="External" /><Relationship Id="rId91" Type="http://schemas.openxmlformats.org/officeDocument/2006/relationships/hyperlink" Target="https://pbs.twimg.com/profile_banners/46470906/1477950862" TargetMode="External" /><Relationship Id="rId92" Type="http://schemas.openxmlformats.org/officeDocument/2006/relationships/hyperlink" Target="https://pbs.twimg.com/profile_banners/317361545/1533916223" TargetMode="External" /><Relationship Id="rId93" Type="http://schemas.openxmlformats.org/officeDocument/2006/relationships/hyperlink" Target="https://pbs.twimg.com/profile_banners/844545229/1427138793" TargetMode="External" /><Relationship Id="rId94" Type="http://schemas.openxmlformats.org/officeDocument/2006/relationships/hyperlink" Target="https://pbs.twimg.com/profile_banners/2485472406/1451511185" TargetMode="External" /><Relationship Id="rId95" Type="http://schemas.openxmlformats.org/officeDocument/2006/relationships/hyperlink" Target="https://pbs.twimg.com/profile_banners/2339592158/1497542132" TargetMode="External" /><Relationship Id="rId96" Type="http://schemas.openxmlformats.org/officeDocument/2006/relationships/hyperlink" Target="https://pbs.twimg.com/profile_banners/1092850794544726017/1549418094" TargetMode="External" /><Relationship Id="rId97" Type="http://schemas.openxmlformats.org/officeDocument/2006/relationships/hyperlink" Target="https://pbs.twimg.com/profile_banners/85606078/1547229525" TargetMode="External" /><Relationship Id="rId98" Type="http://schemas.openxmlformats.org/officeDocument/2006/relationships/hyperlink" Target="https://pbs.twimg.com/profile_banners/161756565/1549913633" TargetMode="External" /><Relationship Id="rId99" Type="http://schemas.openxmlformats.org/officeDocument/2006/relationships/hyperlink" Target="https://pbs.twimg.com/profile_banners/31578482/1477103071" TargetMode="External" /><Relationship Id="rId100" Type="http://schemas.openxmlformats.org/officeDocument/2006/relationships/hyperlink" Target="https://pbs.twimg.com/profile_banners/244082741/1534346162" TargetMode="External" /><Relationship Id="rId101" Type="http://schemas.openxmlformats.org/officeDocument/2006/relationships/hyperlink" Target="https://pbs.twimg.com/profile_banners/991671334919966720/1534130885" TargetMode="External" /><Relationship Id="rId102" Type="http://schemas.openxmlformats.org/officeDocument/2006/relationships/hyperlink" Target="https://pbs.twimg.com/profile_banners/193178251/1549904230" TargetMode="External" /><Relationship Id="rId103" Type="http://schemas.openxmlformats.org/officeDocument/2006/relationships/hyperlink" Target="https://pbs.twimg.com/profile_banners/807545228194414592/1481377543" TargetMode="External" /><Relationship Id="rId104" Type="http://schemas.openxmlformats.org/officeDocument/2006/relationships/hyperlink" Target="https://pbs.twimg.com/profile_banners/154630902/1486413958" TargetMode="External" /><Relationship Id="rId105" Type="http://schemas.openxmlformats.org/officeDocument/2006/relationships/hyperlink" Target="https://pbs.twimg.com/profile_banners/984933724675543041/1525201887" TargetMode="External" /><Relationship Id="rId106" Type="http://schemas.openxmlformats.org/officeDocument/2006/relationships/hyperlink" Target="https://pbs.twimg.com/profile_banners/1029045974507905024/1534251872" TargetMode="External" /><Relationship Id="rId107" Type="http://schemas.openxmlformats.org/officeDocument/2006/relationships/hyperlink" Target="https://pbs.twimg.com/profile_banners/975186706256289793/1547999961" TargetMode="External" /><Relationship Id="rId108" Type="http://schemas.openxmlformats.org/officeDocument/2006/relationships/hyperlink" Target="https://pbs.twimg.com/profile_banners/844238280841478145/1501785853" TargetMode="External" /><Relationship Id="rId109" Type="http://schemas.openxmlformats.org/officeDocument/2006/relationships/hyperlink" Target="https://pbs.twimg.com/profile_banners/1044704407886200832/1547749653" TargetMode="External" /><Relationship Id="rId110" Type="http://schemas.openxmlformats.org/officeDocument/2006/relationships/hyperlink" Target="https://pbs.twimg.com/profile_banners/723427282405072896/1476215576" TargetMode="External" /><Relationship Id="rId111" Type="http://schemas.openxmlformats.org/officeDocument/2006/relationships/hyperlink" Target="https://pbs.twimg.com/profile_banners/1073172150067048448/1544699302" TargetMode="External" /><Relationship Id="rId112" Type="http://schemas.openxmlformats.org/officeDocument/2006/relationships/hyperlink" Target="https://pbs.twimg.com/profile_banners/268922332/1546752904" TargetMode="External" /><Relationship Id="rId113" Type="http://schemas.openxmlformats.org/officeDocument/2006/relationships/hyperlink" Target="https://pbs.twimg.com/profile_banners/2707049874/1517192706" TargetMode="External" /><Relationship Id="rId114" Type="http://schemas.openxmlformats.org/officeDocument/2006/relationships/hyperlink" Target="https://pbs.twimg.com/profile_banners/979895509908418560/1523580815" TargetMode="External" /><Relationship Id="rId115" Type="http://schemas.openxmlformats.org/officeDocument/2006/relationships/hyperlink" Target="https://pbs.twimg.com/profile_banners/4414298607/1531229333" TargetMode="External" /><Relationship Id="rId116" Type="http://schemas.openxmlformats.org/officeDocument/2006/relationships/hyperlink" Target="https://pbs.twimg.com/profile_banners/3130777030/1445678655" TargetMode="External" /><Relationship Id="rId117" Type="http://schemas.openxmlformats.org/officeDocument/2006/relationships/hyperlink" Target="https://pbs.twimg.com/profile_banners/1094844517/1445810309" TargetMode="External" /><Relationship Id="rId118" Type="http://schemas.openxmlformats.org/officeDocument/2006/relationships/hyperlink" Target="https://pbs.twimg.com/profile_banners/40051685/1550496167" TargetMode="External" /><Relationship Id="rId119" Type="http://schemas.openxmlformats.org/officeDocument/2006/relationships/hyperlink" Target="https://pbs.twimg.com/profile_banners/202212348/1546894250" TargetMode="External" /><Relationship Id="rId120" Type="http://schemas.openxmlformats.org/officeDocument/2006/relationships/hyperlink" Target="https://pbs.twimg.com/profile_banners/338218534/1394909716" TargetMode="External" /><Relationship Id="rId121" Type="http://schemas.openxmlformats.org/officeDocument/2006/relationships/hyperlink" Target="https://pbs.twimg.com/profile_banners/3096578142/1541106007" TargetMode="External" /><Relationship Id="rId122" Type="http://schemas.openxmlformats.org/officeDocument/2006/relationships/hyperlink" Target="https://pbs.twimg.com/profile_banners/915018793482686464/1512096541" TargetMode="External" /><Relationship Id="rId123" Type="http://schemas.openxmlformats.org/officeDocument/2006/relationships/hyperlink" Target="https://pbs.twimg.com/profile_banners/18462971/1412712020" TargetMode="External" /><Relationship Id="rId124" Type="http://schemas.openxmlformats.org/officeDocument/2006/relationships/hyperlink" Target="https://pbs.twimg.com/profile_banners/28581994/1449696662" TargetMode="External" /><Relationship Id="rId125" Type="http://schemas.openxmlformats.org/officeDocument/2006/relationships/hyperlink" Target="https://pbs.twimg.com/profile_banners/25334900/1523466022" TargetMode="External" /><Relationship Id="rId126" Type="http://schemas.openxmlformats.org/officeDocument/2006/relationships/hyperlink" Target="https://pbs.twimg.com/profile_banners/17008203/1543961882" TargetMode="External" /><Relationship Id="rId127" Type="http://schemas.openxmlformats.org/officeDocument/2006/relationships/hyperlink" Target="https://pbs.twimg.com/profile_banners/37941938/1424987563" TargetMode="External" /><Relationship Id="rId128" Type="http://schemas.openxmlformats.org/officeDocument/2006/relationships/hyperlink" Target="https://pbs.twimg.com/profile_banners/74286565/1549992428" TargetMode="External" /><Relationship Id="rId129" Type="http://schemas.openxmlformats.org/officeDocument/2006/relationships/hyperlink" Target="https://pbs.twimg.com/profile_banners/1027887247377477633/1547662534" TargetMode="External" /><Relationship Id="rId130" Type="http://schemas.openxmlformats.org/officeDocument/2006/relationships/hyperlink" Target="https://pbs.twimg.com/profile_banners/126012620/1521470970" TargetMode="External" /><Relationship Id="rId131" Type="http://schemas.openxmlformats.org/officeDocument/2006/relationships/hyperlink" Target="https://pbs.twimg.com/profile_banners/960992588500258816/1549063380" TargetMode="External" /><Relationship Id="rId132" Type="http://schemas.openxmlformats.org/officeDocument/2006/relationships/hyperlink" Target="https://pbs.twimg.com/profile_banners/353043017/1538500317" TargetMode="External" /><Relationship Id="rId133" Type="http://schemas.openxmlformats.org/officeDocument/2006/relationships/hyperlink" Target="http://abs.twimg.com/images/themes/theme18/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5/bg.gif" TargetMode="External" /><Relationship Id="rId140" Type="http://schemas.openxmlformats.org/officeDocument/2006/relationships/hyperlink" Target="http://abs.twimg.com/images/themes/theme2/bg.gif"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9/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6/bg.gif" TargetMode="External" /><Relationship Id="rId156" Type="http://schemas.openxmlformats.org/officeDocument/2006/relationships/hyperlink" Target="http://abs.twimg.com/images/themes/theme9/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8/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0/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6/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6/bg.gif"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pbs.twimg.com/profile_background_images/245964851/gkbck.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5/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7/bg.gif" TargetMode="External" /><Relationship Id="rId203" Type="http://schemas.openxmlformats.org/officeDocument/2006/relationships/hyperlink" Target="http://pbs.twimg.com/profile_images/459770288868032512/Bu135OKW_normal.png" TargetMode="External" /><Relationship Id="rId204" Type="http://schemas.openxmlformats.org/officeDocument/2006/relationships/hyperlink" Target="http://pbs.twimg.com/profile_images/658567029700599808/Qo7ubLS6_normal.jpg" TargetMode="External" /><Relationship Id="rId205" Type="http://schemas.openxmlformats.org/officeDocument/2006/relationships/hyperlink" Target="http://pbs.twimg.com/profile_images/378800000846526803/50a941808c5278cb4ab4948d8ad39d11_normal.jpeg" TargetMode="External" /><Relationship Id="rId206" Type="http://schemas.openxmlformats.org/officeDocument/2006/relationships/hyperlink" Target="http://pbs.twimg.com/profile_images/913044428868038657/bAw_iMzA_normal.jpg" TargetMode="External" /><Relationship Id="rId207" Type="http://schemas.openxmlformats.org/officeDocument/2006/relationships/hyperlink" Target="http://pbs.twimg.com/profile_images/550810552893575169/dkxjDrUp_normal.jpeg" TargetMode="External" /><Relationship Id="rId208" Type="http://schemas.openxmlformats.org/officeDocument/2006/relationships/hyperlink" Target="http://pbs.twimg.com/profile_images/658663137303003136/kbChqkPR_normal.jpg" TargetMode="External" /><Relationship Id="rId209" Type="http://schemas.openxmlformats.org/officeDocument/2006/relationships/hyperlink" Target="http://pbs.twimg.com/profile_images/1053465804115570690/q_45HEWk_normal.jpg" TargetMode="External" /><Relationship Id="rId210" Type="http://schemas.openxmlformats.org/officeDocument/2006/relationships/hyperlink" Target="http://pbs.twimg.com/profile_images/1032691214699646976/G4DB0Rkw_normal.jpg" TargetMode="External" /><Relationship Id="rId211" Type="http://schemas.openxmlformats.org/officeDocument/2006/relationships/hyperlink" Target="http://pbs.twimg.com/profile_images/1079900661481988096/B--LI85R_normal.jpg" TargetMode="External" /><Relationship Id="rId212" Type="http://schemas.openxmlformats.org/officeDocument/2006/relationships/hyperlink" Target="http://pbs.twimg.com/profile_images/378800000731542627/5b990a8b28fedac66f7ea0a19b0ec8fc_normal.jpe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1074729991928193028/dBjNje_B_normal.jpg" TargetMode="External" /><Relationship Id="rId215" Type="http://schemas.openxmlformats.org/officeDocument/2006/relationships/hyperlink" Target="http://pbs.twimg.com/profile_images/1070379029604261889/NbTmB2HJ_normal.jpg" TargetMode="External" /><Relationship Id="rId216" Type="http://schemas.openxmlformats.org/officeDocument/2006/relationships/hyperlink" Target="http://pbs.twimg.com/profile_images/618503592748584960/opl8Z1RU_normal.jpg" TargetMode="External" /><Relationship Id="rId217" Type="http://schemas.openxmlformats.org/officeDocument/2006/relationships/hyperlink" Target="http://pbs.twimg.com/profile_images/458996004679741440/cPnQKakE_normal.jpeg" TargetMode="External" /><Relationship Id="rId218" Type="http://schemas.openxmlformats.org/officeDocument/2006/relationships/hyperlink" Target="http://pbs.twimg.com/profile_images/668007222174203906/wfwiZZdR_normal.jpg" TargetMode="External" /><Relationship Id="rId219" Type="http://schemas.openxmlformats.org/officeDocument/2006/relationships/hyperlink" Target="http://pbs.twimg.com/profile_images/1052586552252030976/j0mINrH3_normal.jpg" TargetMode="External" /><Relationship Id="rId220" Type="http://schemas.openxmlformats.org/officeDocument/2006/relationships/hyperlink" Target="http://pbs.twimg.com/profile_images/733327807732813825/P_29d3Ww_normal.jpg" TargetMode="External" /><Relationship Id="rId221" Type="http://schemas.openxmlformats.org/officeDocument/2006/relationships/hyperlink" Target="http://pbs.twimg.com/profile_images/761931109710098433/RQXtcRWn_normal.jpg" TargetMode="External" /><Relationship Id="rId222" Type="http://schemas.openxmlformats.org/officeDocument/2006/relationships/hyperlink" Target="http://pbs.twimg.com/profile_images/771683275786117120/rrHuzYCg_normal.jpg" TargetMode="External" /><Relationship Id="rId223" Type="http://schemas.openxmlformats.org/officeDocument/2006/relationships/hyperlink" Target="http://pbs.twimg.com/profile_images/1058463509418262528/emDAdOnm_normal.jpg" TargetMode="External" /><Relationship Id="rId224" Type="http://schemas.openxmlformats.org/officeDocument/2006/relationships/hyperlink" Target="http://pbs.twimg.com/profile_images/1135320332/1fca2b1_normal.jpg" TargetMode="External" /><Relationship Id="rId225" Type="http://schemas.openxmlformats.org/officeDocument/2006/relationships/hyperlink" Target="http://pbs.twimg.com/profile_images/850000524791267329/0R5NVX31_normal.jpg" TargetMode="External" /><Relationship Id="rId226" Type="http://schemas.openxmlformats.org/officeDocument/2006/relationships/hyperlink" Target="http://pbs.twimg.com/profile_images/1074226776765796352/OltIlLpf_normal.jpg" TargetMode="External" /><Relationship Id="rId227" Type="http://schemas.openxmlformats.org/officeDocument/2006/relationships/hyperlink" Target="http://pbs.twimg.com/profile_images/1042593784410722304/Z1-mR5Yj_normal.jpg" TargetMode="External" /><Relationship Id="rId228" Type="http://schemas.openxmlformats.org/officeDocument/2006/relationships/hyperlink" Target="http://pbs.twimg.com/profile_images/808575623803195392/J6lK3OlZ_normal.jpg" TargetMode="External" /><Relationship Id="rId229" Type="http://schemas.openxmlformats.org/officeDocument/2006/relationships/hyperlink" Target="http://pbs.twimg.com/profile_images/1010218630980743168/aor9IsBM_normal.jpg" TargetMode="External" /><Relationship Id="rId230" Type="http://schemas.openxmlformats.org/officeDocument/2006/relationships/hyperlink" Target="http://pbs.twimg.com/profile_images/898956019673464832/FPY4ncvC_normal.jpg" TargetMode="External" /><Relationship Id="rId231" Type="http://schemas.openxmlformats.org/officeDocument/2006/relationships/hyperlink" Target="http://pbs.twimg.com/profile_images/897390832596258820/nc4dchLl_normal.jpg" TargetMode="External" /><Relationship Id="rId232" Type="http://schemas.openxmlformats.org/officeDocument/2006/relationships/hyperlink" Target="http://pbs.twimg.com/profile_images/961650821162139649/6LTcRttK_normal.jpg" TargetMode="External" /><Relationship Id="rId233" Type="http://schemas.openxmlformats.org/officeDocument/2006/relationships/hyperlink" Target="http://pbs.twimg.com/profile_images/1053310263716466688/ahj6B9aF_normal.jpg" TargetMode="External" /><Relationship Id="rId234" Type="http://schemas.openxmlformats.org/officeDocument/2006/relationships/hyperlink" Target="http://pbs.twimg.com/profile_images/1049510407650471936/L71hhU13_normal.jpg" TargetMode="External" /><Relationship Id="rId235" Type="http://schemas.openxmlformats.org/officeDocument/2006/relationships/hyperlink" Target="http://pbs.twimg.com/profile_images/997148755303522304/kXn8fVJH_normal.jp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1087747232613445633/LjRZ8OA-_normal.jpg" TargetMode="External" /><Relationship Id="rId238" Type="http://schemas.openxmlformats.org/officeDocument/2006/relationships/hyperlink" Target="http://pbs.twimg.com/profile_images/378800000535075156/5c2d54febcc725d3cf000387dfc6f121_normal.png" TargetMode="External" /><Relationship Id="rId239" Type="http://schemas.openxmlformats.org/officeDocument/2006/relationships/hyperlink" Target="http://pbs.twimg.com/profile_images/980265194126499841/jvQ-womY_normal.jpg" TargetMode="External" /><Relationship Id="rId240" Type="http://schemas.openxmlformats.org/officeDocument/2006/relationships/hyperlink" Target="http://pbs.twimg.com/profile_images/878018287724089346/c8fAkNHQ_normal.jpg" TargetMode="External" /><Relationship Id="rId241" Type="http://schemas.openxmlformats.org/officeDocument/2006/relationships/hyperlink" Target="http://pbs.twimg.com/profile_images/1032310723139919872/RSGGY5py_normal.jpg" TargetMode="External" /><Relationship Id="rId242" Type="http://schemas.openxmlformats.org/officeDocument/2006/relationships/hyperlink" Target="http://pbs.twimg.com/profile_images/378800000540579849/2da7a0276ac96ecc16537dc2e5607566_normal.jpeg" TargetMode="External" /><Relationship Id="rId243" Type="http://schemas.openxmlformats.org/officeDocument/2006/relationships/hyperlink" Target="http://pbs.twimg.com/profile_images/682313731750137858/6wk-7tz7_normal.jpg" TargetMode="External" /><Relationship Id="rId244" Type="http://schemas.openxmlformats.org/officeDocument/2006/relationships/hyperlink" Target="http://pbs.twimg.com/profile_images/1075054303327412224/_nymGca__normal.jpg" TargetMode="External" /><Relationship Id="rId245" Type="http://schemas.openxmlformats.org/officeDocument/2006/relationships/hyperlink" Target="http://pbs.twimg.com/profile_images/1092964818598969344/vqS-UuHk_normal.jpg" TargetMode="External" /><Relationship Id="rId246" Type="http://schemas.openxmlformats.org/officeDocument/2006/relationships/hyperlink" Target="http://pbs.twimg.com/profile_images/950793276218540032/ztFiPSvp_normal.jpg" TargetMode="External" /><Relationship Id="rId247" Type="http://schemas.openxmlformats.org/officeDocument/2006/relationships/hyperlink" Target="http://pbs.twimg.com/profile_images/1028015349399277570/38p9tzaa_normal.jpg" TargetMode="External" /><Relationship Id="rId248" Type="http://schemas.openxmlformats.org/officeDocument/2006/relationships/hyperlink" Target="http://pbs.twimg.com/profile_images/887312749734371328/2JVbP_j4_normal.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857081075910234113/Pe78jAqv_normal.jpg" TargetMode="External" /><Relationship Id="rId251" Type="http://schemas.openxmlformats.org/officeDocument/2006/relationships/hyperlink" Target="http://pbs.twimg.com/profile_images/1059889015279693824/F5C1Xnel_normal.jpg" TargetMode="External" /><Relationship Id="rId252" Type="http://schemas.openxmlformats.org/officeDocument/2006/relationships/hyperlink" Target="http://pbs.twimg.com/profile_images/1075473318902263808/jUIa73Hv_normal.jpg" TargetMode="External" /><Relationship Id="rId253" Type="http://schemas.openxmlformats.org/officeDocument/2006/relationships/hyperlink" Target="http://pbs.twimg.com/profile_images/1009833086857760769/rT1JWdEL_normal.jpg" TargetMode="External" /><Relationship Id="rId254" Type="http://schemas.openxmlformats.org/officeDocument/2006/relationships/hyperlink" Target="http://pbs.twimg.com/profile_images/476427680049426432/Wxqz9gAw_normal.jpeg" TargetMode="External" /><Relationship Id="rId255" Type="http://schemas.openxmlformats.org/officeDocument/2006/relationships/hyperlink" Target="http://pbs.twimg.com/profile_images/807546259234050048/WeDAB4gw_normal.jpg" TargetMode="External" /><Relationship Id="rId256" Type="http://schemas.openxmlformats.org/officeDocument/2006/relationships/hyperlink" Target="http://pbs.twimg.com/profile_images/828975646260994048/NANOg9d-_normal.jpg" TargetMode="External" /><Relationship Id="rId257" Type="http://schemas.openxmlformats.org/officeDocument/2006/relationships/hyperlink" Target="http://pbs.twimg.com/profile_images/2370793260/x3TLU2HG_normal" TargetMode="External" /><Relationship Id="rId258" Type="http://schemas.openxmlformats.org/officeDocument/2006/relationships/hyperlink" Target="http://pbs.twimg.com/profile_images/1029773674453200896/ZKcvl0M-_normal.jpg" TargetMode="External" /><Relationship Id="rId259" Type="http://schemas.openxmlformats.org/officeDocument/2006/relationships/hyperlink" Target="http://pbs.twimg.com/profile_images/945774746326614016/5EpBHIRa_normal.jpg" TargetMode="External" /><Relationship Id="rId260" Type="http://schemas.openxmlformats.org/officeDocument/2006/relationships/hyperlink" Target="http://pbs.twimg.com/profile_images/985942017090842624/ePpingdv_normal.jpg" TargetMode="External" /><Relationship Id="rId261" Type="http://schemas.openxmlformats.org/officeDocument/2006/relationships/hyperlink" Target="http://pbs.twimg.com/profile_images/1029350395846582273/lvi1hBcB_normal.jpg" TargetMode="External" /><Relationship Id="rId262" Type="http://schemas.openxmlformats.org/officeDocument/2006/relationships/hyperlink" Target="http://pbs.twimg.com/profile_images/1085394259853959168/-2eYfvhu_normal.jpg" TargetMode="External" /><Relationship Id="rId263" Type="http://schemas.openxmlformats.org/officeDocument/2006/relationships/hyperlink" Target="http://pbs.twimg.com/profile_images/893179285422211076/5lyBgrbq_normal.jpg" TargetMode="External" /><Relationship Id="rId264" Type="http://schemas.openxmlformats.org/officeDocument/2006/relationships/hyperlink" Target="http://pbs.twimg.com/profile_images/1044714482029682689/6ULLaIil_normal.jpg" TargetMode="External" /><Relationship Id="rId265" Type="http://schemas.openxmlformats.org/officeDocument/2006/relationships/hyperlink" Target="http://pbs.twimg.com/profile_images/723470550392299520/sez0NvnJ_normal.jpg" TargetMode="External" /><Relationship Id="rId266" Type="http://schemas.openxmlformats.org/officeDocument/2006/relationships/hyperlink" Target="http://pbs.twimg.com/profile_images/1073172243671326720/DKCr6QBO_normal.jpg" TargetMode="External" /><Relationship Id="rId267" Type="http://schemas.openxmlformats.org/officeDocument/2006/relationships/hyperlink" Target="http://pbs.twimg.com/profile_images/1081786192809676801/Y2Emtf9Y_normal.jpg" TargetMode="External" /><Relationship Id="rId268" Type="http://schemas.openxmlformats.org/officeDocument/2006/relationships/hyperlink" Target="http://pbs.twimg.com/profile_images/961950731522670592/gVHtUfu7_normal.jpg" TargetMode="External" /><Relationship Id="rId269" Type="http://schemas.openxmlformats.org/officeDocument/2006/relationships/hyperlink" Target="http://pbs.twimg.com/profile_images/1027985459346067457/cjjGqoRX_normal.jpg" TargetMode="External" /><Relationship Id="rId270" Type="http://schemas.openxmlformats.org/officeDocument/2006/relationships/hyperlink" Target="http://pbs.twimg.com/profile_images/984781062281687041/NCaWk1Ss_normal.jpg" TargetMode="External" /><Relationship Id="rId271" Type="http://schemas.openxmlformats.org/officeDocument/2006/relationships/hyperlink" Target="http://pbs.twimg.com/profile_images/678315815356243970/WeVypjj0_normal.jpg" TargetMode="External" /><Relationship Id="rId272" Type="http://schemas.openxmlformats.org/officeDocument/2006/relationships/hyperlink" Target="http://pbs.twimg.com/profile_images/674162814450208772/crSF0HcQ_normal.jpg" TargetMode="External" /><Relationship Id="rId273" Type="http://schemas.openxmlformats.org/officeDocument/2006/relationships/hyperlink" Target="http://pbs.twimg.com/profile_images/657850132965249024/S3CtTio3_normal.jpg" TargetMode="External" /><Relationship Id="rId274" Type="http://schemas.openxmlformats.org/officeDocument/2006/relationships/hyperlink" Target="http://pbs.twimg.com/profile_images/658402154898673665/HMIGBGaL_normal.jpg" TargetMode="External" /><Relationship Id="rId275" Type="http://schemas.openxmlformats.org/officeDocument/2006/relationships/hyperlink" Target="http://pbs.twimg.com/profile_images/414827583424192512/RFVmKUCi_normal.jpeg" TargetMode="External" /><Relationship Id="rId276" Type="http://schemas.openxmlformats.org/officeDocument/2006/relationships/hyperlink" Target="http://pbs.twimg.com/profile_images/1058333485977477120/BLJ_QEbu_normal.jpg" TargetMode="External" /><Relationship Id="rId277" Type="http://schemas.openxmlformats.org/officeDocument/2006/relationships/hyperlink" Target="http://pbs.twimg.com/profile_images/1070151957577428992/_d3v8YD3_normal.jpg" TargetMode="External" /><Relationship Id="rId278" Type="http://schemas.openxmlformats.org/officeDocument/2006/relationships/hyperlink" Target="http://pbs.twimg.com/profile_images/1967904948/self_normal.jpg" TargetMode="External" /><Relationship Id="rId279" Type="http://schemas.openxmlformats.org/officeDocument/2006/relationships/hyperlink" Target="http://pbs.twimg.com/profile_images/578260749266460672/7trxcvyL_normal.jpeg" TargetMode="External" /><Relationship Id="rId280" Type="http://schemas.openxmlformats.org/officeDocument/2006/relationships/hyperlink" Target="http://pbs.twimg.com/profile_images/86413334/CIMG0402_normal.JPG" TargetMode="External" /><Relationship Id="rId281" Type="http://schemas.openxmlformats.org/officeDocument/2006/relationships/hyperlink" Target="http://pbs.twimg.com/profile_images/936426325346324480/e8_FHKIG_normal.jpg" TargetMode="External" /><Relationship Id="rId282" Type="http://schemas.openxmlformats.org/officeDocument/2006/relationships/hyperlink" Target="http://pbs.twimg.com/profile_images/877177783876583429/e9sacwSs_normal.jpg" TargetMode="External" /><Relationship Id="rId283" Type="http://schemas.openxmlformats.org/officeDocument/2006/relationships/hyperlink" Target="http://pbs.twimg.com/profile_images/916720927643234306/1ohaO42T_normal.jpg" TargetMode="External" /><Relationship Id="rId284" Type="http://schemas.openxmlformats.org/officeDocument/2006/relationships/hyperlink" Target="http://pbs.twimg.com/profile_images/889531926431670273/FEMkl9PL_normal.jpg" TargetMode="External" /><Relationship Id="rId285" Type="http://schemas.openxmlformats.org/officeDocument/2006/relationships/hyperlink" Target="http://pbs.twimg.com/profile_images/535266231058587648/3ae76rDo_normal.jpeg" TargetMode="External" /><Relationship Id="rId286" Type="http://schemas.openxmlformats.org/officeDocument/2006/relationships/hyperlink" Target="http://pbs.twimg.com/profile_images/954475631311400960/Xf87VC6a_normal.jpg" TargetMode="External" /><Relationship Id="rId287" Type="http://schemas.openxmlformats.org/officeDocument/2006/relationships/hyperlink" Target="http://pbs.twimg.com/profile_images/571046088312774656/wsXUfH6v_normal.jpeg" TargetMode="External" /><Relationship Id="rId288" Type="http://schemas.openxmlformats.org/officeDocument/2006/relationships/hyperlink" Target="http://pbs.twimg.com/profile_images/875416480547917824/R6wl9gWl_normal.jpg" TargetMode="External" /><Relationship Id="rId289" Type="http://schemas.openxmlformats.org/officeDocument/2006/relationships/hyperlink" Target="http://pbs.twimg.com/profile_images/1029031264970584065/9VEDE6fQ_normal.jpg" TargetMode="External" /><Relationship Id="rId290" Type="http://schemas.openxmlformats.org/officeDocument/2006/relationships/hyperlink" Target="http://pbs.twimg.com/profile_images/870287216140058625/s8mE1MgX_normal.jpg" TargetMode="External" /><Relationship Id="rId291" Type="http://schemas.openxmlformats.org/officeDocument/2006/relationships/hyperlink" Target="http://pbs.twimg.com/profile_images/535418328740032512/DyIflBkZ_normal.jpeg" TargetMode="External" /><Relationship Id="rId292" Type="http://schemas.openxmlformats.org/officeDocument/2006/relationships/hyperlink" Target="http://pbs.twimg.com/profile_images/1042465363714224129/VeGJlHbt_normal.jpg" TargetMode="External" /><Relationship Id="rId293" Type="http://schemas.openxmlformats.org/officeDocument/2006/relationships/hyperlink" Target="http://pbs.twimg.com/profile_images/842079667087650836/WekGZVp__normal.jpg" TargetMode="External" /><Relationship Id="rId294" Type="http://schemas.openxmlformats.org/officeDocument/2006/relationships/hyperlink" Target="https://twitter.com/avalara" TargetMode="External" /><Relationship Id="rId295" Type="http://schemas.openxmlformats.org/officeDocument/2006/relationships/hyperlink" Target="https://twitter.com/rsmusllp" TargetMode="External" /><Relationship Id="rId296" Type="http://schemas.openxmlformats.org/officeDocument/2006/relationships/hyperlink" Target="https://twitter.com/bknowles34" TargetMode="External" /><Relationship Id="rId297" Type="http://schemas.openxmlformats.org/officeDocument/2006/relationships/hyperlink" Target="https://twitter.com/rachelasimontax" TargetMode="External" /><Relationship Id="rId298" Type="http://schemas.openxmlformats.org/officeDocument/2006/relationships/hyperlink" Target="https://twitter.com/thomasofarrell1" TargetMode="External" /><Relationship Id="rId299" Type="http://schemas.openxmlformats.org/officeDocument/2006/relationships/hyperlink" Target="https://twitter.com/arackerman" TargetMode="External" /><Relationship Id="rId300" Type="http://schemas.openxmlformats.org/officeDocument/2006/relationships/hyperlink" Target="https://twitter.com/timduy" TargetMode="External" /><Relationship Id="rId301" Type="http://schemas.openxmlformats.org/officeDocument/2006/relationships/hyperlink" Target="https://twitter.com/joebrusuelas" TargetMode="External" /><Relationship Id="rId302" Type="http://schemas.openxmlformats.org/officeDocument/2006/relationships/hyperlink" Target="https://twitter.com/marcobettosi" TargetMode="External" /><Relationship Id="rId303" Type="http://schemas.openxmlformats.org/officeDocument/2006/relationships/hyperlink" Target="https://twitter.com/wtckc" TargetMode="External" /><Relationship Id="rId304" Type="http://schemas.openxmlformats.org/officeDocument/2006/relationships/hyperlink" Target="https://twitter.com/karengalivan1" TargetMode="External" /><Relationship Id="rId305" Type="http://schemas.openxmlformats.org/officeDocument/2006/relationships/hyperlink" Target="https://twitter.com/annerinaldi5" TargetMode="External" /><Relationship Id="rId306" Type="http://schemas.openxmlformats.org/officeDocument/2006/relationships/hyperlink" Target="https://twitter.com/ceoshow" TargetMode="External" /><Relationship Id="rId307" Type="http://schemas.openxmlformats.org/officeDocument/2006/relationships/hyperlink" Target="https://twitter.com/jesstuschongrsm" TargetMode="External" /><Relationship Id="rId308" Type="http://schemas.openxmlformats.org/officeDocument/2006/relationships/hyperlink" Target="https://twitter.com/alfsuletzki" TargetMode="External" /><Relationship Id="rId309" Type="http://schemas.openxmlformats.org/officeDocument/2006/relationships/hyperlink" Target="https://twitter.com/pikettylemonde" TargetMode="External" /><Relationship Id="rId310" Type="http://schemas.openxmlformats.org/officeDocument/2006/relationships/hyperlink" Target="https://twitter.com/mag_broderick" TargetMode="External" /><Relationship Id="rId311" Type="http://schemas.openxmlformats.org/officeDocument/2006/relationships/hyperlink" Target="https://twitter.com/mprestonclarke" TargetMode="External" /><Relationship Id="rId312" Type="http://schemas.openxmlformats.org/officeDocument/2006/relationships/hyperlink" Target="https://twitter.com/teagjones" TargetMode="External" /><Relationship Id="rId313" Type="http://schemas.openxmlformats.org/officeDocument/2006/relationships/hyperlink" Target="https://twitter.com/simonhartrsm" TargetMode="External" /><Relationship Id="rId314" Type="http://schemas.openxmlformats.org/officeDocument/2006/relationships/hyperlink" Target="https://twitter.com/rsmjb1" TargetMode="External" /><Relationship Id="rId315" Type="http://schemas.openxmlformats.org/officeDocument/2006/relationships/hyperlink" Target="https://twitter.com/tdboothca" TargetMode="External" /><Relationship Id="rId316" Type="http://schemas.openxmlformats.org/officeDocument/2006/relationships/hyperlink" Target="https://twitter.com/imasouthwestflo" TargetMode="External" /><Relationship Id="rId317" Type="http://schemas.openxmlformats.org/officeDocument/2006/relationships/hyperlink" Target="https://twitter.com/fortivus" TargetMode="External" /><Relationship Id="rId318" Type="http://schemas.openxmlformats.org/officeDocument/2006/relationships/hyperlink" Target="https://twitter.com/kurt_shenk" TargetMode="External" /><Relationship Id="rId319" Type="http://schemas.openxmlformats.org/officeDocument/2006/relationships/hyperlink" Target="https://twitter.com/luxsantllc" TargetMode="External" /><Relationship Id="rId320" Type="http://schemas.openxmlformats.org/officeDocument/2006/relationships/hyperlink" Target="https://twitter.com/bondgp007" TargetMode="External" /><Relationship Id="rId321" Type="http://schemas.openxmlformats.org/officeDocument/2006/relationships/hyperlink" Target="https://twitter.com/stuartwmcc" TargetMode="External" /><Relationship Id="rId322" Type="http://schemas.openxmlformats.org/officeDocument/2006/relationships/hyperlink" Target="https://twitter.com/rogermilk" TargetMode="External" /><Relationship Id="rId323" Type="http://schemas.openxmlformats.org/officeDocument/2006/relationships/hyperlink" Target="https://twitter.com/hirajanwin" TargetMode="External" /><Relationship Id="rId324" Type="http://schemas.openxmlformats.org/officeDocument/2006/relationships/hyperlink" Target="https://twitter.com/davisnordell" TargetMode="External" /><Relationship Id="rId325" Type="http://schemas.openxmlformats.org/officeDocument/2006/relationships/hyperlink" Target="https://twitter.com/victorkao4" TargetMode="External" /><Relationship Id="rId326" Type="http://schemas.openxmlformats.org/officeDocument/2006/relationships/hyperlink" Target="https://twitter.com/jaalex53" TargetMode="External" /><Relationship Id="rId327" Type="http://schemas.openxmlformats.org/officeDocument/2006/relationships/hyperlink" Target="https://twitter.com/dwopheim" TargetMode="External" /><Relationship Id="rId328" Type="http://schemas.openxmlformats.org/officeDocument/2006/relationships/hyperlink" Target="https://twitter.com/thersmclassic" TargetMode="External" /><Relationship Id="rId329" Type="http://schemas.openxmlformats.org/officeDocument/2006/relationships/hyperlink" Target="https://twitter.com/ukacg" TargetMode="External" /><Relationship Id="rId330" Type="http://schemas.openxmlformats.org/officeDocument/2006/relationships/hyperlink" Target="https://twitter.com/rsm" TargetMode="External" /><Relationship Id="rId331" Type="http://schemas.openxmlformats.org/officeDocument/2006/relationships/hyperlink" Target="https://twitter.com/pitchbook" TargetMode="External" /><Relationship Id="rId332" Type="http://schemas.openxmlformats.org/officeDocument/2006/relationships/hyperlink" Target="https://twitter.com/bethiebooo" TargetMode="External" /><Relationship Id="rId333" Type="http://schemas.openxmlformats.org/officeDocument/2006/relationships/hyperlink" Target="https://twitter.com/silburfuchs" TargetMode="External" /><Relationship Id="rId334" Type="http://schemas.openxmlformats.org/officeDocument/2006/relationships/hyperlink" Target="https://twitter.com/ss_warroom" TargetMode="External" /><Relationship Id="rId335" Type="http://schemas.openxmlformats.org/officeDocument/2006/relationships/hyperlink" Target="https://twitter.com/c_sather" TargetMode="External" /><Relationship Id="rId336" Type="http://schemas.openxmlformats.org/officeDocument/2006/relationships/hyperlink" Target="https://twitter.com/ronatthechamber" TargetMode="External" /><Relationship Id="rId337" Type="http://schemas.openxmlformats.org/officeDocument/2006/relationships/hyperlink" Target="https://twitter.com/uschamber" TargetMode="External" /><Relationship Id="rId338" Type="http://schemas.openxmlformats.org/officeDocument/2006/relationships/hyperlink" Target="https://twitter.com/ashleywilsoncoc" TargetMode="External" /><Relationship Id="rId339" Type="http://schemas.openxmlformats.org/officeDocument/2006/relationships/hyperlink" Target="https://twitter.com/financialnewswk" TargetMode="External" /><Relationship Id="rId340" Type="http://schemas.openxmlformats.org/officeDocument/2006/relationships/hyperlink" Target="https://twitter.com/ifindinternship" TargetMode="External" /><Relationship Id="rId341" Type="http://schemas.openxmlformats.org/officeDocument/2006/relationships/hyperlink" Target="https://twitter.com/mike_baron1" TargetMode="External" /><Relationship Id="rId342" Type="http://schemas.openxmlformats.org/officeDocument/2006/relationships/hyperlink" Target="https://twitter.com/jaredbowers_rsm" TargetMode="External" /><Relationship Id="rId343" Type="http://schemas.openxmlformats.org/officeDocument/2006/relationships/hyperlink" Target="https://twitter.com/recruiterkara" TargetMode="External" /><Relationship Id="rId344" Type="http://schemas.openxmlformats.org/officeDocument/2006/relationships/hyperlink" Target="https://twitter.com/brea_fritsche" TargetMode="External" /><Relationship Id="rId345" Type="http://schemas.openxmlformats.org/officeDocument/2006/relationships/hyperlink" Target="https://twitter.com/acgglobal" TargetMode="External" /><Relationship Id="rId346" Type="http://schemas.openxmlformats.org/officeDocument/2006/relationships/hyperlink" Target="https://twitter.com/terzima" TargetMode="External" /><Relationship Id="rId347" Type="http://schemas.openxmlformats.org/officeDocument/2006/relationships/hyperlink" Target="https://twitter.com/mcguirewoodsllp" TargetMode="External" /><Relationship Id="rId348" Type="http://schemas.openxmlformats.org/officeDocument/2006/relationships/hyperlink" Target="https://twitter.com/mlb729" TargetMode="External" /><Relationship Id="rId349" Type="http://schemas.openxmlformats.org/officeDocument/2006/relationships/hyperlink" Target="https://twitter.com/stolpermatt" TargetMode="External" /><Relationship Id="rId350" Type="http://schemas.openxmlformats.org/officeDocument/2006/relationships/hyperlink" Target="https://twitter.com/coldfusion39" TargetMode="External" /><Relationship Id="rId351" Type="http://schemas.openxmlformats.org/officeDocument/2006/relationships/hyperlink" Target="https://twitter.com/joemazzarsmla" TargetMode="External" /><Relationship Id="rId352" Type="http://schemas.openxmlformats.org/officeDocument/2006/relationships/hyperlink" Target="https://twitter.com/sherbel_campus" TargetMode="External" /><Relationship Id="rId353" Type="http://schemas.openxmlformats.org/officeDocument/2006/relationships/hyperlink" Target="https://twitter.com/sandralynn0375" TargetMode="External" /><Relationship Id="rId354" Type="http://schemas.openxmlformats.org/officeDocument/2006/relationships/hyperlink" Target="https://twitter.com/thor_vath" TargetMode="External" /><Relationship Id="rId355" Type="http://schemas.openxmlformats.org/officeDocument/2006/relationships/hyperlink" Target="https://twitter.com/jasonkuruvilla1" TargetMode="External" /><Relationship Id="rId356" Type="http://schemas.openxmlformats.org/officeDocument/2006/relationships/hyperlink" Target="https://twitter.com/pgrahamrsm" TargetMode="External" /><Relationship Id="rId357" Type="http://schemas.openxmlformats.org/officeDocument/2006/relationships/hyperlink" Target="https://twitter.com/arabiarsm" TargetMode="External" /><Relationship Id="rId358" Type="http://schemas.openxmlformats.org/officeDocument/2006/relationships/hyperlink" Target="https://twitter.com/cemsm" TargetMode="External" /><Relationship Id="rId359" Type="http://schemas.openxmlformats.org/officeDocument/2006/relationships/hyperlink" Target="https://twitter.com/ustransitiontax" TargetMode="External" /><Relationship Id="rId360" Type="http://schemas.openxmlformats.org/officeDocument/2006/relationships/hyperlink" Target="https://twitter.com/ashley_olson_05" TargetMode="External" /><Relationship Id="rId361" Type="http://schemas.openxmlformats.org/officeDocument/2006/relationships/hyperlink" Target="https://twitter.com/glendajevans" TargetMode="External" /><Relationship Id="rId362" Type="http://schemas.openxmlformats.org/officeDocument/2006/relationships/hyperlink" Target="https://twitter.com/howardsiegal" TargetMode="External" /><Relationship Id="rId363" Type="http://schemas.openxmlformats.org/officeDocument/2006/relationships/hyperlink" Target="https://twitter.com/rsmkuwait" TargetMode="External" /><Relationship Id="rId364" Type="http://schemas.openxmlformats.org/officeDocument/2006/relationships/hyperlink" Target="https://twitter.com/rsm_za" TargetMode="External" /><Relationship Id="rId365" Type="http://schemas.openxmlformats.org/officeDocument/2006/relationships/hyperlink" Target="https://twitter.com/rsm_es" TargetMode="External" /><Relationship Id="rId366" Type="http://schemas.openxmlformats.org/officeDocument/2006/relationships/hyperlink" Target="https://twitter.com/myerseric" TargetMode="External" /><Relationship Id="rId367" Type="http://schemas.openxmlformats.org/officeDocument/2006/relationships/hyperlink" Target="https://twitter.com/pjperezburgos" TargetMode="External" /><Relationship Id="rId368" Type="http://schemas.openxmlformats.org/officeDocument/2006/relationships/hyperlink" Target="https://twitter.com/jessjrecruiter" TargetMode="External" /><Relationship Id="rId369" Type="http://schemas.openxmlformats.org/officeDocument/2006/relationships/hyperlink" Target="https://twitter.com/gordonmicallef" TargetMode="External" /><Relationship Id="rId370" Type="http://schemas.openxmlformats.org/officeDocument/2006/relationships/hyperlink" Target="https://twitter.com/joan_valente" TargetMode="External" /><Relationship Id="rId371" Type="http://schemas.openxmlformats.org/officeDocument/2006/relationships/hyperlink" Target="https://twitter.com/gk" TargetMode="External" /><Relationship Id="rId372" Type="http://schemas.openxmlformats.org/officeDocument/2006/relationships/hyperlink" Target="https://twitter.com/rsm_canada" TargetMode="External" /><Relationship Id="rId373" Type="http://schemas.openxmlformats.org/officeDocument/2006/relationships/hyperlink" Target="https://twitter.com/gkccf" TargetMode="External" /><Relationship Id="rId374" Type="http://schemas.openxmlformats.org/officeDocument/2006/relationships/hyperlink" Target="https://twitter.com/erpsoftwareblog" TargetMode="External" /><Relationship Id="rId375" Type="http://schemas.openxmlformats.org/officeDocument/2006/relationships/hyperlink" Target="https://twitter.com/governing" TargetMode="External" /><Relationship Id="rId376" Type="http://schemas.openxmlformats.org/officeDocument/2006/relationships/hyperlink" Target="https://twitter.com/johnflanza" TargetMode="External" /><Relationship Id="rId377" Type="http://schemas.openxmlformats.org/officeDocument/2006/relationships/hyperlink" Target="https://twitter.com/netsuite" TargetMode="External" /><Relationship Id="rId378" Type="http://schemas.openxmlformats.org/officeDocument/2006/relationships/hyperlink" Target="https://twitter.com/love3d" TargetMode="External" /><Relationship Id="rId379" Type="http://schemas.openxmlformats.org/officeDocument/2006/relationships/hyperlink" Target="https://twitter.com/microsoft" TargetMode="External" /><Relationship Id="rId380" Type="http://schemas.openxmlformats.org/officeDocument/2006/relationships/hyperlink" Target="https://twitter.com/newkirkmak" TargetMode="External" /><Relationship Id="rId381" Type="http://schemas.openxmlformats.org/officeDocument/2006/relationships/hyperlink" Target="https://twitter.com/bionj_org" TargetMode="External" /><Relationship Id="rId382" Type="http://schemas.openxmlformats.org/officeDocument/2006/relationships/hyperlink" Target="https://twitter.com/mikemwmontag" TargetMode="External" /><Relationship Id="rId383" Type="http://schemas.openxmlformats.org/officeDocument/2006/relationships/hyperlink" Target="https://twitter.com/ashendricksonmn" TargetMode="External" /><Relationship Id="rId384" Type="http://schemas.openxmlformats.org/officeDocument/2006/relationships/hyperlink" Target="https://twitter.com/wheatnotincl" TargetMode="External" /><Relationship Id="rId385" Type="http://schemas.openxmlformats.org/officeDocument/2006/relationships/comments" Target="../comments2.xml" /><Relationship Id="rId386" Type="http://schemas.openxmlformats.org/officeDocument/2006/relationships/vmlDrawing" Target="../drawings/vmlDrawing2.vml" /><Relationship Id="rId387" Type="http://schemas.openxmlformats.org/officeDocument/2006/relationships/table" Target="../tables/table2.xml" /><Relationship Id="rId3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rsmus.com/newsroom/news-releases/2019/2018-rsm-classic-raises-more-than-3-5-million.html?cmpid=soc:twcpr0219-rsm-classic-donation-total:dj01" TargetMode="External" /><Relationship Id="rId2" Type="http://schemas.openxmlformats.org/officeDocument/2006/relationships/hyperlink" Target="https://rsmus.com/who-we-are/corporate-responsibility/diversity-and-inclusion/eng-page/happy-chinese-new-year.html?cmpid=soc:incpr0219-chinese-new-year-feb-19:dj01" TargetMode="External" /><Relationship Id="rId3" Type="http://schemas.openxmlformats.org/officeDocument/2006/relationships/hyperlink" Target="https://rsmus.com/who-we-are/corporate-responsibility/diversity-and-inclusion/eng-page/we-love-love.html?cmpid=soc:twcpr0219-pride-eng-valentines-day:dj01" TargetMode="External" /><Relationship Id="rId4" Type="http://schemas.openxmlformats.org/officeDocument/2006/relationships/hyperlink" Target="https://rsmus.com/what-we-do/services/tax/lead-tax/guide-to-tax-cuts-and-jobs-act.html?cmpid=soc:twcpr0517-tax-social-posts-ongoing:dj01" TargetMode="External" /><Relationship Id="rId5" Type="http://schemas.openxmlformats.org/officeDocument/2006/relationships/hyperlink" Target="https://rsmus.com/events/blockchain-benefits-food-value-chain.html?cmpid=soc:twcpr0219-fandb-webcast-blockchain-clearthru:dj01" TargetMode="External" /><Relationship Id="rId6" Type="http://schemas.openxmlformats.org/officeDocument/2006/relationships/hyperlink" Target="https://rsmus.com/events/moderizing-nonprofit-365-powerbi.html" TargetMode="External" /><Relationship Id="rId7" Type="http://schemas.openxmlformats.org/officeDocument/2006/relationships/hyperlink" Target="https://rsmus.com/what-we-do/industries/consumer-products/food-and-beverage/top-trends-for-food-and-beverage-industry-businesses.html?cmpid=soc:twcpr0119-2019-food-beverage-trends:dj01" TargetMode="External" /><Relationship Id="rId8" Type="http://schemas.openxmlformats.org/officeDocument/2006/relationships/hyperlink" Target="https://rsmus.com/what-we-do/industries/industrial-products/key-drivers-of-digital-transformation-in-manufacturing.html" TargetMode="External" /><Relationship Id="rId9" Type="http://schemas.openxmlformats.org/officeDocument/2006/relationships/hyperlink" Target="https://rsmus.com/what-we-do/industries/consumer-products/food-and-beverage/the-blockchain-advantage-benefits-along-the-food-value-chain.html?cmpid=soc:twcpr1018-blockchain-infographic:dj01" TargetMode="External" /><Relationship Id="rId10" Type="http://schemas.openxmlformats.org/officeDocument/2006/relationships/hyperlink" Target="https://rsmus.com/what-we-do/services/risk-advisory/data-analytics/data-analytics-for-internal-audit.html#.XBJF8MXtPyB.twitter" TargetMode="External" /><Relationship Id="rId11" Type="http://schemas.openxmlformats.org/officeDocument/2006/relationships/hyperlink" Target="https://rsmus.com/newsroom/news-releases/2019/2018-rsm-classic-raises-more-than-3-5-million.html?cmpid=soc:twcpr0219-rsm-classic-donation-total:dj01" TargetMode="External" /><Relationship Id="rId12" Type="http://schemas.openxmlformats.org/officeDocument/2006/relationships/hyperlink" Target="https://rsmus.com/events/blockchain-benefits-food-value-chain.html?cmpid=soc:twcpr0219-fandb-webcast-blockchain-clearthru:dj01" TargetMode="External" /><Relationship Id="rId13" Type="http://schemas.openxmlformats.org/officeDocument/2006/relationships/hyperlink" Target="https://rsmus.com/what-we-do/services/tax/lead-tax/guide-to-tax-cuts-and-jobs-act.html?cmpid=soc:twcpr0517-tax-social-posts-ongoing:dj01" TargetMode="External" /><Relationship Id="rId14" Type="http://schemas.openxmlformats.org/officeDocument/2006/relationships/hyperlink" Target="https://rsmus.com/who-we-are/corporate-responsibility/diversity-and-inclusion/eng-page/happy-chinese-new-year.html?cmpid=soc:incpr0219-chinese-new-year-feb-19:dj01" TargetMode="External" /><Relationship Id="rId15"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16" Type="http://schemas.openxmlformats.org/officeDocument/2006/relationships/hyperlink" Target="https://rsmus.com/what-we-do/industries/financial-services/5-risk-considerations-for-banks-to-manage-acquired-fintech-servi.html?cmpid=soc:twcpr1118-fintech-article-how-do-they-prepare-for-reg-comp:dj01" TargetMode="External" /><Relationship Id="rId17" Type="http://schemas.openxmlformats.org/officeDocument/2006/relationships/hyperlink" Target="https://rsmus.com/what-we-do/industries/industrial-products/top-considerations-for-us-manufacturers-operating-globally.html?cmpid=soc:twcpr0119-global-content-social-media:dj01&amp;utm_campaign=Manufacturing+Going+Global+Ebook&amp;utm_medium=bitly&amp;utm_source=Twitter" TargetMode="External" /><Relationship Id="rId18"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9" Type="http://schemas.openxmlformats.org/officeDocument/2006/relationships/hyperlink" Target="https://rsmus.com/what-we-do/industries/private-equity/featured-topics/quarterly-private-equity-spotlights-by-industry.html?cmpid=soc:twcprq4-2018-qtrly-industry-spotlight-infographic:dj01" TargetMode="External" /><Relationship Id="rId20" Type="http://schemas.openxmlformats.org/officeDocument/2006/relationships/hyperlink" Target="https://rsmus.com/what-we-do/services/risk-advisory/security-and-privacy/gdpr-and-beyond-the-impact-of-initial-sanctions-and-new-regulations.html?cmpid=soc:twcpr1218-gdpr-fine-issuance-opinion:dj01" TargetMode="External" /><Relationship Id="rId21" Type="http://schemas.openxmlformats.org/officeDocument/2006/relationships/hyperlink" Target="https://rsmus.com/what-we-do/industries/industrial-products/key-drivers-of-digital-transformation-in-manufacturing.html" TargetMode="External" /><Relationship Id="rId22" Type="http://schemas.openxmlformats.org/officeDocument/2006/relationships/hyperlink" Target="http://jobs.rsmus.com/ShowJob/Id/223337/International-Tax-&#8211;-Global-Employer-Services-(GES)-Manager/" TargetMode="External" /><Relationship Id="rId23" Type="http://schemas.openxmlformats.org/officeDocument/2006/relationships/hyperlink" Target="https://rsmus.com/what-we-do/services/tax/lead-tax/partnerships/final-regs-highlight-actions-for-taxpayers-using-20-percent-dedu.html#.XFuFigvRUR0.twitter" TargetMode="External" /><Relationship Id="rId24" Type="http://schemas.openxmlformats.org/officeDocument/2006/relationships/hyperlink" Target="https://lnkd.in/eDk3Pp9" TargetMode="External" /><Relationship Id="rId25" Type="http://schemas.openxmlformats.org/officeDocument/2006/relationships/hyperlink" Target="https://lnkd.in/e2jkzuT" TargetMode="External" /><Relationship Id="rId26" Type="http://schemas.openxmlformats.org/officeDocument/2006/relationships/hyperlink" Target="https://rsmus.com/what-we-do/industries/private-equity/featured-topics/quarterly-private-equity-spotlights-by-industry/q4-2018-health-care-and-life-sciences-industry-spotlight.html?cmpid=eml:q4-2018-qtrly-industry-spotlight-infographic-hc:dj01" TargetMode="External" /><Relationship Id="rId27" Type="http://schemas.openxmlformats.org/officeDocument/2006/relationships/hyperlink" Target="https://twitter.com/i/web/status/1094217687146860545" TargetMode="External" /><Relationship Id="rId28" Type="http://schemas.openxmlformats.org/officeDocument/2006/relationships/hyperlink" Target="https://rsmus.com/events/moderizing-nonprofit-365-powerbi.html#.XF9FO7eZz6Q.twitter" TargetMode="External" /><Relationship Id="rId29" Type="http://schemas.openxmlformats.org/officeDocument/2006/relationships/hyperlink" Target="https://rsmus.com/what-we-do/industries/private-clubs/important-guidance-on-parking-expenses-and-ubti.html#.XF-N32ILxe8.twitter" TargetMode="External" /><Relationship Id="rId30" Type="http://schemas.openxmlformats.org/officeDocument/2006/relationships/hyperlink" Target="https://twi.li/8Qn9IL" TargetMode="External" /><Relationship Id="rId31" Type="http://schemas.openxmlformats.org/officeDocument/2006/relationships/hyperlink" Target="https://rsmus.com/what-we-do/industries/private-equity/featured-topics/quarterly-private-equity-spotlights-by-industry.html" TargetMode="External" /><Relationship Id="rId32" Type="http://schemas.openxmlformats.org/officeDocument/2006/relationships/hyperlink" Target="https://twitter.com/i/web/status/1096126804572676096" TargetMode="External" /><Relationship Id="rId33" Type="http://schemas.openxmlformats.org/officeDocument/2006/relationships/hyperlink" Target="https://rsmus.com/who-we-are/corporate-responsibility/diversity-and-inclusion/eng-page/happy-chinese-new-year.html?cmpid=soc:incpr0219-chinese-new-year-feb-19:dj01" TargetMode="External" /><Relationship Id="rId34" Type="http://schemas.openxmlformats.org/officeDocument/2006/relationships/hyperlink" Target="https://twitter.com/i/web/status/1096173152282034176" TargetMode="External" /><Relationship Id="rId35" Type="http://schemas.openxmlformats.org/officeDocument/2006/relationships/hyperlink" Target="https://twitter.com/RSMUSLLP/status/1092862927688863744" TargetMode="External" /><Relationship Id="rId36" Type="http://schemas.openxmlformats.org/officeDocument/2006/relationships/hyperlink" Target="https://rsmus.com/newsroom/news-releases/2019/2018-rsm-classic-raises-more-than-3-5-million.html?cmpid=soc:twcpr0219-rsm-classic-donation-total:dj01" TargetMode="External" /><Relationship Id="rId37" Type="http://schemas.openxmlformats.org/officeDocument/2006/relationships/hyperlink" Target="https://rsmus.com/who-we-are/corporate-responsibility/diversity-and-inclusion/eng-page/we-love-love.html?cmpid=soc:twcpr0219-pride-eng-valentines-day:dj01" TargetMode="External" /><Relationship Id="rId38" Type="http://schemas.openxmlformats.org/officeDocument/2006/relationships/hyperlink" Target="https://rsmus.com/events/moderizing-nonprofit-365-powerbi.html" TargetMode="External" /><Relationship Id="rId39" Type="http://schemas.openxmlformats.org/officeDocument/2006/relationships/hyperlink" Target="https://warroom.rsmus.com/email-controls-implementing-dkim-with-postfix/" TargetMode="External" /><Relationship Id="rId40" Type="http://schemas.openxmlformats.org/officeDocument/2006/relationships/hyperlink" Target="https://rsmus.com/who-we-are/corporate-responsibility/diversity-and-inclusion/eng-page/we-love-love.html?cmpid=soc:twcpr0219-pride-eng-valentines-day:dj01" TargetMode="External" /><Relationship Id="rId41" Type="http://schemas.openxmlformats.org/officeDocument/2006/relationships/hyperlink" Target="https://lnkd.in/e75H6Aw" TargetMode="External" /><Relationship Id="rId42" Type="http://schemas.openxmlformats.org/officeDocument/2006/relationships/hyperlink" Target="https://twitter.com/i/web/status/1096205893941841921" TargetMode="External" /><Relationship Id="rId43" Type="http://schemas.openxmlformats.org/officeDocument/2006/relationships/hyperlink" Target="https://rsmus.com/what-we-do/services/risk-advisory/data-analytics/data-analytics-for-internal-audit.html#.XBJF8MXtPyB.twitter" TargetMode="External" /><Relationship Id="rId44" Type="http://schemas.openxmlformats.org/officeDocument/2006/relationships/hyperlink" Target="https://twitter.com/i/web/status/1097661921858383872" TargetMode="External" /><Relationship Id="rId45" Type="http://schemas.openxmlformats.org/officeDocument/2006/relationships/hyperlink" Target="https://lnkd.in/eTy7txw" TargetMode="External" /><Relationship Id="rId46" Type="http://schemas.openxmlformats.org/officeDocument/2006/relationships/hyperlink" Target="https://lnkd.in/eqnN5yB" TargetMode="External" /><Relationship Id="rId47" Type="http://schemas.openxmlformats.org/officeDocument/2006/relationships/hyperlink" Target="https://www.youtube.com/watch?v=iDBonXqqd-w&amp;list=PLmt_TWDOjFCFCahnBgd9QpskmhruwKmzn&amp;index=4&amp;utm_campaign=2019+Economic+Outlook+Videos&amp;utm_medium=bitly&amp;utm_source=Press" TargetMode="External" /><Relationship Id="rId48" Type="http://schemas.openxmlformats.org/officeDocument/2006/relationships/hyperlink" Target="https://lnkd.in/eTAZiR3" TargetMode="External" /><Relationship Id="rId49" Type="http://schemas.openxmlformats.org/officeDocument/2006/relationships/hyperlink" Target="https://lnkd.in/eny3x5B" TargetMode="External" /><Relationship Id="rId50" Type="http://schemas.openxmlformats.org/officeDocument/2006/relationships/hyperlink" Target="https://lnkd.in/eYrgjTi" TargetMode="External" /><Relationship Id="rId51" Type="http://schemas.openxmlformats.org/officeDocument/2006/relationships/hyperlink" Target="https://lnkd.in/gkH6sEN" TargetMode="External" /><Relationship Id="rId52" Type="http://schemas.openxmlformats.org/officeDocument/2006/relationships/table" Target="../tables/table12.xml" /><Relationship Id="rId53" Type="http://schemas.openxmlformats.org/officeDocument/2006/relationships/table" Target="../tables/table13.xml" /><Relationship Id="rId54" Type="http://schemas.openxmlformats.org/officeDocument/2006/relationships/table" Target="../tables/table14.xml" /><Relationship Id="rId55" Type="http://schemas.openxmlformats.org/officeDocument/2006/relationships/table" Target="../tables/table15.xml" /><Relationship Id="rId56" Type="http://schemas.openxmlformats.org/officeDocument/2006/relationships/table" Target="../tables/table16.xml" /><Relationship Id="rId57" Type="http://schemas.openxmlformats.org/officeDocument/2006/relationships/table" Target="../tables/table17.xml" /><Relationship Id="rId58" Type="http://schemas.openxmlformats.org/officeDocument/2006/relationships/table" Target="../tables/table18.xml" /><Relationship Id="rId5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1803</v>
      </c>
      <c r="BB2" s="13" t="s">
        <v>1827</v>
      </c>
      <c r="BC2" s="13" t="s">
        <v>1828</v>
      </c>
      <c r="BD2" s="117" t="s">
        <v>2677</v>
      </c>
      <c r="BE2" s="117" t="s">
        <v>2678</v>
      </c>
      <c r="BF2" s="117" t="s">
        <v>2679</v>
      </c>
      <c r="BG2" s="117" t="s">
        <v>2680</v>
      </c>
      <c r="BH2" s="117" t="s">
        <v>2681</v>
      </c>
      <c r="BI2" s="117" t="s">
        <v>2682</v>
      </c>
      <c r="BJ2" s="117" t="s">
        <v>2683</v>
      </c>
      <c r="BK2" s="117" t="s">
        <v>2684</v>
      </c>
      <c r="BL2" s="117" t="s">
        <v>2685</v>
      </c>
    </row>
    <row r="3" spans="1:64" ht="15" customHeight="1">
      <c r="A3" s="64" t="s">
        <v>212</v>
      </c>
      <c r="B3" s="64" t="s">
        <v>282</v>
      </c>
      <c r="C3" s="65" t="s">
        <v>2735</v>
      </c>
      <c r="D3" s="66">
        <v>3</v>
      </c>
      <c r="E3" s="67" t="s">
        <v>132</v>
      </c>
      <c r="F3" s="68">
        <v>35</v>
      </c>
      <c r="G3" s="65"/>
      <c r="H3" s="69"/>
      <c r="I3" s="70"/>
      <c r="J3" s="70"/>
      <c r="K3" s="34" t="s">
        <v>65</v>
      </c>
      <c r="L3" s="71">
        <v>3</v>
      </c>
      <c r="M3" s="71"/>
      <c r="N3" s="72"/>
      <c r="O3" s="78" t="s">
        <v>303</v>
      </c>
      <c r="P3" s="80">
        <v>43502.75015046296</v>
      </c>
      <c r="Q3" s="78" t="s">
        <v>305</v>
      </c>
      <c r="R3" s="82" t="s">
        <v>459</v>
      </c>
      <c r="S3" s="78" t="s">
        <v>559</v>
      </c>
      <c r="T3" s="78" t="s">
        <v>569</v>
      </c>
      <c r="U3" s="82" t="s">
        <v>639</v>
      </c>
      <c r="V3" s="82" t="s">
        <v>639</v>
      </c>
      <c r="W3" s="80">
        <v>43502.75015046296</v>
      </c>
      <c r="X3" s="82" t="s">
        <v>774</v>
      </c>
      <c r="Y3" s="78"/>
      <c r="Z3" s="78"/>
      <c r="AA3" s="84" t="s">
        <v>961</v>
      </c>
      <c r="AB3" s="78"/>
      <c r="AC3" s="78" t="b">
        <v>0</v>
      </c>
      <c r="AD3" s="78">
        <v>1</v>
      </c>
      <c r="AE3" s="84" t="s">
        <v>1149</v>
      </c>
      <c r="AF3" s="78" t="b">
        <v>0</v>
      </c>
      <c r="AG3" s="78" t="s">
        <v>1152</v>
      </c>
      <c r="AH3" s="78"/>
      <c r="AI3" s="84" t="s">
        <v>1149</v>
      </c>
      <c r="AJ3" s="78" t="b">
        <v>0</v>
      </c>
      <c r="AK3" s="78">
        <v>0</v>
      </c>
      <c r="AL3" s="84" t="s">
        <v>1149</v>
      </c>
      <c r="AM3" s="78" t="s">
        <v>1155</v>
      </c>
      <c r="AN3" s="78" t="b">
        <v>0</v>
      </c>
      <c r="AO3" s="84" t="s">
        <v>961</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4</v>
      </c>
      <c r="BE3" s="49">
        <v>12.5</v>
      </c>
      <c r="BF3" s="48">
        <v>0</v>
      </c>
      <c r="BG3" s="49">
        <v>0</v>
      </c>
      <c r="BH3" s="48">
        <v>0</v>
      </c>
      <c r="BI3" s="49">
        <v>0</v>
      </c>
      <c r="BJ3" s="48">
        <v>28</v>
      </c>
      <c r="BK3" s="49">
        <v>87.5</v>
      </c>
      <c r="BL3" s="48">
        <v>32</v>
      </c>
    </row>
    <row r="4" spans="1:64" ht="15" customHeight="1">
      <c r="A4" s="64" t="s">
        <v>213</v>
      </c>
      <c r="B4" s="64" t="s">
        <v>282</v>
      </c>
      <c r="C4" s="65" t="s">
        <v>2735</v>
      </c>
      <c r="D4" s="66">
        <v>3</v>
      </c>
      <c r="E4" s="67" t="s">
        <v>132</v>
      </c>
      <c r="F4" s="68">
        <v>35</v>
      </c>
      <c r="G4" s="65"/>
      <c r="H4" s="69"/>
      <c r="I4" s="70"/>
      <c r="J4" s="70"/>
      <c r="K4" s="34" t="s">
        <v>65</v>
      </c>
      <c r="L4" s="77">
        <v>4</v>
      </c>
      <c r="M4" s="77"/>
      <c r="N4" s="72"/>
      <c r="O4" s="79" t="s">
        <v>303</v>
      </c>
      <c r="P4" s="81">
        <v>43502.95976851852</v>
      </c>
      <c r="Q4" s="79" t="s">
        <v>306</v>
      </c>
      <c r="R4" s="79"/>
      <c r="S4" s="79"/>
      <c r="T4" s="79" t="s">
        <v>570</v>
      </c>
      <c r="U4" s="79"/>
      <c r="V4" s="83" t="s">
        <v>707</v>
      </c>
      <c r="W4" s="81">
        <v>43502.95976851852</v>
      </c>
      <c r="X4" s="83" t="s">
        <v>775</v>
      </c>
      <c r="Y4" s="79"/>
      <c r="Z4" s="79"/>
      <c r="AA4" s="85" t="s">
        <v>962</v>
      </c>
      <c r="AB4" s="79"/>
      <c r="AC4" s="79" t="b">
        <v>0</v>
      </c>
      <c r="AD4" s="79">
        <v>0</v>
      </c>
      <c r="AE4" s="85" t="s">
        <v>1149</v>
      </c>
      <c r="AF4" s="79" t="b">
        <v>0</v>
      </c>
      <c r="AG4" s="79" t="s">
        <v>1152</v>
      </c>
      <c r="AH4" s="79"/>
      <c r="AI4" s="85" t="s">
        <v>1149</v>
      </c>
      <c r="AJ4" s="79" t="b">
        <v>0</v>
      </c>
      <c r="AK4" s="79">
        <v>3</v>
      </c>
      <c r="AL4" s="85" t="s">
        <v>1101</v>
      </c>
      <c r="AM4" s="79" t="s">
        <v>1156</v>
      </c>
      <c r="AN4" s="79" t="b">
        <v>0</v>
      </c>
      <c r="AO4" s="85" t="s">
        <v>1101</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4.3478260869565215</v>
      </c>
      <c r="BF4" s="48">
        <v>0</v>
      </c>
      <c r="BG4" s="49">
        <v>0</v>
      </c>
      <c r="BH4" s="48">
        <v>0</v>
      </c>
      <c r="BI4" s="49">
        <v>0</v>
      </c>
      <c r="BJ4" s="48">
        <v>22</v>
      </c>
      <c r="BK4" s="49">
        <v>95.65217391304348</v>
      </c>
      <c r="BL4" s="48">
        <v>23</v>
      </c>
    </row>
    <row r="5" spans="1:64" ht="15">
      <c r="A5" s="64" t="s">
        <v>214</v>
      </c>
      <c r="B5" s="64" t="s">
        <v>214</v>
      </c>
      <c r="C5" s="65" t="s">
        <v>2735</v>
      </c>
      <c r="D5" s="66">
        <v>3</v>
      </c>
      <c r="E5" s="67" t="s">
        <v>132</v>
      </c>
      <c r="F5" s="68">
        <v>35</v>
      </c>
      <c r="G5" s="65"/>
      <c r="H5" s="69"/>
      <c r="I5" s="70"/>
      <c r="J5" s="70"/>
      <c r="K5" s="34" t="s">
        <v>65</v>
      </c>
      <c r="L5" s="77">
        <v>5</v>
      </c>
      <c r="M5" s="77"/>
      <c r="N5" s="72"/>
      <c r="O5" s="79" t="s">
        <v>176</v>
      </c>
      <c r="P5" s="81">
        <v>43503.04871527778</v>
      </c>
      <c r="Q5" s="79" t="s">
        <v>307</v>
      </c>
      <c r="R5" s="83" t="s">
        <v>460</v>
      </c>
      <c r="S5" s="79" t="s">
        <v>560</v>
      </c>
      <c r="T5" s="79"/>
      <c r="U5" s="79"/>
      <c r="V5" s="83" t="s">
        <v>708</v>
      </c>
      <c r="W5" s="81">
        <v>43503.04871527778</v>
      </c>
      <c r="X5" s="83" t="s">
        <v>776</v>
      </c>
      <c r="Y5" s="79"/>
      <c r="Z5" s="79"/>
      <c r="AA5" s="85" t="s">
        <v>963</v>
      </c>
      <c r="AB5" s="79"/>
      <c r="AC5" s="79" t="b">
        <v>0</v>
      </c>
      <c r="AD5" s="79">
        <v>1</v>
      </c>
      <c r="AE5" s="85" t="s">
        <v>1149</v>
      </c>
      <c r="AF5" s="79" t="b">
        <v>0</v>
      </c>
      <c r="AG5" s="79" t="s">
        <v>1152</v>
      </c>
      <c r="AH5" s="79"/>
      <c r="AI5" s="85" t="s">
        <v>1149</v>
      </c>
      <c r="AJ5" s="79" t="b">
        <v>0</v>
      </c>
      <c r="AK5" s="79">
        <v>0</v>
      </c>
      <c r="AL5" s="85" t="s">
        <v>1149</v>
      </c>
      <c r="AM5" s="79" t="s">
        <v>1156</v>
      </c>
      <c r="AN5" s="79" t="b">
        <v>0</v>
      </c>
      <c r="AO5" s="85" t="s">
        <v>963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3.8461538461538463</v>
      </c>
      <c r="BF5" s="48">
        <v>0</v>
      </c>
      <c r="BG5" s="49">
        <v>0</v>
      </c>
      <c r="BH5" s="48">
        <v>0</v>
      </c>
      <c r="BI5" s="49">
        <v>0</v>
      </c>
      <c r="BJ5" s="48">
        <v>25</v>
      </c>
      <c r="BK5" s="49">
        <v>96.15384615384616</v>
      </c>
      <c r="BL5" s="48">
        <v>26</v>
      </c>
    </row>
    <row r="6" spans="1:64" ht="15">
      <c r="A6" s="64" t="s">
        <v>215</v>
      </c>
      <c r="B6" s="64" t="s">
        <v>215</v>
      </c>
      <c r="C6" s="65" t="s">
        <v>2735</v>
      </c>
      <c r="D6" s="66">
        <v>3</v>
      </c>
      <c r="E6" s="67" t="s">
        <v>132</v>
      </c>
      <c r="F6" s="68">
        <v>35</v>
      </c>
      <c r="G6" s="65"/>
      <c r="H6" s="69"/>
      <c r="I6" s="70"/>
      <c r="J6" s="70"/>
      <c r="K6" s="34" t="s">
        <v>65</v>
      </c>
      <c r="L6" s="77">
        <v>6</v>
      </c>
      <c r="M6" s="77"/>
      <c r="N6" s="72"/>
      <c r="O6" s="79" t="s">
        <v>176</v>
      </c>
      <c r="P6" s="81">
        <v>43503.0490625</v>
      </c>
      <c r="Q6" s="79" t="s">
        <v>308</v>
      </c>
      <c r="R6" s="83" t="s">
        <v>461</v>
      </c>
      <c r="S6" s="79" t="s">
        <v>560</v>
      </c>
      <c r="T6" s="79"/>
      <c r="U6" s="79"/>
      <c r="V6" s="83" t="s">
        <v>709</v>
      </c>
      <c r="W6" s="81">
        <v>43503.0490625</v>
      </c>
      <c r="X6" s="83" t="s">
        <v>777</v>
      </c>
      <c r="Y6" s="79"/>
      <c r="Z6" s="79"/>
      <c r="AA6" s="85" t="s">
        <v>964</v>
      </c>
      <c r="AB6" s="79"/>
      <c r="AC6" s="79" t="b">
        <v>0</v>
      </c>
      <c r="AD6" s="79">
        <v>0</v>
      </c>
      <c r="AE6" s="85" t="s">
        <v>1149</v>
      </c>
      <c r="AF6" s="79" t="b">
        <v>0</v>
      </c>
      <c r="AG6" s="79" t="s">
        <v>1152</v>
      </c>
      <c r="AH6" s="79"/>
      <c r="AI6" s="85" t="s">
        <v>1149</v>
      </c>
      <c r="AJ6" s="79" t="b">
        <v>0</v>
      </c>
      <c r="AK6" s="79">
        <v>0</v>
      </c>
      <c r="AL6" s="85" t="s">
        <v>1149</v>
      </c>
      <c r="AM6" s="79" t="s">
        <v>1156</v>
      </c>
      <c r="AN6" s="79" t="b">
        <v>0</v>
      </c>
      <c r="AO6" s="85" t="s">
        <v>964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10</v>
      </c>
      <c r="BK6" s="49">
        <v>100</v>
      </c>
      <c r="BL6" s="48">
        <v>10</v>
      </c>
    </row>
    <row r="7" spans="1:64" ht="15">
      <c r="A7" s="64" t="s">
        <v>216</v>
      </c>
      <c r="B7" s="64" t="s">
        <v>282</v>
      </c>
      <c r="C7" s="65" t="s">
        <v>2735</v>
      </c>
      <c r="D7" s="66">
        <v>3</v>
      </c>
      <c r="E7" s="67" t="s">
        <v>132</v>
      </c>
      <c r="F7" s="68">
        <v>35</v>
      </c>
      <c r="G7" s="65"/>
      <c r="H7" s="69"/>
      <c r="I7" s="70"/>
      <c r="J7" s="70"/>
      <c r="K7" s="34" t="s">
        <v>65</v>
      </c>
      <c r="L7" s="77">
        <v>7</v>
      </c>
      <c r="M7" s="77"/>
      <c r="N7" s="72"/>
      <c r="O7" s="79" t="s">
        <v>303</v>
      </c>
      <c r="P7" s="81">
        <v>43503.11131944445</v>
      </c>
      <c r="Q7" s="79" t="s">
        <v>309</v>
      </c>
      <c r="R7" s="79"/>
      <c r="S7" s="79"/>
      <c r="T7" s="79" t="s">
        <v>571</v>
      </c>
      <c r="U7" s="79"/>
      <c r="V7" s="83" t="s">
        <v>710</v>
      </c>
      <c r="W7" s="81">
        <v>43503.11131944445</v>
      </c>
      <c r="X7" s="83" t="s">
        <v>778</v>
      </c>
      <c r="Y7" s="79"/>
      <c r="Z7" s="79"/>
      <c r="AA7" s="85" t="s">
        <v>965</v>
      </c>
      <c r="AB7" s="79"/>
      <c r="AC7" s="79" t="b">
        <v>0</v>
      </c>
      <c r="AD7" s="79">
        <v>0</v>
      </c>
      <c r="AE7" s="85" t="s">
        <v>1149</v>
      </c>
      <c r="AF7" s="79" t="b">
        <v>0</v>
      </c>
      <c r="AG7" s="79" t="s">
        <v>1152</v>
      </c>
      <c r="AH7" s="79"/>
      <c r="AI7" s="85" t="s">
        <v>1149</v>
      </c>
      <c r="AJ7" s="79" t="b">
        <v>0</v>
      </c>
      <c r="AK7" s="79">
        <v>1</v>
      </c>
      <c r="AL7" s="85" t="s">
        <v>1102</v>
      </c>
      <c r="AM7" s="79" t="s">
        <v>1157</v>
      </c>
      <c r="AN7" s="79" t="b">
        <v>0</v>
      </c>
      <c r="AO7" s="85" t="s">
        <v>1102</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5</v>
      </c>
      <c r="BF7" s="48">
        <v>6</v>
      </c>
      <c r="BG7" s="49">
        <v>30</v>
      </c>
      <c r="BH7" s="48">
        <v>0</v>
      </c>
      <c r="BI7" s="49">
        <v>0</v>
      </c>
      <c r="BJ7" s="48">
        <v>13</v>
      </c>
      <c r="BK7" s="49">
        <v>65</v>
      </c>
      <c r="BL7" s="48">
        <v>20</v>
      </c>
    </row>
    <row r="8" spans="1:64" ht="15">
      <c r="A8" s="64" t="s">
        <v>217</v>
      </c>
      <c r="B8" s="64" t="s">
        <v>283</v>
      </c>
      <c r="C8" s="65" t="s">
        <v>2735</v>
      </c>
      <c r="D8" s="66">
        <v>3</v>
      </c>
      <c r="E8" s="67" t="s">
        <v>132</v>
      </c>
      <c r="F8" s="68">
        <v>35</v>
      </c>
      <c r="G8" s="65"/>
      <c r="H8" s="69"/>
      <c r="I8" s="70"/>
      <c r="J8" s="70"/>
      <c r="K8" s="34" t="s">
        <v>65</v>
      </c>
      <c r="L8" s="77">
        <v>8</v>
      </c>
      <c r="M8" s="77"/>
      <c r="N8" s="72"/>
      <c r="O8" s="79" t="s">
        <v>303</v>
      </c>
      <c r="P8" s="81">
        <v>43503.71226851852</v>
      </c>
      <c r="Q8" s="79" t="s">
        <v>310</v>
      </c>
      <c r="R8" s="79"/>
      <c r="S8" s="79"/>
      <c r="T8" s="79"/>
      <c r="U8" s="79"/>
      <c r="V8" s="83" t="s">
        <v>711</v>
      </c>
      <c r="W8" s="81">
        <v>43503.71226851852</v>
      </c>
      <c r="X8" s="83" t="s">
        <v>779</v>
      </c>
      <c r="Y8" s="79"/>
      <c r="Z8" s="79"/>
      <c r="AA8" s="85" t="s">
        <v>966</v>
      </c>
      <c r="AB8" s="79"/>
      <c r="AC8" s="79" t="b">
        <v>0</v>
      </c>
      <c r="AD8" s="79">
        <v>0</v>
      </c>
      <c r="AE8" s="85" t="s">
        <v>1149</v>
      </c>
      <c r="AF8" s="79" t="b">
        <v>0</v>
      </c>
      <c r="AG8" s="79" t="s">
        <v>1152</v>
      </c>
      <c r="AH8" s="79"/>
      <c r="AI8" s="85" t="s">
        <v>1149</v>
      </c>
      <c r="AJ8" s="79" t="b">
        <v>0</v>
      </c>
      <c r="AK8" s="79">
        <v>4</v>
      </c>
      <c r="AL8" s="85" t="s">
        <v>1077</v>
      </c>
      <c r="AM8" s="79" t="s">
        <v>1158</v>
      </c>
      <c r="AN8" s="79" t="b">
        <v>0</v>
      </c>
      <c r="AO8" s="85" t="s">
        <v>1077</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v>0</v>
      </c>
      <c r="BE8" s="49">
        <v>0</v>
      </c>
      <c r="BF8" s="48">
        <v>0</v>
      </c>
      <c r="BG8" s="49">
        <v>0</v>
      </c>
      <c r="BH8" s="48">
        <v>0</v>
      </c>
      <c r="BI8" s="49">
        <v>0</v>
      </c>
      <c r="BJ8" s="48">
        <v>23</v>
      </c>
      <c r="BK8" s="49">
        <v>100</v>
      </c>
      <c r="BL8" s="48">
        <v>23</v>
      </c>
    </row>
    <row r="9" spans="1:64" ht="15">
      <c r="A9" s="64" t="s">
        <v>218</v>
      </c>
      <c r="B9" s="64" t="s">
        <v>283</v>
      </c>
      <c r="C9" s="65" t="s">
        <v>2735</v>
      </c>
      <c r="D9" s="66">
        <v>3</v>
      </c>
      <c r="E9" s="67" t="s">
        <v>132</v>
      </c>
      <c r="F9" s="68">
        <v>35</v>
      </c>
      <c r="G9" s="65"/>
      <c r="H9" s="69"/>
      <c r="I9" s="70"/>
      <c r="J9" s="70"/>
      <c r="K9" s="34" t="s">
        <v>65</v>
      </c>
      <c r="L9" s="77">
        <v>9</v>
      </c>
      <c r="M9" s="77"/>
      <c r="N9" s="72"/>
      <c r="O9" s="79" t="s">
        <v>303</v>
      </c>
      <c r="P9" s="81">
        <v>43503.713483796295</v>
      </c>
      <c r="Q9" s="79" t="s">
        <v>310</v>
      </c>
      <c r="R9" s="79"/>
      <c r="S9" s="79"/>
      <c r="T9" s="79"/>
      <c r="U9" s="79"/>
      <c r="V9" s="83" t="s">
        <v>712</v>
      </c>
      <c r="W9" s="81">
        <v>43503.713483796295</v>
      </c>
      <c r="X9" s="83" t="s">
        <v>780</v>
      </c>
      <c r="Y9" s="79"/>
      <c r="Z9" s="79"/>
      <c r="AA9" s="85" t="s">
        <v>967</v>
      </c>
      <c r="AB9" s="79"/>
      <c r="AC9" s="79" t="b">
        <v>0</v>
      </c>
      <c r="AD9" s="79">
        <v>0</v>
      </c>
      <c r="AE9" s="85" t="s">
        <v>1149</v>
      </c>
      <c r="AF9" s="79" t="b">
        <v>0</v>
      </c>
      <c r="AG9" s="79" t="s">
        <v>1152</v>
      </c>
      <c r="AH9" s="79"/>
      <c r="AI9" s="85" t="s">
        <v>1149</v>
      </c>
      <c r="AJ9" s="79" t="b">
        <v>0</v>
      </c>
      <c r="AK9" s="79">
        <v>4</v>
      </c>
      <c r="AL9" s="85" t="s">
        <v>1077</v>
      </c>
      <c r="AM9" s="79" t="s">
        <v>1159</v>
      </c>
      <c r="AN9" s="79" t="b">
        <v>0</v>
      </c>
      <c r="AO9" s="85" t="s">
        <v>1077</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0</v>
      </c>
      <c r="BE9" s="49">
        <v>0</v>
      </c>
      <c r="BF9" s="48">
        <v>0</v>
      </c>
      <c r="BG9" s="49">
        <v>0</v>
      </c>
      <c r="BH9" s="48">
        <v>0</v>
      </c>
      <c r="BI9" s="49">
        <v>0</v>
      </c>
      <c r="BJ9" s="48">
        <v>23</v>
      </c>
      <c r="BK9" s="49">
        <v>100</v>
      </c>
      <c r="BL9" s="48">
        <v>23</v>
      </c>
    </row>
    <row r="10" spans="1:64" ht="15">
      <c r="A10" s="64" t="s">
        <v>219</v>
      </c>
      <c r="B10" s="64" t="s">
        <v>282</v>
      </c>
      <c r="C10" s="65" t="s">
        <v>2735</v>
      </c>
      <c r="D10" s="66">
        <v>3</v>
      </c>
      <c r="E10" s="67" t="s">
        <v>132</v>
      </c>
      <c r="F10" s="68">
        <v>35</v>
      </c>
      <c r="G10" s="65"/>
      <c r="H10" s="69"/>
      <c r="I10" s="70"/>
      <c r="J10" s="70"/>
      <c r="K10" s="34" t="s">
        <v>65</v>
      </c>
      <c r="L10" s="77">
        <v>10</v>
      </c>
      <c r="M10" s="77"/>
      <c r="N10" s="72"/>
      <c r="O10" s="79" t="s">
        <v>303</v>
      </c>
      <c r="P10" s="81">
        <v>43503.74592592593</v>
      </c>
      <c r="Q10" s="79" t="s">
        <v>311</v>
      </c>
      <c r="R10" s="79"/>
      <c r="S10" s="79"/>
      <c r="T10" s="79" t="s">
        <v>572</v>
      </c>
      <c r="U10" s="79"/>
      <c r="V10" s="83" t="s">
        <v>713</v>
      </c>
      <c r="W10" s="81">
        <v>43503.74592592593</v>
      </c>
      <c r="X10" s="83" t="s">
        <v>781</v>
      </c>
      <c r="Y10" s="79"/>
      <c r="Z10" s="79"/>
      <c r="AA10" s="85" t="s">
        <v>968</v>
      </c>
      <c r="AB10" s="79"/>
      <c r="AC10" s="79" t="b">
        <v>0</v>
      </c>
      <c r="AD10" s="79">
        <v>0</v>
      </c>
      <c r="AE10" s="85" t="s">
        <v>1149</v>
      </c>
      <c r="AF10" s="79" t="b">
        <v>0</v>
      </c>
      <c r="AG10" s="79" t="s">
        <v>1152</v>
      </c>
      <c r="AH10" s="79"/>
      <c r="AI10" s="85" t="s">
        <v>1149</v>
      </c>
      <c r="AJ10" s="79" t="b">
        <v>0</v>
      </c>
      <c r="AK10" s="79">
        <v>2</v>
      </c>
      <c r="AL10" s="85" t="s">
        <v>1103</v>
      </c>
      <c r="AM10" s="79" t="s">
        <v>1156</v>
      </c>
      <c r="AN10" s="79" t="b">
        <v>0</v>
      </c>
      <c r="AO10" s="85" t="s">
        <v>1103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21</v>
      </c>
      <c r="BK10" s="49">
        <v>100</v>
      </c>
      <c r="BL10" s="48">
        <v>21</v>
      </c>
    </row>
    <row r="11" spans="1:64" ht="15">
      <c r="A11" s="64" t="s">
        <v>220</v>
      </c>
      <c r="B11" s="64" t="s">
        <v>282</v>
      </c>
      <c r="C11" s="65" t="s">
        <v>2735</v>
      </c>
      <c r="D11" s="66">
        <v>3</v>
      </c>
      <c r="E11" s="67" t="s">
        <v>132</v>
      </c>
      <c r="F11" s="68">
        <v>35</v>
      </c>
      <c r="G11" s="65"/>
      <c r="H11" s="69"/>
      <c r="I11" s="70"/>
      <c r="J11" s="70"/>
      <c r="K11" s="34" t="s">
        <v>65</v>
      </c>
      <c r="L11" s="77">
        <v>11</v>
      </c>
      <c r="M11" s="77"/>
      <c r="N11" s="72"/>
      <c r="O11" s="79" t="s">
        <v>303</v>
      </c>
      <c r="P11" s="81">
        <v>43503.76474537037</v>
      </c>
      <c r="Q11" s="79" t="s">
        <v>306</v>
      </c>
      <c r="R11" s="79"/>
      <c r="S11" s="79"/>
      <c r="T11" s="79" t="s">
        <v>570</v>
      </c>
      <c r="U11" s="79"/>
      <c r="V11" s="83" t="s">
        <v>714</v>
      </c>
      <c r="W11" s="81">
        <v>43503.76474537037</v>
      </c>
      <c r="X11" s="83" t="s">
        <v>782</v>
      </c>
      <c r="Y11" s="79"/>
      <c r="Z11" s="79"/>
      <c r="AA11" s="85" t="s">
        <v>969</v>
      </c>
      <c r="AB11" s="79"/>
      <c r="AC11" s="79" t="b">
        <v>0</v>
      </c>
      <c r="AD11" s="79">
        <v>0</v>
      </c>
      <c r="AE11" s="85" t="s">
        <v>1149</v>
      </c>
      <c r="AF11" s="79" t="b">
        <v>0</v>
      </c>
      <c r="AG11" s="79" t="s">
        <v>1152</v>
      </c>
      <c r="AH11" s="79"/>
      <c r="AI11" s="85" t="s">
        <v>1149</v>
      </c>
      <c r="AJ11" s="79" t="b">
        <v>0</v>
      </c>
      <c r="AK11" s="79">
        <v>3</v>
      </c>
      <c r="AL11" s="85" t="s">
        <v>1101</v>
      </c>
      <c r="AM11" s="79" t="s">
        <v>1157</v>
      </c>
      <c r="AN11" s="79" t="b">
        <v>0</v>
      </c>
      <c r="AO11" s="85" t="s">
        <v>1101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4.3478260869565215</v>
      </c>
      <c r="BF11" s="48">
        <v>0</v>
      </c>
      <c r="BG11" s="49">
        <v>0</v>
      </c>
      <c r="BH11" s="48">
        <v>0</v>
      </c>
      <c r="BI11" s="49">
        <v>0</v>
      </c>
      <c r="BJ11" s="48">
        <v>22</v>
      </c>
      <c r="BK11" s="49">
        <v>95.65217391304348</v>
      </c>
      <c r="BL11" s="48">
        <v>23</v>
      </c>
    </row>
    <row r="12" spans="1:64" ht="15">
      <c r="A12" s="64" t="s">
        <v>221</v>
      </c>
      <c r="B12" s="64" t="s">
        <v>221</v>
      </c>
      <c r="C12" s="65" t="s">
        <v>2735</v>
      </c>
      <c r="D12" s="66">
        <v>3</v>
      </c>
      <c r="E12" s="67" t="s">
        <v>132</v>
      </c>
      <c r="F12" s="68">
        <v>35</v>
      </c>
      <c r="G12" s="65"/>
      <c r="H12" s="69"/>
      <c r="I12" s="70"/>
      <c r="J12" s="70"/>
      <c r="K12" s="34" t="s">
        <v>65</v>
      </c>
      <c r="L12" s="77">
        <v>12</v>
      </c>
      <c r="M12" s="77"/>
      <c r="N12" s="72"/>
      <c r="O12" s="79" t="s">
        <v>176</v>
      </c>
      <c r="P12" s="81">
        <v>43503.950370370374</v>
      </c>
      <c r="Q12" s="79" t="s">
        <v>312</v>
      </c>
      <c r="R12" s="79"/>
      <c r="S12" s="79"/>
      <c r="T12" s="79" t="s">
        <v>573</v>
      </c>
      <c r="U12" s="79"/>
      <c r="V12" s="83" t="s">
        <v>715</v>
      </c>
      <c r="W12" s="81">
        <v>43503.950370370374</v>
      </c>
      <c r="X12" s="83" t="s">
        <v>783</v>
      </c>
      <c r="Y12" s="79"/>
      <c r="Z12" s="79"/>
      <c r="AA12" s="85" t="s">
        <v>970</v>
      </c>
      <c r="AB12" s="79"/>
      <c r="AC12" s="79" t="b">
        <v>0</v>
      </c>
      <c r="AD12" s="79">
        <v>0</v>
      </c>
      <c r="AE12" s="85" t="s">
        <v>1149</v>
      </c>
      <c r="AF12" s="79" t="b">
        <v>1</v>
      </c>
      <c r="AG12" s="79" t="s">
        <v>1153</v>
      </c>
      <c r="AH12" s="79"/>
      <c r="AI12" s="85" t="s">
        <v>1077</v>
      </c>
      <c r="AJ12" s="79" t="b">
        <v>0</v>
      </c>
      <c r="AK12" s="79">
        <v>0</v>
      </c>
      <c r="AL12" s="85" t="s">
        <v>1149</v>
      </c>
      <c r="AM12" s="79" t="s">
        <v>1159</v>
      </c>
      <c r="AN12" s="79" t="b">
        <v>0</v>
      </c>
      <c r="AO12" s="85" t="s">
        <v>970</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10</v>
      </c>
      <c r="BK12" s="49">
        <v>100</v>
      </c>
      <c r="BL12" s="48">
        <v>10</v>
      </c>
    </row>
    <row r="13" spans="1:64" ht="15">
      <c r="A13" s="64" t="s">
        <v>222</v>
      </c>
      <c r="B13" s="64" t="s">
        <v>282</v>
      </c>
      <c r="C13" s="65" t="s">
        <v>2735</v>
      </c>
      <c r="D13" s="66">
        <v>3</v>
      </c>
      <c r="E13" s="67" t="s">
        <v>132</v>
      </c>
      <c r="F13" s="68">
        <v>35</v>
      </c>
      <c r="G13" s="65"/>
      <c r="H13" s="69"/>
      <c r="I13" s="70"/>
      <c r="J13" s="70"/>
      <c r="K13" s="34" t="s">
        <v>65</v>
      </c>
      <c r="L13" s="77">
        <v>13</v>
      </c>
      <c r="M13" s="77"/>
      <c r="N13" s="72"/>
      <c r="O13" s="79" t="s">
        <v>303</v>
      </c>
      <c r="P13" s="81">
        <v>43504.09175925926</v>
      </c>
      <c r="Q13" s="79" t="s">
        <v>313</v>
      </c>
      <c r="R13" s="79"/>
      <c r="S13" s="79"/>
      <c r="T13" s="79"/>
      <c r="U13" s="79"/>
      <c r="V13" s="83" t="s">
        <v>716</v>
      </c>
      <c r="W13" s="81">
        <v>43504.09175925926</v>
      </c>
      <c r="X13" s="83" t="s">
        <v>784</v>
      </c>
      <c r="Y13" s="79"/>
      <c r="Z13" s="79"/>
      <c r="AA13" s="85" t="s">
        <v>971</v>
      </c>
      <c r="AB13" s="79"/>
      <c r="AC13" s="79" t="b">
        <v>0</v>
      </c>
      <c r="AD13" s="79">
        <v>0</v>
      </c>
      <c r="AE13" s="85" t="s">
        <v>1149</v>
      </c>
      <c r="AF13" s="79" t="b">
        <v>0</v>
      </c>
      <c r="AG13" s="79" t="s">
        <v>1152</v>
      </c>
      <c r="AH13" s="79"/>
      <c r="AI13" s="85" t="s">
        <v>1149</v>
      </c>
      <c r="AJ13" s="79" t="b">
        <v>0</v>
      </c>
      <c r="AK13" s="79">
        <v>3</v>
      </c>
      <c r="AL13" s="85" t="s">
        <v>1097</v>
      </c>
      <c r="AM13" s="79" t="s">
        <v>1159</v>
      </c>
      <c r="AN13" s="79" t="b">
        <v>0</v>
      </c>
      <c r="AO13" s="85" t="s">
        <v>1097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23</v>
      </c>
      <c r="BK13" s="49">
        <v>100</v>
      </c>
      <c r="BL13" s="48">
        <v>23</v>
      </c>
    </row>
    <row r="14" spans="1:64" ht="15">
      <c r="A14" s="64" t="s">
        <v>223</v>
      </c>
      <c r="B14" s="64" t="s">
        <v>223</v>
      </c>
      <c r="C14" s="65" t="s">
        <v>2735</v>
      </c>
      <c r="D14" s="66">
        <v>3</v>
      </c>
      <c r="E14" s="67" t="s">
        <v>132</v>
      </c>
      <c r="F14" s="68">
        <v>35</v>
      </c>
      <c r="G14" s="65"/>
      <c r="H14" s="69"/>
      <c r="I14" s="70"/>
      <c r="J14" s="70"/>
      <c r="K14" s="34" t="s">
        <v>65</v>
      </c>
      <c r="L14" s="77">
        <v>14</v>
      </c>
      <c r="M14" s="77"/>
      <c r="N14" s="72"/>
      <c r="O14" s="79" t="s">
        <v>176</v>
      </c>
      <c r="P14" s="81">
        <v>43504.579930555556</v>
      </c>
      <c r="Q14" s="79" t="s">
        <v>314</v>
      </c>
      <c r="R14" s="79" t="s">
        <v>462</v>
      </c>
      <c r="S14" s="79" t="s">
        <v>561</v>
      </c>
      <c r="T14" s="79"/>
      <c r="U14" s="79"/>
      <c r="V14" s="83" t="s">
        <v>717</v>
      </c>
      <c r="W14" s="81">
        <v>43504.579930555556</v>
      </c>
      <c r="X14" s="83" t="s">
        <v>785</v>
      </c>
      <c r="Y14" s="79"/>
      <c r="Z14" s="79"/>
      <c r="AA14" s="85" t="s">
        <v>972</v>
      </c>
      <c r="AB14" s="79"/>
      <c r="AC14" s="79" t="b">
        <v>0</v>
      </c>
      <c r="AD14" s="79">
        <v>0</v>
      </c>
      <c r="AE14" s="85" t="s">
        <v>1149</v>
      </c>
      <c r="AF14" s="79" t="b">
        <v>0</v>
      </c>
      <c r="AG14" s="79" t="s">
        <v>1152</v>
      </c>
      <c r="AH14" s="79"/>
      <c r="AI14" s="85" t="s">
        <v>1149</v>
      </c>
      <c r="AJ14" s="79" t="b">
        <v>0</v>
      </c>
      <c r="AK14" s="79">
        <v>0</v>
      </c>
      <c r="AL14" s="85" t="s">
        <v>1149</v>
      </c>
      <c r="AM14" s="79" t="s">
        <v>1160</v>
      </c>
      <c r="AN14" s="79" t="b">
        <v>0</v>
      </c>
      <c r="AO14" s="85" t="s">
        <v>972</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0</v>
      </c>
      <c r="BE14" s="49">
        <v>0</v>
      </c>
      <c r="BF14" s="48">
        <v>0</v>
      </c>
      <c r="BG14" s="49">
        <v>0</v>
      </c>
      <c r="BH14" s="48">
        <v>0</v>
      </c>
      <c r="BI14" s="49">
        <v>0</v>
      </c>
      <c r="BJ14" s="48">
        <v>40</v>
      </c>
      <c r="BK14" s="49">
        <v>100</v>
      </c>
      <c r="BL14" s="48">
        <v>40</v>
      </c>
    </row>
    <row r="15" spans="1:64" ht="15">
      <c r="A15" s="64" t="s">
        <v>224</v>
      </c>
      <c r="B15" s="64" t="s">
        <v>292</v>
      </c>
      <c r="C15" s="65" t="s">
        <v>2735</v>
      </c>
      <c r="D15" s="66">
        <v>3</v>
      </c>
      <c r="E15" s="67" t="s">
        <v>132</v>
      </c>
      <c r="F15" s="68">
        <v>35</v>
      </c>
      <c r="G15" s="65"/>
      <c r="H15" s="69"/>
      <c r="I15" s="70"/>
      <c r="J15" s="70"/>
      <c r="K15" s="34" t="s">
        <v>65</v>
      </c>
      <c r="L15" s="77">
        <v>15</v>
      </c>
      <c r="M15" s="77"/>
      <c r="N15" s="72"/>
      <c r="O15" s="79" t="s">
        <v>304</v>
      </c>
      <c r="P15" s="81">
        <v>43504.692083333335</v>
      </c>
      <c r="Q15" s="79" t="s">
        <v>315</v>
      </c>
      <c r="R15" s="83" t="s">
        <v>463</v>
      </c>
      <c r="S15" s="79" t="s">
        <v>562</v>
      </c>
      <c r="T15" s="79"/>
      <c r="U15" s="79"/>
      <c r="V15" s="83" t="s">
        <v>718</v>
      </c>
      <c r="W15" s="81">
        <v>43504.692083333335</v>
      </c>
      <c r="X15" s="83" t="s">
        <v>786</v>
      </c>
      <c r="Y15" s="79"/>
      <c r="Z15" s="79"/>
      <c r="AA15" s="85" t="s">
        <v>973</v>
      </c>
      <c r="AB15" s="85" t="s">
        <v>1148</v>
      </c>
      <c r="AC15" s="79" t="b">
        <v>0</v>
      </c>
      <c r="AD15" s="79">
        <v>0</v>
      </c>
      <c r="AE15" s="85" t="s">
        <v>1150</v>
      </c>
      <c r="AF15" s="79" t="b">
        <v>0</v>
      </c>
      <c r="AG15" s="79" t="s">
        <v>1152</v>
      </c>
      <c r="AH15" s="79"/>
      <c r="AI15" s="85" t="s">
        <v>1149</v>
      </c>
      <c r="AJ15" s="79" t="b">
        <v>0</v>
      </c>
      <c r="AK15" s="79">
        <v>0</v>
      </c>
      <c r="AL15" s="85" t="s">
        <v>1149</v>
      </c>
      <c r="AM15" s="79" t="s">
        <v>1156</v>
      </c>
      <c r="AN15" s="79" t="b">
        <v>1</v>
      </c>
      <c r="AO15" s="85" t="s">
        <v>1148</v>
      </c>
      <c r="AP15" s="79" t="s">
        <v>176</v>
      </c>
      <c r="AQ15" s="79">
        <v>0</v>
      </c>
      <c r="AR15" s="79">
        <v>0</v>
      </c>
      <c r="AS15" s="79"/>
      <c r="AT15" s="79"/>
      <c r="AU15" s="79"/>
      <c r="AV15" s="79"/>
      <c r="AW15" s="79"/>
      <c r="AX15" s="79"/>
      <c r="AY15" s="79"/>
      <c r="AZ15" s="79"/>
      <c r="BA15">
        <v>1</v>
      </c>
      <c r="BB15" s="78" t="str">
        <f>REPLACE(INDEX(GroupVertices[Group],MATCH(Edges[[#This Row],[Vertex 1]],GroupVertices[Vertex],0)),1,1,"")</f>
        <v>11</v>
      </c>
      <c r="BC15" s="78" t="str">
        <f>REPLACE(INDEX(GroupVertices[Group],MATCH(Edges[[#This Row],[Vertex 2]],GroupVertices[Vertex],0)),1,1,"")</f>
        <v>11</v>
      </c>
      <c r="BD15" s="48">
        <v>1</v>
      </c>
      <c r="BE15" s="49">
        <v>5.555555555555555</v>
      </c>
      <c r="BF15" s="48">
        <v>0</v>
      </c>
      <c r="BG15" s="49">
        <v>0</v>
      </c>
      <c r="BH15" s="48">
        <v>0</v>
      </c>
      <c r="BI15" s="49">
        <v>0</v>
      </c>
      <c r="BJ15" s="48">
        <v>17</v>
      </c>
      <c r="BK15" s="49">
        <v>94.44444444444444</v>
      </c>
      <c r="BL15" s="48">
        <v>18</v>
      </c>
    </row>
    <row r="16" spans="1:64" ht="15">
      <c r="A16" s="64" t="s">
        <v>225</v>
      </c>
      <c r="B16" s="64" t="s">
        <v>282</v>
      </c>
      <c r="C16" s="65" t="s">
        <v>2735</v>
      </c>
      <c r="D16" s="66">
        <v>3</v>
      </c>
      <c r="E16" s="67" t="s">
        <v>132</v>
      </c>
      <c r="F16" s="68">
        <v>35</v>
      </c>
      <c r="G16" s="65"/>
      <c r="H16" s="69"/>
      <c r="I16" s="70"/>
      <c r="J16" s="70"/>
      <c r="K16" s="34" t="s">
        <v>65</v>
      </c>
      <c r="L16" s="77">
        <v>16</v>
      </c>
      <c r="M16" s="77"/>
      <c r="N16" s="72"/>
      <c r="O16" s="79" t="s">
        <v>303</v>
      </c>
      <c r="P16" s="81">
        <v>43504.81122685185</v>
      </c>
      <c r="Q16" s="79" t="s">
        <v>316</v>
      </c>
      <c r="R16" s="83" t="s">
        <v>464</v>
      </c>
      <c r="S16" s="79" t="s">
        <v>560</v>
      </c>
      <c r="T16" s="79" t="s">
        <v>574</v>
      </c>
      <c r="U16" s="79"/>
      <c r="V16" s="83" t="s">
        <v>719</v>
      </c>
      <c r="W16" s="81">
        <v>43504.81122685185</v>
      </c>
      <c r="X16" s="83" t="s">
        <v>787</v>
      </c>
      <c r="Y16" s="79"/>
      <c r="Z16" s="79"/>
      <c r="AA16" s="85" t="s">
        <v>974</v>
      </c>
      <c r="AB16" s="79"/>
      <c r="AC16" s="79" t="b">
        <v>0</v>
      </c>
      <c r="AD16" s="79">
        <v>0</v>
      </c>
      <c r="AE16" s="85" t="s">
        <v>1149</v>
      </c>
      <c r="AF16" s="79" t="b">
        <v>0</v>
      </c>
      <c r="AG16" s="79" t="s">
        <v>1152</v>
      </c>
      <c r="AH16" s="79"/>
      <c r="AI16" s="85" t="s">
        <v>1149</v>
      </c>
      <c r="AJ16" s="79" t="b">
        <v>0</v>
      </c>
      <c r="AK16" s="79">
        <v>2</v>
      </c>
      <c r="AL16" s="85" t="s">
        <v>1108</v>
      </c>
      <c r="AM16" s="79" t="s">
        <v>1156</v>
      </c>
      <c r="AN16" s="79" t="b">
        <v>0</v>
      </c>
      <c r="AO16" s="85" t="s">
        <v>1108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17</v>
      </c>
      <c r="BK16" s="49">
        <v>100</v>
      </c>
      <c r="BL16" s="48">
        <v>17</v>
      </c>
    </row>
    <row r="17" spans="1:64" ht="15">
      <c r="A17" s="64" t="s">
        <v>226</v>
      </c>
      <c r="B17" s="64" t="s">
        <v>226</v>
      </c>
      <c r="C17" s="65" t="s">
        <v>2735</v>
      </c>
      <c r="D17" s="66">
        <v>3</v>
      </c>
      <c r="E17" s="67" t="s">
        <v>132</v>
      </c>
      <c r="F17" s="68">
        <v>35</v>
      </c>
      <c r="G17" s="65"/>
      <c r="H17" s="69"/>
      <c r="I17" s="70"/>
      <c r="J17" s="70"/>
      <c r="K17" s="34" t="s">
        <v>65</v>
      </c>
      <c r="L17" s="77">
        <v>17</v>
      </c>
      <c r="M17" s="77"/>
      <c r="N17" s="72"/>
      <c r="O17" s="79" t="s">
        <v>176</v>
      </c>
      <c r="P17" s="81">
        <v>43505.00556712963</v>
      </c>
      <c r="Q17" s="79" t="s">
        <v>317</v>
      </c>
      <c r="R17" s="83" t="s">
        <v>465</v>
      </c>
      <c r="S17" s="79" t="s">
        <v>560</v>
      </c>
      <c r="T17" s="79"/>
      <c r="U17" s="79"/>
      <c r="V17" s="83" t="s">
        <v>720</v>
      </c>
      <c r="W17" s="81">
        <v>43505.00556712963</v>
      </c>
      <c r="X17" s="83" t="s">
        <v>788</v>
      </c>
      <c r="Y17" s="79"/>
      <c r="Z17" s="79"/>
      <c r="AA17" s="85" t="s">
        <v>975</v>
      </c>
      <c r="AB17" s="79"/>
      <c r="AC17" s="79" t="b">
        <v>0</v>
      </c>
      <c r="AD17" s="79">
        <v>0</v>
      </c>
      <c r="AE17" s="85" t="s">
        <v>1149</v>
      </c>
      <c r="AF17" s="79" t="b">
        <v>0</v>
      </c>
      <c r="AG17" s="79" t="s">
        <v>1152</v>
      </c>
      <c r="AH17" s="79"/>
      <c r="AI17" s="85" t="s">
        <v>1149</v>
      </c>
      <c r="AJ17" s="79" t="b">
        <v>0</v>
      </c>
      <c r="AK17" s="79">
        <v>0</v>
      </c>
      <c r="AL17" s="85" t="s">
        <v>1149</v>
      </c>
      <c r="AM17" s="79" t="s">
        <v>1161</v>
      </c>
      <c r="AN17" s="79" t="b">
        <v>0</v>
      </c>
      <c r="AO17" s="85" t="s">
        <v>975</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9</v>
      </c>
      <c r="BK17" s="49">
        <v>100</v>
      </c>
      <c r="BL17" s="48">
        <v>9</v>
      </c>
    </row>
    <row r="18" spans="1:64" ht="15">
      <c r="A18" s="64" t="s">
        <v>227</v>
      </c>
      <c r="B18" s="64" t="s">
        <v>282</v>
      </c>
      <c r="C18" s="65" t="s">
        <v>2736</v>
      </c>
      <c r="D18" s="66">
        <v>4.166666666666667</v>
      </c>
      <c r="E18" s="67" t="s">
        <v>136</v>
      </c>
      <c r="F18" s="68">
        <v>31.166666666666668</v>
      </c>
      <c r="G18" s="65"/>
      <c r="H18" s="69"/>
      <c r="I18" s="70"/>
      <c r="J18" s="70"/>
      <c r="K18" s="34" t="s">
        <v>65</v>
      </c>
      <c r="L18" s="77">
        <v>18</v>
      </c>
      <c r="M18" s="77"/>
      <c r="N18" s="72"/>
      <c r="O18" s="79" t="s">
        <v>303</v>
      </c>
      <c r="P18" s="81">
        <v>43503.088171296295</v>
      </c>
      <c r="Q18" s="79" t="s">
        <v>306</v>
      </c>
      <c r="R18" s="79"/>
      <c r="S18" s="79"/>
      <c r="T18" s="79" t="s">
        <v>570</v>
      </c>
      <c r="U18" s="79"/>
      <c r="V18" s="83" t="s">
        <v>721</v>
      </c>
      <c r="W18" s="81">
        <v>43503.088171296295</v>
      </c>
      <c r="X18" s="83" t="s">
        <v>789</v>
      </c>
      <c r="Y18" s="79"/>
      <c r="Z18" s="79"/>
      <c r="AA18" s="85" t="s">
        <v>976</v>
      </c>
      <c r="AB18" s="79"/>
      <c r="AC18" s="79" t="b">
        <v>0</v>
      </c>
      <c r="AD18" s="79">
        <v>0</v>
      </c>
      <c r="AE18" s="85" t="s">
        <v>1149</v>
      </c>
      <c r="AF18" s="79" t="b">
        <v>0</v>
      </c>
      <c r="AG18" s="79" t="s">
        <v>1152</v>
      </c>
      <c r="AH18" s="79"/>
      <c r="AI18" s="85" t="s">
        <v>1149</v>
      </c>
      <c r="AJ18" s="79" t="b">
        <v>0</v>
      </c>
      <c r="AK18" s="79">
        <v>3</v>
      </c>
      <c r="AL18" s="85" t="s">
        <v>1101</v>
      </c>
      <c r="AM18" s="79" t="s">
        <v>1159</v>
      </c>
      <c r="AN18" s="79" t="b">
        <v>0</v>
      </c>
      <c r="AO18" s="85" t="s">
        <v>1101</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1</v>
      </c>
      <c r="BD18" s="48">
        <v>1</v>
      </c>
      <c r="BE18" s="49">
        <v>4.3478260869565215</v>
      </c>
      <c r="BF18" s="48">
        <v>0</v>
      </c>
      <c r="BG18" s="49">
        <v>0</v>
      </c>
      <c r="BH18" s="48">
        <v>0</v>
      </c>
      <c r="BI18" s="49">
        <v>0</v>
      </c>
      <c r="BJ18" s="48">
        <v>22</v>
      </c>
      <c r="BK18" s="49">
        <v>95.65217391304348</v>
      </c>
      <c r="BL18" s="48">
        <v>23</v>
      </c>
    </row>
    <row r="19" spans="1:64" ht="15">
      <c r="A19" s="64" t="s">
        <v>227</v>
      </c>
      <c r="B19" s="64" t="s">
        <v>282</v>
      </c>
      <c r="C19" s="65" t="s">
        <v>2736</v>
      </c>
      <c r="D19" s="66">
        <v>4.166666666666667</v>
      </c>
      <c r="E19" s="67" t="s">
        <v>136</v>
      </c>
      <c r="F19" s="68">
        <v>31.166666666666668</v>
      </c>
      <c r="G19" s="65"/>
      <c r="H19" s="69"/>
      <c r="I19" s="70"/>
      <c r="J19" s="70"/>
      <c r="K19" s="34" t="s">
        <v>65</v>
      </c>
      <c r="L19" s="77">
        <v>19</v>
      </c>
      <c r="M19" s="77"/>
      <c r="N19" s="72"/>
      <c r="O19" s="79" t="s">
        <v>303</v>
      </c>
      <c r="P19" s="81">
        <v>43505.01069444444</v>
      </c>
      <c r="Q19" s="79" t="s">
        <v>318</v>
      </c>
      <c r="R19" s="79"/>
      <c r="S19" s="79"/>
      <c r="T19" s="79" t="s">
        <v>575</v>
      </c>
      <c r="U19" s="79"/>
      <c r="V19" s="83" t="s">
        <v>721</v>
      </c>
      <c r="W19" s="81">
        <v>43505.01069444444</v>
      </c>
      <c r="X19" s="83" t="s">
        <v>790</v>
      </c>
      <c r="Y19" s="79"/>
      <c r="Z19" s="79"/>
      <c r="AA19" s="85" t="s">
        <v>977</v>
      </c>
      <c r="AB19" s="79"/>
      <c r="AC19" s="79" t="b">
        <v>0</v>
      </c>
      <c r="AD19" s="79">
        <v>0</v>
      </c>
      <c r="AE19" s="85" t="s">
        <v>1149</v>
      </c>
      <c r="AF19" s="79" t="b">
        <v>0</v>
      </c>
      <c r="AG19" s="79" t="s">
        <v>1152</v>
      </c>
      <c r="AH19" s="79"/>
      <c r="AI19" s="85" t="s">
        <v>1149</v>
      </c>
      <c r="AJ19" s="79" t="b">
        <v>0</v>
      </c>
      <c r="AK19" s="79">
        <v>4</v>
      </c>
      <c r="AL19" s="85" t="s">
        <v>1106</v>
      </c>
      <c r="AM19" s="79" t="s">
        <v>1159</v>
      </c>
      <c r="AN19" s="79" t="b">
        <v>0</v>
      </c>
      <c r="AO19" s="85" t="s">
        <v>1106</v>
      </c>
      <c r="AP19" s="79" t="s">
        <v>176</v>
      </c>
      <c r="AQ19" s="79">
        <v>0</v>
      </c>
      <c r="AR19" s="79">
        <v>0</v>
      </c>
      <c r="AS19" s="79"/>
      <c r="AT19" s="79"/>
      <c r="AU19" s="79"/>
      <c r="AV19" s="79"/>
      <c r="AW19" s="79"/>
      <c r="AX19" s="79"/>
      <c r="AY19" s="79"/>
      <c r="AZ19" s="79"/>
      <c r="BA19">
        <v>2</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20</v>
      </c>
      <c r="BK19" s="49">
        <v>100</v>
      </c>
      <c r="BL19" s="48">
        <v>20</v>
      </c>
    </row>
    <row r="20" spans="1:64" ht="15">
      <c r="A20" s="64" t="s">
        <v>228</v>
      </c>
      <c r="B20" s="64" t="s">
        <v>283</v>
      </c>
      <c r="C20" s="65" t="s">
        <v>2735</v>
      </c>
      <c r="D20" s="66">
        <v>3</v>
      </c>
      <c r="E20" s="67" t="s">
        <v>132</v>
      </c>
      <c r="F20" s="68">
        <v>35</v>
      </c>
      <c r="G20" s="65"/>
      <c r="H20" s="69"/>
      <c r="I20" s="70"/>
      <c r="J20" s="70"/>
      <c r="K20" s="34" t="s">
        <v>65</v>
      </c>
      <c r="L20" s="77">
        <v>20</v>
      </c>
      <c r="M20" s="77"/>
      <c r="N20" s="72"/>
      <c r="O20" s="79" t="s">
        <v>303</v>
      </c>
      <c r="P20" s="81">
        <v>43505.38295138889</v>
      </c>
      <c r="Q20" s="79" t="s">
        <v>310</v>
      </c>
      <c r="R20" s="79"/>
      <c r="S20" s="79"/>
      <c r="T20" s="79"/>
      <c r="U20" s="79"/>
      <c r="V20" s="83" t="s">
        <v>722</v>
      </c>
      <c r="W20" s="81">
        <v>43505.38295138889</v>
      </c>
      <c r="X20" s="83" t="s">
        <v>791</v>
      </c>
      <c r="Y20" s="79"/>
      <c r="Z20" s="79"/>
      <c r="AA20" s="85" t="s">
        <v>978</v>
      </c>
      <c r="AB20" s="79"/>
      <c r="AC20" s="79" t="b">
        <v>0</v>
      </c>
      <c r="AD20" s="79">
        <v>0</v>
      </c>
      <c r="AE20" s="85" t="s">
        <v>1149</v>
      </c>
      <c r="AF20" s="79" t="b">
        <v>0</v>
      </c>
      <c r="AG20" s="79" t="s">
        <v>1152</v>
      </c>
      <c r="AH20" s="79"/>
      <c r="AI20" s="85" t="s">
        <v>1149</v>
      </c>
      <c r="AJ20" s="79" t="b">
        <v>0</v>
      </c>
      <c r="AK20" s="79">
        <v>5</v>
      </c>
      <c r="AL20" s="85" t="s">
        <v>1077</v>
      </c>
      <c r="AM20" s="79" t="s">
        <v>1159</v>
      </c>
      <c r="AN20" s="79" t="b">
        <v>0</v>
      </c>
      <c r="AO20" s="85" t="s">
        <v>1077</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0</v>
      </c>
      <c r="BE20" s="49">
        <v>0</v>
      </c>
      <c r="BF20" s="48">
        <v>0</v>
      </c>
      <c r="BG20" s="49">
        <v>0</v>
      </c>
      <c r="BH20" s="48">
        <v>0</v>
      </c>
      <c r="BI20" s="49">
        <v>0</v>
      </c>
      <c r="BJ20" s="48">
        <v>23</v>
      </c>
      <c r="BK20" s="49">
        <v>100</v>
      </c>
      <c r="BL20" s="48">
        <v>23</v>
      </c>
    </row>
    <row r="21" spans="1:64" ht="15">
      <c r="A21" s="64" t="s">
        <v>229</v>
      </c>
      <c r="B21" s="64" t="s">
        <v>229</v>
      </c>
      <c r="C21" s="65" t="s">
        <v>2735</v>
      </c>
      <c r="D21" s="66">
        <v>3</v>
      </c>
      <c r="E21" s="67" t="s">
        <v>132</v>
      </c>
      <c r="F21" s="68">
        <v>35</v>
      </c>
      <c r="G21" s="65"/>
      <c r="H21" s="69"/>
      <c r="I21" s="70"/>
      <c r="J21" s="70"/>
      <c r="K21" s="34" t="s">
        <v>65</v>
      </c>
      <c r="L21" s="77">
        <v>21</v>
      </c>
      <c r="M21" s="77"/>
      <c r="N21" s="72"/>
      <c r="O21" s="79" t="s">
        <v>176</v>
      </c>
      <c r="P21" s="81">
        <v>43505.53703703704</v>
      </c>
      <c r="Q21" s="79" t="s">
        <v>319</v>
      </c>
      <c r="R21" s="83" t="s">
        <v>466</v>
      </c>
      <c r="S21" s="79" t="s">
        <v>562</v>
      </c>
      <c r="T21" s="79"/>
      <c r="U21" s="79"/>
      <c r="V21" s="83" t="s">
        <v>723</v>
      </c>
      <c r="W21" s="81">
        <v>43505.53703703704</v>
      </c>
      <c r="X21" s="83" t="s">
        <v>792</v>
      </c>
      <c r="Y21" s="79"/>
      <c r="Z21" s="79"/>
      <c r="AA21" s="85" t="s">
        <v>979</v>
      </c>
      <c r="AB21" s="79"/>
      <c r="AC21" s="79" t="b">
        <v>0</v>
      </c>
      <c r="AD21" s="79">
        <v>0</v>
      </c>
      <c r="AE21" s="85" t="s">
        <v>1149</v>
      </c>
      <c r="AF21" s="79" t="b">
        <v>0</v>
      </c>
      <c r="AG21" s="79" t="s">
        <v>1152</v>
      </c>
      <c r="AH21" s="79"/>
      <c r="AI21" s="85" t="s">
        <v>1149</v>
      </c>
      <c r="AJ21" s="79" t="b">
        <v>0</v>
      </c>
      <c r="AK21" s="79">
        <v>0</v>
      </c>
      <c r="AL21" s="85" t="s">
        <v>1149</v>
      </c>
      <c r="AM21" s="79" t="s">
        <v>1159</v>
      </c>
      <c r="AN21" s="79" t="b">
        <v>1</v>
      </c>
      <c r="AO21" s="85" t="s">
        <v>979</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21</v>
      </c>
      <c r="BK21" s="49">
        <v>100</v>
      </c>
      <c r="BL21" s="48">
        <v>21</v>
      </c>
    </row>
    <row r="22" spans="1:64" ht="15">
      <c r="A22" s="64" t="s">
        <v>230</v>
      </c>
      <c r="B22" s="64" t="s">
        <v>230</v>
      </c>
      <c r="C22" s="65" t="s">
        <v>2735</v>
      </c>
      <c r="D22" s="66">
        <v>3</v>
      </c>
      <c r="E22" s="67" t="s">
        <v>132</v>
      </c>
      <c r="F22" s="68">
        <v>35</v>
      </c>
      <c r="G22" s="65"/>
      <c r="H22" s="69"/>
      <c r="I22" s="70"/>
      <c r="J22" s="70"/>
      <c r="K22" s="34" t="s">
        <v>65</v>
      </c>
      <c r="L22" s="77">
        <v>22</v>
      </c>
      <c r="M22" s="77"/>
      <c r="N22" s="72"/>
      <c r="O22" s="79" t="s">
        <v>176</v>
      </c>
      <c r="P22" s="81">
        <v>43505.892592592594</v>
      </c>
      <c r="Q22" s="79" t="s">
        <v>320</v>
      </c>
      <c r="R22" s="83" t="s">
        <v>467</v>
      </c>
      <c r="S22" s="79" t="s">
        <v>560</v>
      </c>
      <c r="T22" s="79"/>
      <c r="U22" s="79"/>
      <c r="V22" s="83" t="s">
        <v>724</v>
      </c>
      <c r="W22" s="81">
        <v>43505.892592592594</v>
      </c>
      <c r="X22" s="83" t="s">
        <v>793</v>
      </c>
      <c r="Y22" s="79"/>
      <c r="Z22" s="79"/>
      <c r="AA22" s="85" t="s">
        <v>980</v>
      </c>
      <c r="AB22" s="79"/>
      <c r="AC22" s="79" t="b">
        <v>0</v>
      </c>
      <c r="AD22" s="79">
        <v>0</v>
      </c>
      <c r="AE22" s="85" t="s">
        <v>1149</v>
      </c>
      <c r="AF22" s="79" t="b">
        <v>0</v>
      </c>
      <c r="AG22" s="79" t="s">
        <v>1152</v>
      </c>
      <c r="AH22" s="79"/>
      <c r="AI22" s="85" t="s">
        <v>1149</v>
      </c>
      <c r="AJ22" s="79" t="b">
        <v>0</v>
      </c>
      <c r="AK22" s="79">
        <v>0</v>
      </c>
      <c r="AL22" s="85" t="s">
        <v>1149</v>
      </c>
      <c r="AM22" s="79" t="s">
        <v>1156</v>
      </c>
      <c r="AN22" s="79" t="b">
        <v>0</v>
      </c>
      <c r="AO22" s="85" t="s">
        <v>980</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10</v>
      </c>
      <c r="BK22" s="49">
        <v>100</v>
      </c>
      <c r="BL22" s="48">
        <v>10</v>
      </c>
    </row>
    <row r="23" spans="1:64" ht="15">
      <c r="A23" s="64" t="s">
        <v>231</v>
      </c>
      <c r="B23" s="64" t="s">
        <v>231</v>
      </c>
      <c r="C23" s="65" t="s">
        <v>2735</v>
      </c>
      <c r="D23" s="66">
        <v>3</v>
      </c>
      <c r="E23" s="67" t="s">
        <v>132</v>
      </c>
      <c r="F23" s="68">
        <v>35</v>
      </c>
      <c r="G23" s="65"/>
      <c r="H23" s="69"/>
      <c r="I23" s="70"/>
      <c r="J23" s="70"/>
      <c r="K23" s="34" t="s">
        <v>65</v>
      </c>
      <c r="L23" s="77">
        <v>23</v>
      </c>
      <c r="M23" s="77"/>
      <c r="N23" s="72"/>
      <c r="O23" s="79" t="s">
        <v>176</v>
      </c>
      <c r="P23" s="81">
        <v>43506.10780092593</v>
      </c>
      <c r="Q23" s="79" t="s">
        <v>321</v>
      </c>
      <c r="R23" s="83" t="s">
        <v>468</v>
      </c>
      <c r="S23" s="79" t="s">
        <v>560</v>
      </c>
      <c r="T23" s="79"/>
      <c r="U23" s="79"/>
      <c r="V23" s="83" t="s">
        <v>725</v>
      </c>
      <c r="W23" s="81">
        <v>43506.10780092593</v>
      </c>
      <c r="X23" s="83" t="s">
        <v>794</v>
      </c>
      <c r="Y23" s="79"/>
      <c r="Z23" s="79"/>
      <c r="AA23" s="85" t="s">
        <v>981</v>
      </c>
      <c r="AB23" s="79"/>
      <c r="AC23" s="79" t="b">
        <v>0</v>
      </c>
      <c r="AD23" s="79">
        <v>0</v>
      </c>
      <c r="AE23" s="85" t="s">
        <v>1149</v>
      </c>
      <c r="AF23" s="79" t="b">
        <v>0</v>
      </c>
      <c r="AG23" s="79" t="s">
        <v>1152</v>
      </c>
      <c r="AH23" s="79"/>
      <c r="AI23" s="85" t="s">
        <v>1149</v>
      </c>
      <c r="AJ23" s="79" t="b">
        <v>0</v>
      </c>
      <c r="AK23" s="79">
        <v>0</v>
      </c>
      <c r="AL23" s="85" t="s">
        <v>1149</v>
      </c>
      <c r="AM23" s="79" t="s">
        <v>1156</v>
      </c>
      <c r="AN23" s="79" t="b">
        <v>0</v>
      </c>
      <c r="AO23" s="85" t="s">
        <v>981</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2</v>
      </c>
      <c r="BE23" s="49">
        <v>28.571428571428573</v>
      </c>
      <c r="BF23" s="48">
        <v>0</v>
      </c>
      <c r="BG23" s="49">
        <v>0</v>
      </c>
      <c r="BH23" s="48">
        <v>0</v>
      </c>
      <c r="BI23" s="49">
        <v>0</v>
      </c>
      <c r="BJ23" s="48">
        <v>5</v>
      </c>
      <c r="BK23" s="49">
        <v>71.42857142857143</v>
      </c>
      <c r="BL23" s="48">
        <v>7</v>
      </c>
    </row>
    <row r="24" spans="1:64" ht="15">
      <c r="A24" s="64" t="s">
        <v>232</v>
      </c>
      <c r="B24" s="64" t="s">
        <v>232</v>
      </c>
      <c r="C24" s="65" t="s">
        <v>2735</v>
      </c>
      <c r="D24" s="66">
        <v>3</v>
      </c>
      <c r="E24" s="67" t="s">
        <v>132</v>
      </c>
      <c r="F24" s="68">
        <v>35</v>
      </c>
      <c r="G24" s="65"/>
      <c r="H24" s="69"/>
      <c r="I24" s="70"/>
      <c r="J24" s="70"/>
      <c r="K24" s="34" t="s">
        <v>65</v>
      </c>
      <c r="L24" s="77">
        <v>24</v>
      </c>
      <c r="M24" s="77"/>
      <c r="N24" s="72"/>
      <c r="O24" s="79" t="s">
        <v>176</v>
      </c>
      <c r="P24" s="81">
        <v>43506.72918981482</v>
      </c>
      <c r="Q24" s="79" t="s">
        <v>322</v>
      </c>
      <c r="R24" s="83" t="s">
        <v>469</v>
      </c>
      <c r="S24" s="79" t="s">
        <v>563</v>
      </c>
      <c r="T24" s="79" t="s">
        <v>576</v>
      </c>
      <c r="U24" s="83" t="s">
        <v>640</v>
      </c>
      <c r="V24" s="83" t="s">
        <v>640</v>
      </c>
      <c r="W24" s="81">
        <v>43506.72918981482</v>
      </c>
      <c r="X24" s="83" t="s">
        <v>795</v>
      </c>
      <c r="Y24" s="79"/>
      <c r="Z24" s="79"/>
      <c r="AA24" s="85" t="s">
        <v>982</v>
      </c>
      <c r="AB24" s="79"/>
      <c r="AC24" s="79" t="b">
        <v>0</v>
      </c>
      <c r="AD24" s="79">
        <v>0</v>
      </c>
      <c r="AE24" s="85" t="s">
        <v>1149</v>
      </c>
      <c r="AF24" s="79" t="b">
        <v>0</v>
      </c>
      <c r="AG24" s="79" t="s">
        <v>1152</v>
      </c>
      <c r="AH24" s="79"/>
      <c r="AI24" s="85" t="s">
        <v>1149</v>
      </c>
      <c r="AJ24" s="79" t="b">
        <v>0</v>
      </c>
      <c r="AK24" s="79">
        <v>1</v>
      </c>
      <c r="AL24" s="85" t="s">
        <v>1149</v>
      </c>
      <c r="AM24" s="79" t="s">
        <v>1162</v>
      </c>
      <c r="AN24" s="79" t="b">
        <v>0</v>
      </c>
      <c r="AO24" s="85" t="s">
        <v>982</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12</v>
      </c>
      <c r="BK24" s="49">
        <v>100</v>
      </c>
      <c r="BL24" s="48">
        <v>12</v>
      </c>
    </row>
    <row r="25" spans="1:64" ht="15">
      <c r="A25" s="64" t="s">
        <v>233</v>
      </c>
      <c r="B25" s="64" t="s">
        <v>282</v>
      </c>
      <c r="C25" s="65" t="s">
        <v>2735</v>
      </c>
      <c r="D25" s="66">
        <v>3</v>
      </c>
      <c r="E25" s="67" t="s">
        <v>132</v>
      </c>
      <c r="F25" s="68">
        <v>35</v>
      </c>
      <c r="G25" s="65"/>
      <c r="H25" s="69"/>
      <c r="I25" s="70"/>
      <c r="J25" s="70"/>
      <c r="K25" s="34" t="s">
        <v>65</v>
      </c>
      <c r="L25" s="77">
        <v>25</v>
      </c>
      <c r="M25" s="77"/>
      <c r="N25" s="72"/>
      <c r="O25" s="79" t="s">
        <v>303</v>
      </c>
      <c r="P25" s="81">
        <v>43504.11188657407</v>
      </c>
      <c r="Q25" s="79" t="s">
        <v>318</v>
      </c>
      <c r="R25" s="79"/>
      <c r="S25" s="79"/>
      <c r="T25" s="79" t="s">
        <v>575</v>
      </c>
      <c r="U25" s="79"/>
      <c r="V25" s="83" t="s">
        <v>726</v>
      </c>
      <c r="W25" s="81">
        <v>43504.11188657407</v>
      </c>
      <c r="X25" s="83" t="s">
        <v>796</v>
      </c>
      <c r="Y25" s="79"/>
      <c r="Z25" s="79"/>
      <c r="AA25" s="85" t="s">
        <v>983</v>
      </c>
      <c r="AB25" s="79"/>
      <c r="AC25" s="79" t="b">
        <v>0</v>
      </c>
      <c r="AD25" s="79">
        <v>0</v>
      </c>
      <c r="AE25" s="85" t="s">
        <v>1149</v>
      </c>
      <c r="AF25" s="79" t="b">
        <v>0</v>
      </c>
      <c r="AG25" s="79" t="s">
        <v>1152</v>
      </c>
      <c r="AH25" s="79"/>
      <c r="AI25" s="85" t="s">
        <v>1149</v>
      </c>
      <c r="AJ25" s="79" t="b">
        <v>0</v>
      </c>
      <c r="AK25" s="79">
        <v>4</v>
      </c>
      <c r="AL25" s="85" t="s">
        <v>1106</v>
      </c>
      <c r="AM25" s="79" t="s">
        <v>1159</v>
      </c>
      <c r="AN25" s="79" t="b">
        <v>0</v>
      </c>
      <c r="AO25" s="85" t="s">
        <v>1106</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20</v>
      </c>
      <c r="BK25" s="49">
        <v>100</v>
      </c>
      <c r="BL25" s="48">
        <v>20</v>
      </c>
    </row>
    <row r="26" spans="1:64" ht="15">
      <c r="A26" s="64" t="s">
        <v>233</v>
      </c>
      <c r="B26" s="64" t="s">
        <v>233</v>
      </c>
      <c r="C26" s="65" t="s">
        <v>2735</v>
      </c>
      <c r="D26" s="66">
        <v>3</v>
      </c>
      <c r="E26" s="67" t="s">
        <v>132</v>
      </c>
      <c r="F26" s="68">
        <v>35</v>
      </c>
      <c r="G26" s="65"/>
      <c r="H26" s="69"/>
      <c r="I26" s="70"/>
      <c r="J26" s="70"/>
      <c r="K26" s="34" t="s">
        <v>65</v>
      </c>
      <c r="L26" s="77">
        <v>26</v>
      </c>
      <c r="M26" s="77"/>
      <c r="N26" s="72"/>
      <c r="O26" s="79" t="s">
        <v>176</v>
      </c>
      <c r="P26" s="81">
        <v>43507.57800925926</v>
      </c>
      <c r="Q26" s="79" t="s">
        <v>323</v>
      </c>
      <c r="R26" s="83" t="s">
        <v>470</v>
      </c>
      <c r="S26" s="79" t="s">
        <v>564</v>
      </c>
      <c r="T26" s="79"/>
      <c r="U26" s="79"/>
      <c r="V26" s="83" t="s">
        <v>726</v>
      </c>
      <c r="W26" s="81">
        <v>43507.57800925926</v>
      </c>
      <c r="X26" s="83" t="s">
        <v>797</v>
      </c>
      <c r="Y26" s="79"/>
      <c r="Z26" s="79"/>
      <c r="AA26" s="85" t="s">
        <v>984</v>
      </c>
      <c r="AB26" s="79"/>
      <c r="AC26" s="79" t="b">
        <v>0</v>
      </c>
      <c r="AD26" s="79">
        <v>0</v>
      </c>
      <c r="AE26" s="85" t="s">
        <v>1149</v>
      </c>
      <c r="AF26" s="79" t="b">
        <v>0</v>
      </c>
      <c r="AG26" s="79" t="s">
        <v>1152</v>
      </c>
      <c r="AH26" s="79"/>
      <c r="AI26" s="85" t="s">
        <v>1149</v>
      </c>
      <c r="AJ26" s="79" t="b">
        <v>0</v>
      </c>
      <c r="AK26" s="79">
        <v>0</v>
      </c>
      <c r="AL26" s="85" t="s">
        <v>1149</v>
      </c>
      <c r="AM26" s="79" t="s">
        <v>1160</v>
      </c>
      <c r="AN26" s="79" t="b">
        <v>0</v>
      </c>
      <c r="AO26" s="85" t="s">
        <v>984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1</v>
      </c>
      <c r="BG26" s="49">
        <v>4.3478260869565215</v>
      </c>
      <c r="BH26" s="48">
        <v>0</v>
      </c>
      <c r="BI26" s="49">
        <v>0</v>
      </c>
      <c r="BJ26" s="48">
        <v>22</v>
      </c>
      <c r="BK26" s="49">
        <v>95.65217391304348</v>
      </c>
      <c r="BL26" s="48">
        <v>23</v>
      </c>
    </row>
    <row r="27" spans="1:64" ht="15">
      <c r="A27" s="64" t="s">
        <v>234</v>
      </c>
      <c r="B27" s="64" t="s">
        <v>234</v>
      </c>
      <c r="C27" s="65" t="s">
        <v>2735</v>
      </c>
      <c r="D27" s="66">
        <v>3</v>
      </c>
      <c r="E27" s="67" t="s">
        <v>132</v>
      </c>
      <c r="F27" s="68">
        <v>35</v>
      </c>
      <c r="G27" s="65"/>
      <c r="H27" s="69"/>
      <c r="I27" s="70"/>
      <c r="J27" s="70"/>
      <c r="K27" s="34" t="s">
        <v>65</v>
      </c>
      <c r="L27" s="77">
        <v>27</v>
      </c>
      <c r="M27" s="77"/>
      <c r="N27" s="72"/>
      <c r="O27" s="79" t="s">
        <v>176</v>
      </c>
      <c r="P27" s="81">
        <v>43508.372083333335</v>
      </c>
      <c r="Q27" s="79" t="s">
        <v>324</v>
      </c>
      <c r="R27" s="83" t="s">
        <v>471</v>
      </c>
      <c r="S27" s="79" t="s">
        <v>560</v>
      </c>
      <c r="T27" s="79" t="s">
        <v>570</v>
      </c>
      <c r="U27" s="83" t="s">
        <v>641</v>
      </c>
      <c r="V27" s="83" t="s">
        <v>641</v>
      </c>
      <c r="W27" s="81">
        <v>43508.372083333335</v>
      </c>
      <c r="X27" s="83" t="s">
        <v>798</v>
      </c>
      <c r="Y27" s="79"/>
      <c r="Z27" s="79"/>
      <c r="AA27" s="85" t="s">
        <v>985</v>
      </c>
      <c r="AB27" s="79"/>
      <c r="AC27" s="79" t="b">
        <v>0</v>
      </c>
      <c r="AD27" s="79">
        <v>2</v>
      </c>
      <c r="AE27" s="85" t="s">
        <v>1149</v>
      </c>
      <c r="AF27" s="79" t="b">
        <v>0</v>
      </c>
      <c r="AG27" s="79" t="s">
        <v>1152</v>
      </c>
      <c r="AH27" s="79"/>
      <c r="AI27" s="85" t="s">
        <v>1149</v>
      </c>
      <c r="AJ27" s="79" t="b">
        <v>0</v>
      </c>
      <c r="AK27" s="79">
        <v>0</v>
      </c>
      <c r="AL27" s="85" t="s">
        <v>1149</v>
      </c>
      <c r="AM27" s="79" t="s">
        <v>1156</v>
      </c>
      <c r="AN27" s="79" t="b">
        <v>0</v>
      </c>
      <c r="AO27" s="85" t="s">
        <v>985</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1</v>
      </c>
      <c r="BE27" s="49">
        <v>3.4482758620689653</v>
      </c>
      <c r="BF27" s="48">
        <v>0</v>
      </c>
      <c r="BG27" s="49">
        <v>0</v>
      </c>
      <c r="BH27" s="48">
        <v>0</v>
      </c>
      <c r="BI27" s="49">
        <v>0</v>
      </c>
      <c r="BJ27" s="48">
        <v>28</v>
      </c>
      <c r="BK27" s="49">
        <v>96.55172413793103</v>
      </c>
      <c r="BL27" s="48">
        <v>29</v>
      </c>
    </row>
    <row r="28" spans="1:64" ht="15">
      <c r="A28" s="64" t="s">
        <v>235</v>
      </c>
      <c r="B28" s="64" t="s">
        <v>235</v>
      </c>
      <c r="C28" s="65" t="s">
        <v>2735</v>
      </c>
      <c r="D28" s="66">
        <v>3</v>
      </c>
      <c r="E28" s="67" t="s">
        <v>132</v>
      </c>
      <c r="F28" s="68">
        <v>35</v>
      </c>
      <c r="G28" s="65"/>
      <c r="H28" s="69"/>
      <c r="I28" s="70"/>
      <c r="J28" s="70"/>
      <c r="K28" s="34" t="s">
        <v>65</v>
      </c>
      <c r="L28" s="77">
        <v>28</v>
      </c>
      <c r="M28" s="77"/>
      <c r="N28" s="72"/>
      <c r="O28" s="79" t="s">
        <v>176</v>
      </c>
      <c r="P28" s="81">
        <v>43508.56348379629</v>
      </c>
      <c r="Q28" s="79" t="s">
        <v>325</v>
      </c>
      <c r="R28" s="83" t="s">
        <v>472</v>
      </c>
      <c r="S28" s="79" t="s">
        <v>560</v>
      </c>
      <c r="T28" s="79"/>
      <c r="U28" s="79"/>
      <c r="V28" s="83" t="s">
        <v>727</v>
      </c>
      <c r="W28" s="81">
        <v>43508.56348379629</v>
      </c>
      <c r="X28" s="83" t="s">
        <v>799</v>
      </c>
      <c r="Y28" s="79"/>
      <c r="Z28" s="79"/>
      <c r="AA28" s="85" t="s">
        <v>986</v>
      </c>
      <c r="AB28" s="79"/>
      <c r="AC28" s="79" t="b">
        <v>0</v>
      </c>
      <c r="AD28" s="79">
        <v>0</v>
      </c>
      <c r="AE28" s="85" t="s">
        <v>1149</v>
      </c>
      <c r="AF28" s="79" t="b">
        <v>0</v>
      </c>
      <c r="AG28" s="79" t="s">
        <v>1152</v>
      </c>
      <c r="AH28" s="79"/>
      <c r="AI28" s="85" t="s">
        <v>1149</v>
      </c>
      <c r="AJ28" s="79" t="b">
        <v>0</v>
      </c>
      <c r="AK28" s="79">
        <v>0</v>
      </c>
      <c r="AL28" s="85" t="s">
        <v>1149</v>
      </c>
      <c r="AM28" s="79" t="s">
        <v>1156</v>
      </c>
      <c r="AN28" s="79" t="b">
        <v>0</v>
      </c>
      <c r="AO28" s="85" t="s">
        <v>986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9.090909090909092</v>
      </c>
      <c r="BF28" s="48">
        <v>1</v>
      </c>
      <c r="BG28" s="49">
        <v>9.090909090909092</v>
      </c>
      <c r="BH28" s="48">
        <v>0</v>
      </c>
      <c r="BI28" s="49">
        <v>0</v>
      </c>
      <c r="BJ28" s="48">
        <v>9</v>
      </c>
      <c r="BK28" s="49">
        <v>81.81818181818181</v>
      </c>
      <c r="BL28" s="48">
        <v>11</v>
      </c>
    </row>
    <row r="29" spans="1:64" ht="15">
      <c r="A29" s="64" t="s">
        <v>235</v>
      </c>
      <c r="B29" s="64" t="s">
        <v>282</v>
      </c>
      <c r="C29" s="65" t="s">
        <v>2735</v>
      </c>
      <c r="D29" s="66">
        <v>3</v>
      </c>
      <c r="E29" s="67" t="s">
        <v>132</v>
      </c>
      <c r="F29" s="68">
        <v>35</v>
      </c>
      <c r="G29" s="65"/>
      <c r="H29" s="69"/>
      <c r="I29" s="70"/>
      <c r="J29" s="70"/>
      <c r="K29" s="34" t="s">
        <v>65</v>
      </c>
      <c r="L29" s="77">
        <v>29</v>
      </c>
      <c r="M29" s="77"/>
      <c r="N29" s="72"/>
      <c r="O29" s="79" t="s">
        <v>303</v>
      </c>
      <c r="P29" s="81">
        <v>43508.719039351854</v>
      </c>
      <c r="Q29" s="79" t="s">
        <v>326</v>
      </c>
      <c r="R29" s="83" t="s">
        <v>473</v>
      </c>
      <c r="S29" s="79" t="s">
        <v>562</v>
      </c>
      <c r="T29" s="79"/>
      <c r="U29" s="79"/>
      <c r="V29" s="83" t="s">
        <v>727</v>
      </c>
      <c r="W29" s="81">
        <v>43508.719039351854</v>
      </c>
      <c r="X29" s="83" t="s">
        <v>800</v>
      </c>
      <c r="Y29" s="79"/>
      <c r="Z29" s="79"/>
      <c r="AA29" s="85" t="s">
        <v>987</v>
      </c>
      <c r="AB29" s="79"/>
      <c r="AC29" s="79" t="b">
        <v>0</v>
      </c>
      <c r="AD29" s="79">
        <v>0</v>
      </c>
      <c r="AE29" s="85" t="s">
        <v>1149</v>
      </c>
      <c r="AF29" s="79" t="b">
        <v>0</v>
      </c>
      <c r="AG29" s="79" t="s">
        <v>1152</v>
      </c>
      <c r="AH29" s="79"/>
      <c r="AI29" s="85" t="s">
        <v>1149</v>
      </c>
      <c r="AJ29" s="79" t="b">
        <v>0</v>
      </c>
      <c r="AK29" s="79">
        <v>0</v>
      </c>
      <c r="AL29" s="85" t="s">
        <v>1149</v>
      </c>
      <c r="AM29" s="79" t="s">
        <v>1156</v>
      </c>
      <c r="AN29" s="79" t="b">
        <v>1</v>
      </c>
      <c r="AO29" s="85" t="s">
        <v>987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1</v>
      </c>
      <c r="BG29" s="49">
        <v>5.882352941176471</v>
      </c>
      <c r="BH29" s="48">
        <v>0</v>
      </c>
      <c r="BI29" s="49">
        <v>0</v>
      </c>
      <c r="BJ29" s="48">
        <v>16</v>
      </c>
      <c r="BK29" s="49">
        <v>94.11764705882354</v>
      </c>
      <c r="BL29" s="48">
        <v>17</v>
      </c>
    </row>
    <row r="30" spans="1:64" ht="15">
      <c r="A30" s="64" t="s">
        <v>236</v>
      </c>
      <c r="B30" s="64" t="s">
        <v>282</v>
      </c>
      <c r="C30" s="65" t="s">
        <v>2736</v>
      </c>
      <c r="D30" s="66">
        <v>4.166666666666667</v>
      </c>
      <c r="E30" s="67" t="s">
        <v>136</v>
      </c>
      <c r="F30" s="68">
        <v>31.166666666666668</v>
      </c>
      <c r="G30" s="65"/>
      <c r="H30" s="69"/>
      <c r="I30" s="70"/>
      <c r="J30" s="70"/>
      <c r="K30" s="34" t="s">
        <v>65</v>
      </c>
      <c r="L30" s="77">
        <v>30</v>
      </c>
      <c r="M30" s="77"/>
      <c r="N30" s="72"/>
      <c r="O30" s="79" t="s">
        <v>303</v>
      </c>
      <c r="P30" s="81">
        <v>43503.8022337963</v>
      </c>
      <c r="Q30" s="79" t="s">
        <v>311</v>
      </c>
      <c r="R30" s="79"/>
      <c r="S30" s="79"/>
      <c r="T30" s="79" t="s">
        <v>572</v>
      </c>
      <c r="U30" s="79"/>
      <c r="V30" s="83" t="s">
        <v>728</v>
      </c>
      <c r="W30" s="81">
        <v>43503.8022337963</v>
      </c>
      <c r="X30" s="83" t="s">
        <v>801</v>
      </c>
      <c r="Y30" s="79"/>
      <c r="Z30" s="79"/>
      <c r="AA30" s="85" t="s">
        <v>988</v>
      </c>
      <c r="AB30" s="79"/>
      <c r="AC30" s="79" t="b">
        <v>0</v>
      </c>
      <c r="AD30" s="79">
        <v>0</v>
      </c>
      <c r="AE30" s="85" t="s">
        <v>1149</v>
      </c>
      <c r="AF30" s="79" t="b">
        <v>0</v>
      </c>
      <c r="AG30" s="79" t="s">
        <v>1152</v>
      </c>
      <c r="AH30" s="79"/>
      <c r="AI30" s="85" t="s">
        <v>1149</v>
      </c>
      <c r="AJ30" s="79" t="b">
        <v>0</v>
      </c>
      <c r="AK30" s="79">
        <v>2</v>
      </c>
      <c r="AL30" s="85" t="s">
        <v>1103</v>
      </c>
      <c r="AM30" s="79" t="s">
        <v>1159</v>
      </c>
      <c r="AN30" s="79" t="b">
        <v>0</v>
      </c>
      <c r="AO30" s="85" t="s">
        <v>1103</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21</v>
      </c>
      <c r="BK30" s="49">
        <v>100</v>
      </c>
      <c r="BL30" s="48">
        <v>21</v>
      </c>
    </row>
    <row r="31" spans="1:64" ht="15">
      <c r="A31" s="64" t="s">
        <v>236</v>
      </c>
      <c r="B31" s="64" t="s">
        <v>282</v>
      </c>
      <c r="C31" s="65" t="s">
        <v>2736</v>
      </c>
      <c r="D31" s="66">
        <v>4.166666666666667</v>
      </c>
      <c r="E31" s="67" t="s">
        <v>136</v>
      </c>
      <c r="F31" s="68">
        <v>31.166666666666668</v>
      </c>
      <c r="G31" s="65"/>
      <c r="H31" s="69"/>
      <c r="I31" s="70"/>
      <c r="J31" s="70"/>
      <c r="K31" s="34" t="s">
        <v>65</v>
      </c>
      <c r="L31" s="77">
        <v>31</v>
      </c>
      <c r="M31" s="77"/>
      <c r="N31" s="72"/>
      <c r="O31" s="79" t="s">
        <v>303</v>
      </c>
      <c r="P31" s="81">
        <v>43508.84082175926</v>
      </c>
      <c r="Q31" s="79" t="s">
        <v>327</v>
      </c>
      <c r="R31" s="79"/>
      <c r="S31" s="79"/>
      <c r="T31" s="79" t="s">
        <v>570</v>
      </c>
      <c r="U31" s="79"/>
      <c r="V31" s="83" t="s">
        <v>728</v>
      </c>
      <c r="W31" s="81">
        <v>43508.84082175926</v>
      </c>
      <c r="X31" s="83" t="s">
        <v>802</v>
      </c>
      <c r="Y31" s="79"/>
      <c r="Z31" s="79"/>
      <c r="AA31" s="85" t="s">
        <v>989</v>
      </c>
      <c r="AB31" s="79"/>
      <c r="AC31" s="79" t="b">
        <v>0</v>
      </c>
      <c r="AD31" s="79">
        <v>0</v>
      </c>
      <c r="AE31" s="85" t="s">
        <v>1149</v>
      </c>
      <c r="AF31" s="79" t="b">
        <v>0</v>
      </c>
      <c r="AG31" s="79" t="s">
        <v>1152</v>
      </c>
      <c r="AH31" s="79"/>
      <c r="AI31" s="85" t="s">
        <v>1149</v>
      </c>
      <c r="AJ31" s="79" t="b">
        <v>0</v>
      </c>
      <c r="AK31" s="79">
        <v>1</v>
      </c>
      <c r="AL31" s="85" t="s">
        <v>1117</v>
      </c>
      <c r="AM31" s="79" t="s">
        <v>1163</v>
      </c>
      <c r="AN31" s="79" t="b">
        <v>0</v>
      </c>
      <c r="AO31" s="85" t="s">
        <v>1117</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2</v>
      </c>
      <c r="BE31" s="49">
        <v>7.142857142857143</v>
      </c>
      <c r="BF31" s="48">
        <v>0</v>
      </c>
      <c r="BG31" s="49">
        <v>0</v>
      </c>
      <c r="BH31" s="48">
        <v>0</v>
      </c>
      <c r="BI31" s="49">
        <v>0</v>
      </c>
      <c r="BJ31" s="48">
        <v>26</v>
      </c>
      <c r="BK31" s="49">
        <v>92.85714285714286</v>
      </c>
      <c r="BL31" s="48">
        <v>28</v>
      </c>
    </row>
    <row r="32" spans="1:64" ht="15">
      <c r="A32" s="64" t="s">
        <v>237</v>
      </c>
      <c r="B32" s="64" t="s">
        <v>237</v>
      </c>
      <c r="C32" s="65" t="s">
        <v>2735</v>
      </c>
      <c r="D32" s="66">
        <v>3</v>
      </c>
      <c r="E32" s="67" t="s">
        <v>132</v>
      </c>
      <c r="F32" s="68">
        <v>35</v>
      </c>
      <c r="G32" s="65"/>
      <c r="H32" s="69"/>
      <c r="I32" s="70"/>
      <c r="J32" s="70"/>
      <c r="K32" s="34" t="s">
        <v>65</v>
      </c>
      <c r="L32" s="77">
        <v>32</v>
      </c>
      <c r="M32" s="77"/>
      <c r="N32" s="72"/>
      <c r="O32" s="79" t="s">
        <v>176</v>
      </c>
      <c r="P32" s="81">
        <v>43509.03152777778</v>
      </c>
      <c r="Q32" s="79" t="s">
        <v>328</v>
      </c>
      <c r="R32" s="83" t="s">
        <v>474</v>
      </c>
      <c r="S32" s="79" t="s">
        <v>560</v>
      </c>
      <c r="T32" s="79"/>
      <c r="U32" s="79"/>
      <c r="V32" s="83" t="s">
        <v>729</v>
      </c>
      <c r="W32" s="81">
        <v>43509.03152777778</v>
      </c>
      <c r="X32" s="83" t="s">
        <v>803</v>
      </c>
      <c r="Y32" s="79"/>
      <c r="Z32" s="79"/>
      <c r="AA32" s="85" t="s">
        <v>990</v>
      </c>
      <c r="AB32" s="79"/>
      <c r="AC32" s="79" t="b">
        <v>0</v>
      </c>
      <c r="AD32" s="79">
        <v>0</v>
      </c>
      <c r="AE32" s="85" t="s">
        <v>1149</v>
      </c>
      <c r="AF32" s="79" t="b">
        <v>0</v>
      </c>
      <c r="AG32" s="79" t="s">
        <v>1152</v>
      </c>
      <c r="AH32" s="79"/>
      <c r="AI32" s="85" t="s">
        <v>1149</v>
      </c>
      <c r="AJ32" s="79" t="b">
        <v>0</v>
      </c>
      <c r="AK32" s="79">
        <v>0</v>
      </c>
      <c r="AL32" s="85" t="s">
        <v>1149</v>
      </c>
      <c r="AM32" s="79" t="s">
        <v>1164</v>
      </c>
      <c r="AN32" s="79" t="b">
        <v>0</v>
      </c>
      <c r="AO32" s="85" t="s">
        <v>990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8</v>
      </c>
      <c r="BK32" s="49">
        <v>100</v>
      </c>
      <c r="BL32" s="48">
        <v>8</v>
      </c>
    </row>
    <row r="33" spans="1:64" ht="15">
      <c r="A33" s="64" t="s">
        <v>238</v>
      </c>
      <c r="B33" s="64" t="s">
        <v>238</v>
      </c>
      <c r="C33" s="65" t="s">
        <v>2735</v>
      </c>
      <c r="D33" s="66">
        <v>3</v>
      </c>
      <c r="E33" s="67" t="s">
        <v>132</v>
      </c>
      <c r="F33" s="68">
        <v>35</v>
      </c>
      <c r="G33" s="65"/>
      <c r="H33" s="69"/>
      <c r="I33" s="70"/>
      <c r="J33" s="70"/>
      <c r="K33" s="34" t="s">
        <v>65</v>
      </c>
      <c r="L33" s="77">
        <v>33</v>
      </c>
      <c r="M33" s="77"/>
      <c r="N33" s="72"/>
      <c r="O33" s="79" t="s">
        <v>176</v>
      </c>
      <c r="P33" s="81">
        <v>43509.150034722225</v>
      </c>
      <c r="Q33" s="79" t="s">
        <v>329</v>
      </c>
      <c r="R33" s="83" t="s">
        <v>475</v>
      </c>
      <c r="S33" s="79" t="s">
        <v>563</v>
      </c>
      <c r="T33" s="79" t="s">
        <v>574</v>
      </c>
      <c r="U33" s="83" t="s">
        <v>642</v>
      </c>
      <c r="V33" s="83" t="s">
        <v>642</v>
      </c>
      <c r="W33" s="81">
        <v>43509.150034722225</v>
      </c>
      <c r="X33" s="83" t="s">
        <v>804</v>
      </c>
      <c r="Y33" s="79"/>
      <c r="Z33" s="79"/>
      <c r="AA33" s="85" t="s">
        <v>991</v>
      </c>
      <c r="AB33" s="79"/>
      <c r="AC33" s="79" t="b">
        <v>0</v>
      </c>
      <c r="AD33" s="79">
        <v>0</v>
      </c>
      <c r="AE33" s="85" t="s">
        <v>1149</v>
      </c>
      <c r="AF33" s="79" t="b">
        <v>0</v>
      </c>
      <c r="AG33" s="79" t="s">
        <v>1152</v>
      </c>
      <c r="AH33" s="79"/>
      <c r="AI33" s="85" t="s">
        <v>1149</v>
      </c>
      <c r="AJ33" s="79" t="b">
        <v>0</v>
      </c>
      <c r="AK33" s="79">
        <v>0</v>
      </c>
      <c r="AL33" s="85" t="s">
        <v>1149</v>
      </c>
      <c r="AM33" s="79" t="s">
        <v>1162</v>
      </c>
      <c r="AN33" s="79" t="b">
        <v>0</v>
      </c>
      <c r="AO33" s="85" t="s">
        <v>991</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9</v>
      </c>
      <c r="BK33" s="49">
        <v>100</v>
      </c>
      <c r="BL33" s="48">
        <v>9</v>
      </c>
    </row>
    <row r="34" spans="1:64" ht="15">
      <c r="A34" s="64" t="s">
        <v>239</v>
      </c>
      <c r="B34" s="64" t="s">
        <v>239</v>
      </c>
      <c r="C34" s="65" t="s">
        <v>2735</v>
      </c>
      <c r="D34" s="66">
        <v>3</v>
      </c>
      <c r="E34" s="67" t="s">
        <v>132</v>
      </c>
      <c r="F34" s="68">
        <v>35</v>
      </c>
      <c r="G34" s="65"/>
      <c r="H34" s="69"/>
      <c r="I34" s="70"/>
      <c r="J34" s="70"/>
      <c r="K34" s="34" t="s">
        <v>65</v>
      </c>
      <c r="L34" s="77">
        <v>34</v>
      </c>
      <c r="M34" s="77"/>
      <c r="N34" s="72"/>
      <c r="O34" s="79" t="s">
        <v>176</v>
      </c>
      <c r="P34" s="81">
        <v>43502.77780092593</v>
      </c>
      <c r="Q34" s="79" t="s">
        <v>330</v>
      </c>
      <c r="R34" s="83" t="s">
        <v>476</v>
      </c>
      <c r="S34" s="79" t="s">
        <v>564</v>
      </c>
      <c r="T34" s="79" t="s">
        <v>577</v>
      </c>
      <c r="U34" s="79"/>
      <c r="V34" s="83" t="s">
        <v>730</v>
      </c>
      <c r="W34" s="81">
        <v>43502.77780092593</v>
      </c>
      <c r="X34" s="83" t="s">
        <v>805</v>
      </c>
      <c r="Y34" s="79"/>
      <c r="Z34" s="79"/>
      <c r="AA34" s="85" t="s">
        <v>992</v>
      </c>
      <c r="AB34" s="79"/>
      <c r="AC34" s="79" t="b">
        <v>0</v>
      </c>
      <c r="AD34" s="79">
        <v>0</v>
      </c>
      <c r="AE34" s="85" t="s">
        <v>1149</v>
      </c>
      <c r="AF34" s="79" t="b">
        <v>0</v>
      </c>
      <c r="AG34" s="79" t="s">
        <v>1152</v>
      </c>
      <c r="AH34" s="79"/>
      <c r="AI34" s="85" t="s">
        <v>1149</v>
      </c>
      <c r="AJ34" s="79" t="b">
        <v>0</v>
      </c>
      <c r="AK34" s="79">
        <v>0</v>
      </c>
      <c r="AL34" s="85" t="s">
        <v>1149</v>
      </c>
      <c r="AM34" s="79" t="s">
        <v>1160</v>
      </c>
      <c r="AN34" s="79" t="b">
        <v>0</v>
      </c>
      <c r="AO34" s="85" t="s">
        <v>992</v>
      </c>
      <c r="AP34" s="79" t="s">
        <v>176</v>
      </c>
      <c r="AQ34" s="79">
        <v>0</v>
      </c>
      <c r="AR34" s="79">
        <v>0</v>
      </c>
      <c r="AS34" s="79"/>
      <c r="AT34" s="79"/>
      <c r="AU34" s="79"/>
      <c r="AV34" s="79"/>
      <c r="AW34" s="79"/>
      <c r="AX34" s="79"/>
      <c r="AY34" s="79"/>
      <c r="AZ34" s="79"/>
      <c r="BA34">
        <v>1</v>
      </c>
      <c r="BB34" s="78" t="str">
        <f>REPLACE(INDEX(GroupVertices[Group],MATCH(Edges[[#This Row],[Vertex 1]],GroupVertices[Vertex],0)),1,1,"")</f>
        <v>10</v>
      </c>
      <c r="BC34" s="78" t="str">
        <f>REPLACE(INDEX(GroupVertices[Group],MATCH(Edges[[#This Row],[Vertex 2]],GroupVertices[Vertex],0)),1,1,"")</f>
        <v>10</v>
      </c>
      <c r="BD34" s="48">
        <v>1</v>
      </c>
      <c r="BE34" s="49">
        <v>7.142857142857143</v>
      </c>
      <c r="BF34" s="48">
        <v>0</v>
      </c>
      <c r="BG34" s="49">
        <v>0</v>
      </c>
      <c r="BH34" s="48">
        <v>0</v>
      </c>
      <c r="BI34" s="49">
        <v>0</v>
      </c>
      <c r="BJ34" s="48">
        <v>13</v>
      </c>
      <c r="BK34" s="49">
        <v>92.85714285714286</v>
      </c>
      <c r="BL34" s="48">
        <v>14</v>
      </c>
    </row>
    <row r="35" spans="1:64" ht="15">
      <c r="A35" s="64" t="s">
        <v>239</v>
      </c>
      <c r="B35" s="64" t="s">
        <v>278</v>
      </c>
      <c r="C35" s="65" t="s">
        <v>2735</v>
      </c>
      <c r="D35" s="66">
        <v>3</v>
      </c>
      <c r="E35" s="67" t="s">
        <v>132</v>
      </c>
      <c r="F35" s="68">
        <v>35</v>
      </c>
      <c r="G35" s="65"/>
      <c r="H35" s="69"/>
      <c r="I35" s="70"/>
      <c r="J35" s="70"/>
      <c r="K35" s="34" t="s">
        <v>65</v>
      </c>
      <c r="L35" s="77">
        <v>35</v>
      </c>
      <c r="M35" s="77"/>
      <c r="N35" s="72"/>
      <c r="O35" s="79" t="s">
        <v>303</v>
      </c>
      <c r="P35" s="81">
        <v>43509.28226851852</v>
      </c>
      <c r="Q35" s="79" t="s">
        <v>331</v>
      </c>
      <c r="R35" s="79"/>
      <c r="S35" s="79"/>
      <c r="T35" s="79"/>
      <c r="U35" s="79"/>
      <c r="V35" s="83" t="s">
        <v>730</v>
      </c>
      <c r="W35" s="81">
        <v>43509.28226851852</v>
      </c>
      <c r="X35" s="83" t="s">
        <v>806</v>
      </c>
      <c r="Y35" s="79"/>
      <c r="Z35" s="79"/>
      <c r="AA35" s="85" t="s">
        <v>993</v>
      </c>
      <c r="AB35" s="79"/>
      <c r="AC35" s="79" t="b">
        <v>0</v>
      </c>
      <c r="AD35" s="79">
        <v>0</v>
      </c>
      <c r="AE35" s="85" t="s">
        <v>1149</v>
      </c>
      <c r="AF35" s="79" t="b">
        <v>0</v>
      </c>
      <c r="AG35" s="79" t="s">
        <v>1152</v>
      </c>
      <c r="AH35" s="79"/>
      <c r="AI35" s="85" t="s">
        <v>1149</v>
      </c>
      <c r="AJ35" s="79" t="b">
        <v>0</v>
      </c>
      <c r="AK35" s="79">
        <v>1</v>
      </c>
      <c r="AL35" s="85" t="s">
        <v>1068</v>
      </c>
      <c r="AM35" s="79" t="s">
        <v>1159</v>
      </c>
      <c r="AN35" s="79" t="b">
        <v>0</v>
      </c>
      <c r="AO35" s="85" t="s">
        <v>1068</v>
      </c>
      <c r="AP35" s="79" t="s">
        <v>176</v>
      </c>
      <c r="AQ35" s="79">
        <v>0</v>
      </c>
      <c r="AR35" s="79">
        <v>0</v>
      </c>
      <c r="AS35" s="79"/>
      <c r="AT35" s="79"/>
      <c r="AU35" s="79"/>
      <c r="AV35" s="79"/>
      <c r="AW35" s="79"/>
      <c r="AX35" s="79"/>
      <c r="AY35" s="79"/>
      <c r="AZ35" s="79"/>
      <c r="BA35">
        <v>1</v>
      </c>
      <c r="BB35" s="78" t="str">
        <f>REPLACE(INDEX(GroupVertices[Group],MATCH(Edges[[#This Row],[Vertex 1]],GroupVertices[Vertex],0)),1,1,"")</f>
        <v>10</v>
      </c>
      <c r="BC35" s="78" t="str">
        <f>REPLACE(INDEX(GroupVertices[Group],MATCH(Edges[[#This Row],[Vertex 2]],GroupVertices[Vertex],0)),1,1,"")</f>
        <v>10</v>
      </c>
      <c r="BD35" s="48">
        <v>1</v>
      </c>
      <c r="BE35" s="49">
        <v>4.3478260869565215</v>
      </c>
      <c r="BF35" s="48">
        <v>1</v>
      </c>
      <c r="BG35" s="49">
        <v>4.3478260869565215</v>
      </c>
      <c r="BH35" s="48">
        <v>0</v>
      </c>
      <c r="BI35" s="49">
        <v>0</v>
      </c>
      <c r="BJ35" s="48">
        <v>21</v>
      </c>
      <c r="BK35" s="49">
        <v>91.30434782608695</v>
      </c>
      <c r="BL35" s="48">
        <v>23</v>
      </c>
    </row>
    <row r="36" spans="1:64" ht="15">
      <c r="A36" s="64" t="s">
        <v>240</v>
      </c>
      <c r="B36" s="64" t="s">
        <v>240</v>
      </c>
      <c r="C36" s="65" t="s">
        <v>2736</v>
      </c>
      <c r="D36" s="66">
        <v>4.166666666666667</v>
      </c>
      <c r="E36" s="67" t="s">
        <v>136</v>
      </c>
      <c r="F36" s="68">
        <v>31.166666666666668</v>
      </c>
      <c r="G36" s="65"/>
      <c r="H36" s="69"/>
      <c r="I36" s="70"/>
      <c r="J36" s="70"/>
      <c r="K36" s="34" t="s">
        <v>65</v>
      </c>
      <c r="L36" s="77">
        <v>36</v>
      </c>
      <c r="M36" s="77"/>
      <c r="N36" s="72"/>
      <c r="O36" s="79" t="s">
        <v>176</v>
      </c>
      <c r="P36" s="81">
        <v>43509.710393518515</v>
      </c>
      <c r="Q36" s="79" t="s">
        <v>332</v>
      </c>
      <c r="R36" s="79" t="s">
        <v>477</v>
      </c>
      <c r="S36" s="79" t="s">
        <v>561</v>
      </c>
      <c r="T36" s="79" t="s">
        <v>578</v>
      </c>
      <c r="U36" s="79"/>
      <c r="V36" s="83" t="s">
        <v>731</v>
      </c>
      <c r="W36" s="81">
        <v>43509.710393518515</v>
      </c>
      <c r="X36" s="83" t="s">
        <v>807</v>
      </c>
      <c r="Y36" s="79"/>
      <c r="Z36" s="79"/>
      <c r="AA36" s="85" t="s">
        <v>994</v>
      </c>
      <c r="AB36" s="79"/>
      <c r="AC36" s="79" t="b">
        <v>0</v>
      </c>
      <c r="AD36" s="79">
        <v>1</v>
      </c>
      <c r="AE36" s="85" t="s">
        <v>1149</v>
      </c>
      <c r="AF36" s="79" t="b">
        <v>0</v>
      </c>
      <c r="AG36" s="79" t="s">
        <v>1152</v>
      </c>
      <c r="AH36" s="79"/>
      <c r="AI36" s="85" t="s">
        <v>1149</v>
      </c>
      <c r="AJ36" s="79" t="b">
        <v>0</v>
      </c>
      <c r="AK36" s="79">
        <v>0</v>
      </c>
      <c r="AL36" s="85" t="s">
        <v>1149</v>
      </c>
      <c r="AM36" s="79" t="s">
        <v>1160</v>
      </c>
      <c r="AN36" s="79" t="b">
        <v>0</v>
      </c>
      <c r="AO36" s="85" t="s">
        <v>994</v>
      </c>
      <c r="AP36" s="79" t="s">
        <v>176</v>
      </c>
      <c r="AQ36" s="79">
        <v>0</v>
      </c>
      <c r="AR36" s="79">
        <v>0</v>
      </c>
      <c r="AS36" s="79"/>
      <c r="AT36" s="79"/>
      <c r="AU36" s="79"/>
      <c r="AV36" s="79"/>
      <c r="AW36" s="79"/>
      <c r="AX36" s="79"/>
      <c r="AY36" s="79"/>
      <c r="AZ36" s="79"/>
      <c r="BA36">
        <v>2</v>
      </c>
      <c r="BB36" s="78" t="str">
        <f>REPLACE(INDEX(GroupVertices[Group],MATCH(Edges[[#This Row],[Vertex 1]],GroupVertices[Vertex],0)),1,1,"")</f>
        <v>2</v>
      </c>
      <c r="BC36" s="78" t="str">
        <f>REPLACE(INDEX(GroupVertices[Group],MATCH(Edges[[#This Row],[Vertex 2]],GroupVertices[Vertex],0)),1,1,"")</f>
        <v>2</v>
      </c>
      <c r="BD36" s="48">
        <v>0</v>
      </c>
      <c r="BE36" s="49">
        <v>0</v>
      </c>
      <c r="BF36" s="48">
        <v>3</v>
      </c>
      <c r="BG36" s="49">
        <v>18.75</v>
      </c>
      <c r="BH36" s="48">
        <v>0</v>
      </c>
      <c r="BI36" s="49">
        <v>0</v>
      </c>
      <c r="BJ36" s="48">
        <v>13</v>
      </c>
      <c r="BK36" s="49">
        <v>81.25</v>
      </c>
      <c r="BL36" s="48">
        <v>16</v>
      </c>
    </row>
    <row r="37" spans="1:64" ht="15">
      <c r="A37" s="64" t="s">
        <v>240</v>
      </c>
      <c r="B37" s="64" t="s">
        <v>240</v>
      </c>
      <c r="C37" s="65" t="s">
        <v>2736</v>
      </c>
      <c r="D37" s="66">
        <v>4.166666666666667</v>
      </c>
      <c r="E37" s="67" t="s">
        <v>136</v>
      </c>
      <c r="F37" s="68">
        <v>31.166666666666668</v>
      </c>
      <c r="G37" s="65"/>
      <c r="H37" s="69"/>
      <c r="I37" s="70"/>
      <c r="J37" s="70"/>
      <c r="K37" s="34" t="s">
        <v>65</v>
      </c>
      <c r="L37" s="77">
        <v>37</v>
      </c>
      <c r="M37" s="77"/>
      <c r="N37" s="72"/>
      <c r="O37" s="79" t="s">
        <v>176</v>
      </c>
      <c r="P37" s="81">
        <v>43509.8612037037</v>
      </c>
      <c r="Q37" s="79" t="s">
        <v>333</v>
      </c>
      <c r="R37" s="83" t="s">
        <v>478</v>
      </c>
      <c r="S37" s="79" t="s">
        <v>564</v>
      </c>
      <c r="T37" s="79" t="s">
        <v>578</v>
      </c>
      <c r="U37" s="79"/>
      <c r="V37" s="83" t="s">
        <v>731</v>
      </c>
      <c r="W37" s="81">
        <v>43509.8612037037</v>
      </c>
      <c r="X37" s="83" t="s">
        <v>808</v>
      </c>
      <c r="Y37" s="79"/>
      <c r="Z37" s="79"/>
      <c r="AA37" s="85" t="s">
        <v>995</v>
      </c>
      <c r="AB37" s="79"/>
      <c r="AC37" s="79" t="b">
        <v>0</v>
      </c>
      <c r="AD37" s="79">
        <v>3</v>
      </c>
      <c r="AE37" s="85" t="s">
        <v>1149</v>
      </c>
      <c r="AF37" s="79" t="b">
        <v>0</v>
      </c>
      <c r="AG37" s="79" t="s">
        <v>1152</v>
      </c>
      <c r="AH37" s="79"/>
      <c r="AI37" s="85" t="s">
        <v>1149</v>
      </c>
      <c r="AJ37" s="79" t="b">
        <v>0</v>
      </c>
      <c r="AK37" s="79">
        <v>0</v>
      </c>
      <c r="AL37" s="85" t="s">
        <v>1149</v>
      </c>
      <c r="AM37" s="79" t="s">
        <v>1160</v>
      </c>
      <c r="AN37" s="79" t="b">
        <v>0</v>
      </c>
      <c r="AO37" s="85" t="s">
        <v>995</v>
      </c>
      <c r="AP37" s="79" t="s">
        <v>176</v>
      </c>
      <c r="AQ37" s="79">
        <v>0</v>
      </c>
      <c r="AR37" s="79">
        <v>0</v>
      </c>
      <c r="AS37" s="79"/>
      <c r="AT37" s="79"/>
      <c r="AU37" s="79"/>
      <c r="AV37" s="79"/>
      <c r="AW37" s="79"/>
      <c r="AX37" s="79"/>
      <c r="AY37" s="79"/>
      <c r="AZ37" s="79"/>
      <c r="BA37">
        <v>2</v>
      </c>
      <c r="BB37" s="78" t="str">
        <f>REPLACE(INDEX(GroupVertices[Group],MATCH(Edges[[#This Row],[Vertex 1]],GroupVertices[Vertex],0)),1,1,"")</f>
        <v>2</v>
      </c>
      <c r="BC37" s="78" t="str">
        <f>REPLACE(INDEX(GroupVertices[Group],MATCH(Edges[[#This Row],[Vertex 2]],GroupVertices[Vertex],0)),1,1,"")</f>
        <v>2</v>
      </c>
      <c r="BD37" s="48">
        <v>0</v>
      </c>
      <c r="BE37" s="49">
        <v>0</v>
      </c>
      <c r="BF37" s="48">
        <v>1</v>
      </c>
      <c r="BG37" s="49">
        <v>5.2631578947368425</v>
      </c>
      <c r="BH37" s="48">
        <v>0</v>
      </c>
      <c r="BI37" s="49">
        <v>0</v>
      </c>
      <c r="BJ37" s="48">
        <v>18</v>
      </c>
      <c r="BK37" s="49">
        <v>94.73684210526316</v>
      </c>
      <c r="BL37" s="48">
        <v>19</v>
      </c>
    </row>
    <row r="38" spans="1:64" ht="15">
      <c r="A38" s="64" t="s">
        <v>241</v>
      </c>
      <c r="B38" s="64" t="s">
        <v>285</v>
      </c>
      <c r="C38" s="65" t="s">
        <v>2735</v>
      </c>
      <c r="D38" s="66">
        <v>3</v>
      </c>
      <c r="E38" s="67" t="s">
        <v>132</v>
      </c>
      <c r="F38" s="68">
        <v>35</v>
      </c>
      <c r="G38" s="65"/>
      <c r="H38" s="69"/>
      <c r="I38" s="70"/>
      <c r="J38" s="70"/>
      <c r="K38" s="34" t="s">
        <v>65</v>
      </c>
      <c r="L38" s="77">
        <v>38</v>
      </c>
      <c r="M38" s="77"/>
      <c r="N38" s="72"/>
      <c r="O38" s="79" t="s">
        <v>303</v>
      </c>
      <c r="P38" s="81">
        <v>43510.744942129626</v>
      </c>
      <c r="Q38" s="79" t="s">
        <v>334</v>
      </c>
      <c r="R38" s="83" t="s">
        <v>479</v>
      </c>
      <c r="S38" s="79" t="s">
        <v>560</v>
      </c>
      <c r="T38" s="79" t="s">
        <v>579</v>
      </c>
      <c r="U38" s="79"/>
      <c r="V38" s="83" t="s">
        <v>714</v>
      </c>
      <c r="W38" s="81">
        <v>43510.744942129626</v>
      </c>
      <c r="X38" s="83" t="s">
        <v>809</v>
      </c>
      <c r="Y38" s="79"/>
      <c r="Z38" s="79"/>
      <c r="AA38" s="85" t="s">
        <v>996</v>
      </c>
      <c r="AB38" s="79"/>
      <c r="AC38" s="79" t="b">
        <v>0</v>
      </c>
      <c r="AD38" s="79">
        <v>0</v>
      </c>
      <c r="AE38" s="85" t="s">
        <v>1149</v>
      </c>
      <c r="AF38" s="79" t="b">
        <v>0</v>
      </c>
      <c r="AG38" s="79" t="s">
        <v>1152</v>
      </c>
      <c r="AH38" s="79"/>
      <c r="AI38" s="85" t="s">
        <v>1149</v>
      </c>
      <c r="AJ38" s="79" t="b">
        <v>0</v>
      </c>
      <c r="AK38" s="79">
        <v>2</v>
      </c>
      <c r="AL38" s="85" t="s">
        <v>1090</v>
      </c>
      <c r="AM38" s="79" t="s">
        <v>1157</v>
      </c>
      <c r="AN38" s="79" t="b">
        <v>0</v>
      </c>
      <c r="AO38" s="85" t="s">
        <v>1090</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17</v>
      </c>
      <c r="BK38" s="49">
        <v>100</v>
      </c>
      <c r="BL38" s="48">
        <v>17</v>
      </c>
    </row>
    <row r="39" spans="1:64" ht="15">
      <c r="A39" s="64" t="s">
        <v>241</v>
      </c>
      <c r="B39" s="64" t="s">
        <v>282</v>
      </c>
      <c r="C39" s="65" t="s">
        <v>2735</v>
      </c>
      <c r="D39" s="66">
        <v>3</v>
      </c>
      <c r="E39" s="67" t="s">
        <v>132</v>
      </c>
      <c r="F39" s="68">
        <v>35</v>
      </c>
      <c r="G39" s="65"/>
      <c r="H39" s="69"/>
      <c r="I39" s="70"/>
      <c r="J39" s="70"/>
      <c r="K39" s="34" t="s">
        <v>65</v>
      </c>
      <c r="L39" s="77">
        <v>39</v>
      </c>
      <c r="M39" s="77"/>
      <c r="N39" s="72"/>
      <c r="O39" s="79" t="s">
        <v>303</v>
      </c>
      <c r="P39" s="81">
        <v>43510.744942129626</v>
      </c>
      <c r="Q39" s="79" t="s">
        <v>334</v>
      </c>
      <c r="R39" s="83" t="s">
        <v>479</v>
      </c>
      <c r="S39" s="79" t="s">
        <v>560</v>
      </c>
      <c r="T39" s="79" t="s">
        <v>579</v>
      </c>
      <c r="U39" s="79"/>
      <c r="V39" s="83" t="s">
        <v>714</v>
      </c>
      <c r="W39" s="81">
        <v>43510.744942129626</v>
      </c>
      <c r="X39" s="83" t="s">
        <v>809</v>
      </c>
      <c r="Y39" s="79"/>
      <c r="Z39" s="79"/>
      <c r="AA39" s="85" t="s">
        <v>996</v>
      </c>
      <c r="AB39" s="79"/>
      <c r="AC39" s="79" t="b">
        <v>0</v>
      </c>
      <c r="AD39" s="79">
        <v>0</v>
      </c>
      <c r="AE39" s="85" t="s">
        <v>1149</v>
      </c>
      <c r="AF39" s="79" t="b">
        <v>0</v>
      </c>
      <c r="AG39" s="79" t="s">
        <v>1152</v>
      </c>
      <c r="AH39" s="79"/>
      <c r="AI39" s="85" t="s">
        <v>1149</v>
      </c>
      <c r="AJ39" s="79" t="b">
        <v>0</v>
      </c>
      <c r="AK39" s="79">
        <v>2</v>
      </c>
      <c r="AL39" s="85" t="s">
        <v>1090</v>
      </c>
      <c r="AM39" s="79" t="s">
        <v>1157</v>
      </c>
      <c r="AN39" s="79" t="b">
        <v>0</v>
      </c>
      <c r="AO39" s="85" t="s">
        <v>1090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242</v>
      </c>
      <c r="B40" s="64" t="s">
        <v>293</v>
      </c>
      <c r="C40" s="65" t="s">
        <v>2735</v>
      </c>
      <c r="D40" s="66">
        <v>3</v>
      </c>
      <c r="E40" s="67" t="s">
        <v>132</v>
      </c>
      <c r="F40" s="68">
        <v>35</v>
      </c>
      <c r="G40" s="65"/>
      <c r="H40" s="69"/>
      <c r="I40" s="70"/>
      <c r="J40" s="70"/>
      <c r="K40" s="34" t="s">
        <v>65</v>
      </c>
      <c r="L40" s="77">
        <v>40</v>
      </c>
      <c r="M40" s="77"/>
      <c r="N40" s="72"/>
      <c r="O40" s="79" t="s">
        <v>303</v>
      </c>
      <c r="P40" s="81">
        <v>43510.80519675926</v>
      </c>
      <c r="Q40" s="79" t="s">
        <v>335</v>
      </c>
      <c r="R40" s="83" t="s">
        <v>480</v>
      </c>
      <c r="S40" s="79" t="s">
        <v>562</v>
      </c>
      <c r="T40" s="79"/>
      <c r="U40" s="79"/>
      <c r="V40" s="83" t="s">
        <v>732</v>
      </c>
      <c r="W40" s="81">
        <v>43510.80519675926</v>
      </c>
      <c r="X40" s="83" t="s">
        <v>810</v>
      </c>
      <c r="Y40" s="79"/>
      <c r="Z40" s="79"/>
      <c r="AA40" s="85" t="s">
        <v>997</v>
      </c>
      <c r="AB40" s="79"/>
      <c r="AC40" s="79" t="b">
        <v>0</v>
      </c>
      <c r="AD40" s="79">
        <v>0</v>
      </c>
      <c r="AE40" s="85" t="s">
        <v>1149</v>
      </c>
      <c r="AF40" s="79" t="b">
        <v>0</v>
      </c>
      <c r="AG40" s="79" t="s">
        <v>1152</v>
      </c>
      <c r="AH40" s="79"/>
      <c r="AI40" s="85" t="s">
        <v>1149</v>
      </c>
      <c r="AJ40" s="79" t="b">
        <v>0</v>
      </c>
      <c r="AK40" s="79">
        <v>0</v>
      </c>
      <c r="AL40" s="85" t="s">
        <v>1149</v>
      </c>
      <c r="AM40" s="79" t="s">
        <v>1156</v>
      </c>
      <c r="AN40" s="79" t="b">
        <v>1</v>
      </c>
      <c r="AO40" s="85" t="s">
        <v>997</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242</v>
      </c>
      <c r="B41" s="64" t="s">
        <v>294</v>
      </c>
      <c r="C41" s="65" t="s">
        <v>2735</v>
      </c>
      <c r="D41" s="66">
        <v>3</v>
      </c>
      <c r="E41" s="67" t="s">
        <v>132</v>
      </c>
      <c r="F41" s="68">
        <v>35</v>
      </c>
      <c r="G41" s="65"/>
      <c r="H41" s="69"/>
      <c r="I41" s="70"/>
      <c r="J41" s="70"/>
      <c r="K41" s="34" t="s">
        <v>65</v>
      </c>
      <c r="L41" s="77">
        <v>41</v>
      </c>
      <c r="M41" s="77"/>
      <c r="N41" s="72"/>
      <c r="O41" s="79" t="s">
        <v>303</v>
      </c>
      <c r="P41" s="81">
        <v>43510.80519675926</v>
      </c>
      <c r="Q41" s="79" t="s">
        <v>335</v>
      </c>
      <c r="R41" s="83" t="s">
        <v>480</v>
      </c>
      <c r="S41" s="79" t="s">
        <v>562</v>
      </c>
      <c r="T41" s="79"/>
      <c r="U41" s="79"/>
      <c r="V41" s="83" t="s">
        <v>732</v>
      </c>
      <c r="W41" s="81">
        <v>43510.80519675926</v>
      </c>
      <c r="X41" s="83" t="s">
        <v>810</v>
      </c>
      <c r="Y41" s="79"/>
      <c r="Z41" s="79"/>
      <c r="AA41" s="85" t="s">
        <v>997</v>
      </c>
      <c r="AB41" s="79"/>
      <c r="AC41" s="79" t="b">
        <v>0</v>
      </c>
      <c r="AD41" s="79">
        <v>0</v>
      </c>
      <c r="AE41" s="85" t="s">
        <v>1149</v>
      </c>
      <c r="AF41" s="79" t="b">
        <v>0</v>
      </c>
      <c r="AG41" s="79" t="s">
        <v>1152</v>
      </c>
      <c r="AH41" s="79"/>
      <c r="AI41" s="85" t="s">
        <v>1149</v>
      </c>
      <c r="AJ41" s="79" t="b">
        <v>0</v>
      </c>
      <c r="AK41" s="79">
        <v>0</v>
      </c>
      <c r="AL41" s="85" t="s">
        <v>1149</v>
      </c>
      <c r="AM41" s="79" t="s">
        <v>1156</v>
      </c>
      <c r="AN41" s="79" t="b">
        <v>1</v>
      </c>
      <c r="AO41" s="85" t="s">
        <v>997</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18</v>
      </c>
      <c r="BK41" s="49">
        <v>100</v>
      </c>
      <c r="BL41" s="48">
        <v>18</v>
      </c>
    </row>
    <row r="42" spans="1:64" ht="15">
      <c r="A42" s="64" t="s">
        <v>243</v>
      </c>
      <c r="B42" s="64" t="s">
        <v>282</v>
      </c>
      <c r="C42" s="65" t="s">
        <v>2735</v>
      </c>
      <c r="D42" s="66">
        <v>3</v>
      </c>
      <c r="E42" s="67" t="s">
        <v>132</v>
      </c>
      <c r="F42" s="68">
        <v>35</v>
      </c>
      <c r="G42" s="65"/>
      <c r="H42" s="69"/>
      <c r="I42" s="70"/>
      <c r="J42" s="70"/>
      <c r="K42" s="34" t="s">
        <v>65</v>
      </c>
      <c r="L42" s="77">
        <v>42</v>
      </c>
      <c r="M42" s="77"/>
      <c r="N42" s="72"/>
      <c r="O42" s="79" t="s">
        <v>303</v>
      </c>
      <c r="P42" s="81">
        <v>43510.80976851852</v>
      </c>
      <c r="Q42" s="79" t="s">
        <v>336</v>
      </c>
      <c r="R42" s="83" t="s">
        <v>481</v>
      </c>
      <c r="S42" s="79" t="s">
        <v>560</v>
      </c>
      <c r="T42" s="79" t="s">
        <v>580</v>
      </c>
      <c r="U42" s="83" t="s">
        <v>643</v>
      </c>
      <c r="V42" s="83" t="s">
        <v>643</v>
      </c>
      <c r="W42" s="81">
        <v>43510.80976851852</v>
      </c>
      <c r="X42" s="83" t="s">
        <v>811</v>
      </c>
      <c r="Y42" s="79"/>
      <c r="Z42" s="79"/>
      <c r="AA42" s="85" t="s">
        <v>998</v>
      </c>
      <c r="AB42" s="79"/>
      <c r="AC42" s="79" t="b">
        <v>0</v>
      </c>
      <c r="AD42" s="79">
        <v>2</v>
      </c>
      <c r="AE42" s="85" t="s">
        <v>1149</v>
      </c>
      <c r="AF42" s="79" t="b">
        <v>0</v>
      </c>
      <c r="AG42" s="79" t="s">
        <v>1152</v>
      </c>
      <c r="AH42" s="79"/>
      <c r="AI42" s="85" t="s">
        <v>1149</v>
      </c>
      <c r="AJ42" s="79" t="b">
        <v>0</v>
      </c>
      <c r="AK42" s="79">
        <v>0</v>
      </c>
      <c r="AL42" s="85" t="s">
        <v>1149</v>
      </c>
      <c r="AM42" s="79" t="s">
        <v>1156</v>
      </c>
      <c r="AN42" s="79" t="b">
        <v>0</v>
      </c>
      <c r="AO42" s="85" t="s">
        <v>998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3</v>
      </c>
      <c r="BE42" s="49">
        <v>20</v>
      </c>
      <c r="BF42" s="48">
        <v>0</v>
      </c>
      <c r="BG42" s="49">
        <v>0</v>
      </c>
      <c r="BH42" s="48">
        <v>0</v>
      </c>
      <c r="BI42" s="49">
        <v>0</v>
      </c>
      <c r="BJ42" s="48">
        <v>12</v>
      </c>
      <c r="BK42" s="49">
        <v>80</v>
      </c>
      <c r="BL42" s="48">
        <v>15</v>
      </c>
    </row>
    <row r="43" spans="1:64" ht="15">
      <c r="A43" s="64" t="s">
        <v>244</v>
      </c>
      <c r="B43" s="64" t="s">
        <v>261</v>
      </c>
      <c r="C43" s="65" t="s">
        <v>2735</v>
      </c>
      <c r="D43" s="66">
        <v>3</v>
      </c>
      <c r="E43" s="67" t="s">
        <v>132</v>
      </c>
      <c r="F43" s="68">
        <v>35</v>
      </c>
      <c r="G43" s="65"/>
      <c r="H43" s="69"/>
      <c r="I43" s="70"/>
      <c r="J43" s="70"/>
      <c r="K43" s="34" t="s">
        <v>65</v>
      </c>
      <c r="L43" s="77">
        <v>43</v>
      </c>
      <c r="M43" s="77"/>
      <c r="N43" s="72"/>
      <c r="O43" s="79" t="s">
        <v>303</v>
      </c>
      <c r="P43" s="81">
        <v>43510.829050925924</v>
      </c>
      <c r="Q43" s="79" t="s">
        <v>337</v>
      </c>
      <c r="R43" s="83" t="s">
        <v>482</v>
      </c>
      <c r="S43" s="79" t="s">
        <v>560</v>
      </c>
      <c r="T43" s="79"/>
      <c r="U43" s="79"/>
      <c r="V43" s="83" t="s">
        <v>733</v>
      </c>
      <c r="W43" s="81">
        <v>43510.829050925924</v>
      </c>
      <c r="X43" s="83" t="s">
        <v>812</v>
      </c>
      <c r="Y43" s="79"/>
      <c r="Z43" s="79"/>
      <c r="AA43" s="85" t="s">
        <v>999</v>
      </c>
      <c r="AB43" s="79"/>
      <c r="AC43" s="79" t="b">
        <v>0</v>
      </c>
      <c r="AD43" s="79">
        <v>0</v>
      </c>
      <c r="AE43" s="85" t="s">
        <v>1149</v>
      </c>
      <c r="AF43" s="79" t="b">
        <v>0</v>
      </c>
      <c r="AG43" s="79" t="s">
        <v>1152</v>
      </c>
      <c r="AH43" s="79"/>
      <c r="AI43" s="85" t="s">
        <v>1149</v>
      </c>
      <c r="AJ43" s="79" t="b">
        <v>0</v>
      </c>
      <c r="AK43" s="79">
        <v>0</v>
      </c>
      <c r="AL43" s="85" t="s">
        <v>1149</v>
      </c>
      <c r="AM43" s="79" t="s">
        <v>1157</v>
      </c>
      <c r="AN43" s="79" t="b">
        <v>0</v>
      </c>
      <c r="AO43" s="85" t="s">
        <v>999</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13</v>
      </c>
      <c r="BK43" s="49">
        <v>100</v>
      </c>
      <c r="BL43" s="48">
        <v>13</v>
      </c>
    </row>
    <row r="44" spans="1:64" ht="15">
      <c r="A44" s="64" t="s">
        <v>245</v>
      </c>
      <c r="B44" s="64" t="s">
        <v>245</v>
      </c>
      <c r="C44" s="65" t="s">
        <v>2737</v>
      </c>
      <c r="D44" s="66">
        <v>10</v>
      </c>
      <c r="E44" s="67" t="s">
        <v>136</v>
      </c>
      <c r="F44" s="68">
        <v>12</v>
      </c>
      <c r="G44" s="65"/>
      <c r="H44" s="69"/>
      <c r="I44" s="70"/>
      <c r="J44" s="70"/>
      <c r="K44" s="34" t="s">
        <v>65</v>
      </c>
      <c r="L44" s="77">
        <v>44</v>
      </c>
      <c r="M44" s="77"/>
      <c r="N44" s="72"/>
      <c r="O44" s="79" t="s">
        <v>176</v>
      </c>
      <c r="P44" s="81">
        <v>43502.65195601852</v>
      </c>
      <c r="Q44" s="79" t="s">
        <v>338</v>
      </c>
      <c r="R44" s="83" t="s">
        <v>483</v>
      </c>
      <c r="S44" s="79" t="s">
        <v>564</v>
      </c>
      <c r="T44" s="79"/>
      <c r="U44" s="79"/>
      <c r="V44" s="83" t="s">
        <v>734</v>
      </c>
      <c r="W44" s="81">
        <v>43502.65195601852</v>
      </c>
      <c r="X44" s="83" t="s">
        <v>813</v>
      </c>
      <c r="Y44" s="79"/>
      <c r="Z44" s="79"/>
      <c r="AA44" s="85" t="s">
        <v>1000</v>
      </c>
      <c r="AB44" s="79"/>
      <c r="AC44" s="79" t="b">
        <v>0</v>
      </c>
      <c r="AD44" s="79">
        <v>0</v>
      </c>
      <c r="AE44" s="85" t="s">
        <v>1149</v>
      </c>
      <c r="AF44" s="79" t="b">
        <v>0</v>
      </c>
      <c r="AG44" s="79" t="s">
        <v>1152</v>
      </c>
      <c r="AH44" s="79"/>
      <c r="AI44" s="85" t="s">
        <v>1149</v>
      </c>
      <c r="AJ44" s="79" t="b">
        <v>0</v>
      </c>
      <c r="AK44" s="79">
        <v>0</v>
      </c>
      <c r="AL44" s="85" t="s">
        <v>1149</v>
      </c>
      <c r="AM44" s="79" t="s">
        <v>1160</v>
      </c>
      <c r="AN44" s="79" t="b">
        <v>0</v>
      </c>
      <c r="AO44" s="85" t="s">
        <v>1000</v>
      </c>
      <c r="AP44" s="79" t="s">
        <v>176</v>
      </c>
      <c r="AQ44" s="79">
        <v>0</v>
      </c>
      <c r="AR44" s="79">
        <v>0</v>
      </c>
      <c r="AS44" s="79"/>
      <c r="AT44" s="79"/>
      <c r="AU44" s="79"/>
      <c r="AV44" s="79"/>
      <c r="AW44" s="79"/>
      <c r="AX44" s="79"/>
      <c r="AY44" s="79"/>
      <c r="AZ44" s="79"/>
      <c r="BA44">
        <v>7</v>
      </c>
      <c r="BB44" s="78" t="str">
        <f>REPLACE(INDEX(GroupVertices[Group],MATCH(Edges[[#This Row],[Vertex 1]],GroupVertices[Vertex],0)),1,1,"")</f>
        <v>2</v>
      </c>
      <c r="BC44" s="78" t="str">
        <f>REPLACE(INDEX(GroupVertices[Group],MATCH(Edges[[#This Row],[Vertex 2]],GroupVertices[Vertex],0)),1,1,"")</f>
        <v>2</v>
      </c>
      <c r="BD44" s="48">
        <v>2</v>
      </c>
      <c r="BE44" s="49">
        <v>6.0606060606060606</v>
      </c>
      <c r="BF44" s="48">
        <v>0</v>
      </c>
      <c r="BG44" s="49">
        <v>0</v>
      </c>
      <c r="BH44" s="48">
        <v>0</v>
      </c>
      <c r="BI44" s="49">
        <v>0</v>
      </c>
      <c r="BJ44" s="48">
        <v>31</v>
      </c>
      <c r="BK44" s="49">
        <v>93.93939393939394</v>
      </c>
      <c r="BL44" s="48">
        <v>33</v>
      </c>
    </row>
    <row r="45" spans="1:64" ht="15">
      <c r="A45" s="64" t="s">
        <v>245</v>
      </c>
      <c r="B45" s="64" t="s">
        <v>245</v>
      </c>
      <c r="C45" s="65" t="s">
        <v>2737</v>
      </c>
      <c r="D45" s="66">
        <v>10</v>
      </c>
      <c r="E45" s="67" t="s">
        <v>136</v>
      </c>
      <c r="F45" s="68">
        <v>12</v>
      </c>
      <c r="G45" s="65"/>
      <c r="H45" s="69"/>
      <c r="I45" s="70"/>
      <c r="J45" s="70"/>
      <c r="K45" s="34" t="s">
        <v>65</v>
      </c>
      <c r="L45" s="77">
        <v>45</v>
      </c>
      <c r="M45" s="77"/>
      <c r="N45" s="72"/>
      <c r="O45" s="79" t="s">
        <v>176</v>
      </c>
      <c r="P45" s="81">
        <v>43502.65372685185</v>
      </c>
      <c r="Q45" s="79" t="s">
        <v>339</v>
      </c>
      <c r="R45" s="79" t="s">
        <v>484</v>
      </c>
      <c r="S45" s="79" t="s">
        <v>561</v>
      </c>
      <c r="T45" s="79"/>
      <c r="U45" s="79"/>
      <c r="V45" s="83" t="s">
        <v>734</v>
      </c>
      <c r="W45" s="81">
        <v>43502.65372685185</v>
      </c>
      <c r="X45" s="83" t="s">
        <v>814</v>
      </c>
      <c r="Y45" s="79"/>
      <c r="Z45" s="79"/>
      <c r="AA45" s="85" t="s">
        <v>1001</v>
      </c>
      <c r="AB45" s="79"/>
      <c r="AC45" s="79" t="b">
        <v>0</v>
      </c>
      <c r="AD45" s="79">
        <v>0</v>
      </c>
      <c r="AE45" s="85" t="s">
        <v>1149</v>
      </c>
      <c r="AF45" s="79" t="b">
        <v>0</v>
      </c>
      <c r="AG45" s="79" t="s">
        <v>1154</v>
      </c>
      <c r="AH45" s="79"/>
      <c r="AI45" s="85" t="s">
        <v>1149</v>
      </c>
      <c r="AJ45" s="79" t="b">
        <v>0</v>
      </c>
      <c r="AK45" s="79">
        <v>0</v>
      </c>
      <c r="AL45" s="85" t="s">
        <v>1149</v>
      </c>
      <c r="AM45" s="79" t="s">
        <v>1160</v>
      </c>
      <c r="AN45" s="79" t="b">
        <v>0</v>
      </c>
      <c r="AO45" s="85" t="s">
        <v>1001</v>
      </c>
      <c r="AP45" s="79" t="s">
        <v>176</v>
      </c>
      <c r="AQ45" s="79">
        <v>0</v>
      </c>
      <c r="AR45" s="79">
        <v>0</v>
      </c>
      <c r="AS45" s="79"/>
      <c r="AT45" s="79"/>
      <c r="AU45" s="79"/>
      <c r="AV45" s="79"/>
      <c r="AW45" s="79"/>
      <c r="AX45" s="79"/>
      <c r="AY45" s="79"/>
      <c r="AZ45" s="79"/>
      <c r="BA45">
        <v>7</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0</v>
      </c>
      <c r="BK45" s="49">
        <v>0</v>
      </c>
      <c r="BL45" s="48">
        <v>0</v>
      </c>
    </row>
    <row r="46" spans="1:64" ht="15">
      <c r="A46" s="64" t="s">
        <v>245</v>
      </c>
      <c r="B46" s="64" t="s">
        <v>245</v>
      </c>
      <c r="C46" s="65" t="s">
        <v>2737</v>
      </c>
      <c r="D46" s="66">
        <v>10</v>
      </c>
      <c r="E46" s="67" t="s">
        <v>136</v>
      </c>
      <c r="F46" s="68">
        <v>12</v>
      </c>
      <c r="G46" s="65"/>
      <c r="H46" s="69"/>
      <c r="I46" s="70"/>
      <c r="J46" s="70"/>
      <c r="K46" s="34" t="s">
        <v>65</v>
      </c>
      <c r="L46" s="77">
        <v>46</v>
      </c>
      <c r="M46" s="77"/>
      <c r="N46" s="72"/>
      <c r="O46" s="79" t="s">
        <v>176</v>
      </c>
      <c r="P46" s="81">
        <v>43502.82488425926</v>
      </c>
      <c r="Q46" s="79" t="s">
        <v>340</v>
      </c>
      <c r="R46" s="79" t="s">
        <v>485</v>
      </c>
      <c r="S46" s="79" t="s">
        <v>565</v>
      </c>
      <c r="T46" s="79"/>
      <c r="U46" s="79"/>
      <c r="V46" s="83" t="s">
        <v>734</v>
      </c>
      <c r="W46" s="81">
        <v>43502.82488425926</v>
      </c>
      <c r="X46" s="83" t="s">
        <v>815</v>
      </c>
      <c r="Y46" s="79"/>
      <c r="Z46" s="79"/>
      <c r="AA46" s="85" t="s">
        <v>1002</v>
      </c>
      <c r="AB46" s="79"/>
      <c r="AC46" s="79" t="b">
        <v>0</v>
      </c>
      <c r="AD46" s="79">
        <v>0</v>
      </c>
      <c r="AE46" s="85" t="s">
        <v>1149</v>
      </c>
      <c r="AF46" s="79" t="b">
        <v>0</v>
      </c>
      <c r="AG46" s="79" t="s">
        <v>1152</v>
      </c>
      <c r="AH46" s="79"/>
      <c r="AI46" s="85" t="s">
        <v>1149</v>
      </c>
      <c r="AJ46" s="79" t="b">
        <v>0</v>
      </c>
      <c r="AK46" s="79">
        <v>0</v>
      </c>
      <c r="AL46" s="85" t="s">
        <v>1149</v>
      </c>
      <c r="AM46" s="79" t="s">
        <v>1160</v>
      </c>
      <c r="AN46" s="79" t="b">
        <v>0</v>
      </c>
      <c r="AO46" s="85" t="s">
        <v>1002</v>
      </c>
      <c r="AP46" s="79" t="s">
        <v>176</v>
      </c>
      <c r="AQ46" s="79">
        <v>0</v>
      </c>
      <c r="AR46" s="79">
        <v>0</v>
      </c>
      <c r="AS46" s="79"/>
      <c r="AT46" s="79"/>
      <c r="AU46" s="79"/>
      <c r="AV46" s="79"/>
      <c r="AW46" s="79"/>
      <c r="AX46" s="79"/>
      <c r="AY46" s="79"/>
      <c r="AZ46" s="79"/>
      <c r="BA46">
        <v>7</v>
      </c>
      <c r="BB46" s="78" t="str">
        <f>REPLACE(INDEX(GroupVertices[Group],MATCH(Edges[[#This Row],[Vertex 1]],GroupVertices[Vertex],0)),1,1,"")</f>
        <v>2</v>
      </c>
      <c r="BC46" s="78" t="str">
        <f>REPLACE(INDEX(GroupVertices[Group],MATCH(Edges[[#This Row],[Vertex 2]],GroupVertices[Vertex],0)),1,1,"")</f>
        <v>2</v>
      </c>
      <c r="BD46" s="48">
        <v>0</v>
      </c>
      <c r="BE46" s="49">
        <v>0</v>
      </c>
      <c r="BF46" s="48">
        <v>1</v>
      </c>
      <c r="BG46" s="49">
        <v>5</v>
      </c>
      <c r="BH46" s="48">
        <v>0</v>
      </c>
      <c r="BI46" s="49">
        <v>0</v>
      </c>
      <c r="BJ46" s="48">
        <v>19</v>
      </c>
      <c r="BK46" s="49">
        <v>95</v>
      </c>
      <c r="BL46" s="48">
        <v>20</v>
      </c>
    </row>
    <row r="47" spans="1:64" ht="15">
      <c r="A47" s="64" t="s">
        <v>245</v>
      </c>
      <c r="B47" s="64" t="s">
        <v>245</v>
      </c>
      <c r="C47" s="65" t="s">
        <v>2737</v>
      </c>
      <c r="D47" s="66">
        <v>10</v>
      </c>
      <c r="E47" s="67" t="s">
        <v>136</v>
      </c>
      <c r="F47" s="68">
        <v>12</v>
      </c>
      <c r="G47" s="65"/>
      <c r="H47" s="69"/>
      <c r="I47" s="70"/>
      <c r="J47" s="70"/>
      <c r="K47" s="34" t="s">
        <v>65</v>
      </c>
      <c r="L47" s="77">
        <v>47</v>
      </c>
      <c r="M47" s="77"/>
      <c r="N47" s="72"/>
      <c r="O47" s="79" t="s">
        <v>176</v>
      </c>
      <c r="P47" s="81">
        <v>43507.66234953704</v>
      </c>
      <c r="Q47" s="79" t="s">
        <v>341</v>
      </c>
      <c r="R47" s="83" t="s">
        <v>486</v>
      </c>
      <c r="S47" s="79" t="s">
        <v>564</v>
      </c>
      <c r="T47" s="79"/>
      <c r="U47" s="79"/>
      <c r="V47" s="83" t="s">
        <v>734</v>
      </c>
      <c r="W47" s="81">
        <v>43507.66234953704</v>
      </c>
      <c r="X47" s="83" t="s">
        <v>816</v>
      </c>
      <c r="Y47" s="79"/>
      <c r="Z47" s="79"/>
      <c r="AA47" s="85" t="s">
        <v>1003</v>
      </c>
      <c r="AB47" s="79"/>
      <c r="AC47" s="79" t="b">
        <v>0</v>
      </c>
      <c r="AD47" s="79">
        <v>0</v>
      </c>
      <c r="AE47" s="85" t="s">
        <v>1149</v>
      </c>
      <c r="AF47" s="79" t="b">
        <v>0</v>
      </c>
      <c r="AG47" s="79" t="s">
        <v>1152</v>
      </c>
      <c r="AH47" s="79"/>
      <c r="AI47" s="85" t="s">
        <v>1149</v>
      </c>
      <c r="AJ47" s="79" t="b">
        <v>0</v>
      </c>
      <c r="AK47" s="79">
        <v>0</v>
      </c>
      <c r="AL47" s="85" t="s">
        <v>1149</v>
      </c>
      <c r="AM47" s="79" t="s">
        <v>1160</v>
      </c>
      <c r="AN47" s="79" t="b">
        <v>0</v>
      </c>
      <c r="AO47" s="85" t="s">
        <v>1003</v>
      </c>
      <c r="AP47" s="79" t="s">
        <v>176</v>
      </c>
      <c r="AQ47" s="79">
        <v>0</v>
      </c>
      <c r="AR47" s="79">
        <v>0</v>
      </c>
      <c r="AS47" s="79"/>
      <c r="AT47" s="79"/>
      <c r="AU47" s="79"/>
      <c r="AV47" s="79"/>
      <c r="AW47" s="79"/>
      <c r="AX47" s="79"/>
      <c r="AY47" s="79"/>
      <c r="AZ47" s="79"/>
      <c r="BA47">
        <v>7</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2</v>
      </c>
      <c r="BK47" s="49">
        <v>100</v>
      </c>
      <c r="BL47" s="48">
        <v>2</v>
      </c>
    </row>
    <row r="48" spans="1:64" ht="15">
      <c r="A48" s="64" t="s">
        <v>245</v>
      </c>
      <c r="B48" s="64" t="s">
        <v>245</v>
      </c>
      <c r="C48" s="65" t="s">
        <v>2737</v>
      </c>
      <c r="D48" s="66">
        <v>10</v>
      </c>
      <c r="E48" s="67" t="s">
        <v>136</v>
      </c>
      <c r="F48" s="68">
        <v>12</v>
      </c>
      <c r="G48" s="65"/>
      <c r="H48" s="69"/>
      <c r="I48" s="70"/>
      <c r="J48" s="70"/>
      <c r="K48" s="34" t="s">
        <v>65</v>
      </c>
      <c r="L48" s="77">
        <v>48</v>
      </c>
      <c r="M48" s="77"/>
      <c r="N48" s="72"/>
      <c r="O48" s="79" t="s">
        <v>176</v>
      </c>
      <c r="P48" s="81">
        <v>43509.85996527778</v>
      </c>
      <c r="Q48" s="79" t="s">
        <v>342</v>
      </c>
      <c r="R48" s="79" t="s">
        <v>487</v>
      </c>
      <c r="S48" s="79" t="s">
        <v>565</v>
      </c>
      <c r="T48" s="79"/>
      <c r="U48" s="79"/>
      <c r="V48" s="83" t="s">
        <v>734</v>
      </c>
      <c r="W48" s="81">
        <v>43509.85996527778</v>
      </c>
      <c r="X48" s="83" t="s">
        <v>817</v>
      </c>
      <c r="Y48" s="79"/>
      <c r="Z48" s="79"/>
      <c r="AA48" s="85" t="s">
        <v>1004</v>
      </c>
      <c r="AB48" s="79"/>
      <c r="AC48" s="79" t="b">
        <v>0</v>
      </c>
      <c r="AD48" s="79">
        <v>0</v>
      </c>
      <c r="AE48" s="85" t="s">
        <v>1149</v>
      </c>
      <c r="AF48" s="79" t="b">
        <v>0</v>
      </c>
      <c r="AG48" s="79" t="s">
        <v>1152</v>
      </c>
      <c r="AH48" s="79"/>
      <c r="AI48" s="85" t="s">
        <v>1149</v>
      </c>
      <c r="AJ48" s="79" t="b">
        <v>0</v>
      </c>
      <c r="AK48" s="79">
        <v>0</v>
      </c>
      <c r="AL48" s="85" t="s">
        <v>1149</v>
      </c>
      <c r="AM48" s="79" t="s">
        <v>1160</v>
      </c>
      <c r="AN48" s="79" t="b">
        <v>0</v>
      </c>
      <c r="AO48" s="85" t="s">
        <v>1004</v>
      </c>
      <c r="AP48" s="79" t="s">
        <v>176</v>
      </c>
      <c r="AQ48" s="79">
        <v>0</v>
      </c>
      <c r="AR48" s="79">
        <v>0</v>
      </c>
      <c r="AS48" s="79"/>
      <c r="AT48" s="79"/>
      <c r="AU48" s="79"/>
      <c r="AV48" s="79"/>
      <c r="AW48" s="79"/>
      <c r="AX48" s="79"/>
      <c r="AY48" s="79"/>
      <c r="AZ48" s="79"/>
      <c r="BA48">
        <v>7</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13</v>
      </c>
      <c r="BK48" s="49">
        <v>100</v>
      </c>
      <c r="BL48" s="48">
        <v>13</v>
      </c>
    </row>
    <row r="49" spans="1:64" ht="15">
      <c r="A49" s="64" t="s">
        <v>245</v>
      </c>
      <c r="B49" s="64" t="s">
        <v>245</v>
      </c>
      <c r="C49" s="65" t="s">
        <v>2737</v>
      </c>
      <c r="D49" s="66">
        <v>10</v>
      </c>
      <c r="E49" s="67" t="s">
        <v>136</v>
      </c>
      <c r="F49" s="68">
        <v>12</v>
      </c>
      <c r="G49" s="65"/>
      <c r="H49" s="69"/>
      <c r="I49" s="70"/>
      <c r="J49" s="70"/>
      <c r="K49" s="34" t="s">
        <v>65</v>
      </c>
      <c r="L49" s="77">
        <v>49</v>
      </c>
      <c r="M49" s="77"/>
      <c r="N49" s="72"/>
      <c r="O49" s="79" t="s">
        <v>176</v>
      </c>
      <c r="P49" s="81">
        <v>43509.86238425926</v>
      </c>
      <c r="Q49" s="79" t="s">
        <v>343</v>
      </c>
      <c r="R49" s="79" t="s">
        <v>488</v>
      </c>
      <c r="S49" s="79" t="s">
        <v>565</v>
      </c>
      <c r="T49" s="79"/>
      <c r="U49" s="79"/>
      <c r="V49" s="83" t="s">
        <v>734</v>
      </c>
      <c r="W49" s="81">
        <v>43509.86238425926</v>
      </c>
      <c r="X49" s="83" t="s">
        <v>818</v>
      </c>
      <c r="Y49" s="79"/>
      <c r="Z49" s="79"/>
      <c r="AA49" s="85" t="s">
        <v>1005</v>
      </c>
      <c r="AB49" s="79"/>
      <c r="AC49" s="79" t="b">
        <v>0</v>
      </c>
      <c r="AD49" s="79">
        <v>0</v>
      </c>
      <c r="AE49" s="85" t="s">
        <v>1149</v>
      </c>
      <c r="AF49" s="79" t="b">
        <v>0</v>
      </c>
      <c r="AG49" s="79" t="s">
        <v>1152</v>
      </c>
      <c r="AH49" s="79"/>
      <c r="AI49" s="85" t="s">
        <v>1149</v>
      </c>
      <c r="AJ49" s="79" t="b">
        <v>0</v>
      </c>
      <c r="AK49" s="79">
        <v>0</v>
      </c>
      <c r="AL49" s="85" t="s">
        <v>1149</v>
      </c>
      <c r="AM49" s="79" t="s">
        <v>1160</v>
      </c>
      <c r="AN49" s="79" t="b">
        <v>0</v>
      </c>
      <c r="AO49" s="85" t="s">
        <v>1005</v>
      </c>
      <c r="AP49" s="79" t="s">
        <v>176</v>
      </c>
      <c r="AQ49" s="79">
        <v>0</v>
      </c>
      <c r="AR49" s="79">
        <v>0</v>
      </c>
      <c r="AS49" s="79"/>
      <c r="AT49" s="79"/>
      <c r="AU49" s="79"/>
      <c r="AV49" s="79"/>
      <c r="AW49" s="79"/>
      <c r="AX49" s="79"/>
      <c r="AY49" s="79"/>
      <c r="AZ49" s="79"/>
      <c r="BA49">
        <v>7</v>
      </c>
      <c r="BB49" s="78" t="str">
        <f>REPLACE(INDEX(GroupVertices[Group],MATCH(Edges[[#This Row],[Vertex 1]],GroupVertices[Vertex],0)),1,1,"")</f>
        <v>2</v>
      </c>
      <c r="BC49" s="78" t="str">
        <f>REPLACE(INDEX(GroupVertices[Group],MATCH(Edges[[#This Row],[Vertex 2]],GroupVertices[Vertex],0)),1,1,"")</f>
        <v>2</v>
      </c>
      <c r="BD49" s="48">
        <v>0</v>
      </c>
      <c r="BE49" s="49">
        <v>0</v>
      </c>
      <c r="BF49" s="48">
        <v>2</v>
      </c>
      <c r="BG49" s="49">
        <v>12.5</v>
      </c>
      <c r="BH49" s="48">
        <v>0</v>
      </c>
      <c r="BI49" s="49">
        <v>0</v>
      </c>
      <c r="BJ49" s="48">
        <v>14</v>
      </c>
      <c r="BK49" s="49">
        <v>87.5</v>
      </c>
      <c r="BL49" s="48">
        <v>16</v>
      </c>
    </row>
    <row r="50" spans="1:64" ht="15">
      <c r="A50" s="64" t="s">
        <v>245</v>
      </c>
      <c r="B50" s="64" t="s">
        <v>245</v>
      </c>
      <c r="C50" s="65" t="s">
        <v>2737</v>
      </c>
      <c r="D50" s="66">
        <v>10</v>
      </c>
      <c r="E50" s="67" t="s">
        <v>136</v>
      </c>
      <c r="F50" s="68">
        <v>12</v>
      </c>
      <c r="G50" s="65"/>
      <c r="H50" s="69"/>
      <c r="I50" s="70"/>
      <c r="J50" s="70"/>
      <c r="K50" s="34" t="s">
        <v>65</v>
      </c>
      <c r="L50" s="77">
        <v>50</v>
      </c>
      <c r="M50" s="77"/>
      <c r="N50" s="72"/>
      <c r="O50" s="79" t="s">
        <v>176</v>
      </c>
      <c r="P50" s="81">
        <v>43510.83069444444</v>
      </c>
      <c r="Q50" s="79" t="s">
        <v>344</v>
      </c>
      <c r="R50" s="79" t="s">
        <v>489</v>
      </c>
      <c r="S50" s="79" t="s">
        <v>565</v>
      </c>
      <c r="T50" s="79"/>
      <c r="U50" s="79"/>
      <c r="V50" s="83" t="s">
        <v>734</v>
      </c>
      <c r="W50" s="81">
        <v>43510.83069444444</v>
      </c>
      <c r="X50" s="83" t="s">
        <v>819</v>
      </c>
      <c r="Y50" s="79"/>
      <c r="Z50" s="79"/>
      <c r="AA50" s="85" t="s">
        <v>1006</v>
      </c>
      <c r="AB50" s="79"/>
      <c r="AC50" s="79" t="b">
        <v>0</v>
      </c>
      <c r="AD50" s="79">
        <v>0</v>
      </c>
      <c r="AE50" s="85" t="s">
        <v>1149</v>
      </c>
      <c r="AF50" s="79" t="b">
        <v>0</v>
      </c>
      <c r="AG50" s="79" t="s">
        <v>1152</v>
      </c>
      <c r="AH50" s="79"/>
      <c r="AI50" s="85" t="s">
        <v>1149</v>
      </c>
      <c r="AJ50" s="79" t="b">
        <v>0</v>
      </c>
      <c r="AK50" s="79">
        <v>0</v>
      </c>
      <c r="AL50" s="85" t="s">
        <v>1149</v>
      </c>
      <c r="AM50" s="79" t="s">
        <v>1160</v>
      </c>
      <c r="AN50" s="79" t="b">
        <v>0</v>
      </c>
      <c r="AO50" s="85" t="s">
        <v>1006</v>
      </c>
      <c r="AP50" s="79" t="s">
        <v>176</v>
      </c>
      <c r="AQ50" s="79">
        <v>0</v>
      </c>
      <c r="AR50" s="79">
        <v>0</v>
      </c>
      <c r="AS50" s="79"/>
      <c r="AT50" s="79"/>
      <c r="AU50" s="79"/>
      <c r="AV50" s="79"/>
      <c r="AW50" s="79"/>
      <c r="AX50" s="79"/>
      <c r="AY50" s="79"/>
      <c r="AZ50" s="79"/>
      <c r="BA50">
        <v>7</v>
      </c>
      <c r="BB50" s="78" t="str">
        <f>REPLACE(INDEX(GroupVertices[Group],MATCH(Edges[[#This Row],[Vertex 1]],GroupVertices[Vertex],0)),1,1,"")</f>
        <v>2</v>
      </c>
      <c r="BC50" s="78" t="str">
        <f>REPLACE(INDEX(GroupVertices[Group],MATCH(Edges[[#This Row],[Vertex 2]],GroupVertices[Vertex],0)),1,1,"")</f>
        <v>2</v>
      </c>
      <c r="BD50" s="48">
        <v>1</v>
      </c>
      <c r="BE50" s="49">
        <v>4.761904761904762</v>
      </c>
      <c r="BF50" s="48">
        <v>0</v>
      </c>
      <c r="BG50" s="49">
        <v>0</v>
      </c>
      <c r="BH50" s="48">
        <v>0</v>
      </c>
      <c r="BI50" s="49">
        <v>0</v>
      </c>
      <c r="BJ50" s="48">
        <v>20</v>
      </c>
      <c r="BK50" s="49">
        <v>95.23809523809524</v>
      </c>
      <c r="BL50" s="48">
        <v>21</v>
      </c>
    </row>
    <row r="51" spans="1:64" ht="15">
      <c r="A51" s="64" t="s">
        <v>246</v>
      </c>
      <c r="B51" s="64" t="s">
        <v>282</v>
      </c>
      <c r="C51" s="65" t="s">
        <v>2735</v>
      </c>
      <c r="D51" s="66">
        <v>3</v>
      </c>
      <c r="E51" s="67" t="s">
        <v>132</v>
      </c>
      <c r="F51" s="68">
        <v>35</v>
      </c>
      <c r="G51" s="65"/>
      <c r="H51" s="69"/>
      <c r="I51" s="70"/>
      <c r="J51" s="70"/>
      <c r="K51" s="34" t="s">
        <v>65</v>
      </c>
      <c r="L51" s="77">
        <v>51</v>
      </c>
      <c r="M51" s="77"/>
      <c r="N51" s="72"/>
      <c r="O51" s="79" t="s">
        <v>303</v>
      </c>
      <c r="P51" s="81">
        <v>43510.86340277778</v>
      </c>
      <c r="Q51" s="79" t="s">
        <v>345</v>
      </c>
      <c r="R51" s="83" t="s">
        <v>490</v>
      </c>
      <c r="S51" s="79" t="s">
        <v>560</v>
      </c>
      <c r="T51" s="79" t="s">
        <v>581</v>
      </c>
      <c r="U51" s="83" t="s">
        <v>644</v>
      </c>
      <c r="V51" s="83" t="s">
        <v>644</v>
      </c>
      <c r="W51" s="81">
        <v>43510.86340277778</v>
      </c>
      <c r="X51" s="83" t="s">
        <v>820</v>
      </c>
      <c r="Y51" s="79"/>
      <c r="Z51" s="79"/>
      <c r="AA51" s="85" t="s">
        <v>1007</v>
      </c>
      <c r="AB51" s="79"/>
      <c r="AC51" s="79" t="b">
        <v>0</v>
      </c>
      <c r="AD51" s="79">
        <v>0</v>
      </c>
      <c r="AE51" s="85" t="s">
        <v>1151</v>
      </c>
      <c r="AF51" s="79" t="b">
        <v>0</v>
      </c>
      <c r="AG51" s="79" t="s">
        <v>1152</v>
      </c>
      <c r="AH51" s="79"/>
      <c r="AI51" s="85" t="s">
        <v>1149</v>
      </c>
      <c r="AJ51" s="79" t="b">
        <v>0</v>
      </c>
      <c r="AK51" s="79">
        <v>0</v>
      </c>
      <c r="AL51" s="85" t="s">
        <v>1149</v>
      </c>
      <c r="AM51" s="79" t="s">
        <v>1161</v>
      </c>
      <c r="AN51" s="79" t="b">
        <v>0</v>
      </c>
      <c r="AO51" s="85" t="s">
        <v>1007</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246</v>
      </c>
      <c r="B52" s="64" t="s">
        <v>284</v>
      </c>
      <c r="C52" s="65" t="s">
        <v>2735</v>
      </c>
      <c r="D52" s="66">
        <v>3</v>
      </c>
      <c r="E52" s="67" t="s">
        <v>132</v>
      </c>
      <c r="F52" s="68">
        <v>35</v>
      </c>
      <c r="G52" s="65"/>
      <c r="H52" s="69"/>
      <c r="I52" s="70"/>
      <c r="J52" s="70"/>
      <c r="K52" s="34" t="s">
        <v>65</v>
      </c>
      <c r="L52" s="77">
        <v>52</v>
      </c>
      <c r="M52" s="77"/>
      <c r="N52" s="72"/>
      <c r="O52" s="79" t="s">
        <v>304</v>
      </c>
      <c r="P52" s="81">
        <v>43510.86340277778</v>
      </c>
      <c r="Q52" s="79" t="s">
        <v>345</v>
      </c>
      <c r="R52" s="83" t="s">
        <v>490</v>
      </c>
      <c r="S52" s="79" t="s">
        <v>560</v>
      </c>
      <c r="T52" s="79" t="s">
        <v>581</v>
      </c>
      <c r="U52" s="83" t="s">
        <v>644</v>
      </c>
      <c r="V52" s="83" t="s">
        <v>644</v>
      </c>
      <c r="W52" s="81">
        <v>43510.86340277778</v>
      </c>
      <c r="X52" s="83" t="s">
        <v>820</v>
      </c>
      <c r="Y52" s="79"/>
      <c r="Z52" s="79"/>
      <c r="AA52" s="85" t="s">
        <v>1007</v>
      </c>
      <c r="AB52" s="79"/>
      <c r="AC52" s="79" t="b">
        <v>0</v>
      </c>
      <c r="AD52" s="79">
        <v>0</v>
      </c>
      <c r="AE52" s="85" t="s">
        <v>1151</v>
      </c>
      <c r="AF52" s="79" t="b">
        <v>0</v>
      </c>
      <c r="AG52" s="79" t="s">
        <v>1152</v>
      </c>
      <c r="AH52" s="79"/>
      <c r="AI52" s="85" t="s">
        <v>1149</v>
      </c>
      <c r="AJ52" s="79" t="b">
        <v>0</v>
      </c>
      <c r="AK52" s="79">
        <v>0</v>
      </c>
      <c r="AL52" s="85" t="s">
        <v>1149</v>
      </c>
      <c r="AM52" s="79" t="s">
        <v>1161</v>
      </c>
      <c r="AN52" s="79" t="b">
        <v>0</v>
      </c>
      <c r="AO52" s="85" t="s">
        <v>1007</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6.25</v>
      </c>
      <c r="BF52" s="48">
        <v>0</v>
      </c>
      <c r="BG52" s="49">
        <v>0</v>
      </c>
      <c r="BH52" s="48">
        <v>0</v>
      </c>
      <c r="BI52" s="49">
        <v>0</v>
      </c>
      <c r="BJ52" s="48">
        <v>15</v>
      </c>
      <c r="BK52" s="49">
        <v>93.75</v>
      </c>
      <c r="BL52" s="48">
        <v>16</v>
      </c>
    </row>
    <row r="53" spans="1:64" ht="15">
      <c r="A53" s="64" t="s">
        <v>247</v>
      </c>
      <c r="B53" s="64" t="s">
        <v>247</v>
      </c>
      <c r="C53" s="65" t="s">
        <v>2735</v>
      </c>
      <c r="D53" s="66">
        <v>3</v>
      </c>
      <c r="E53" s="67" t="s">
        <v>132</v>
      </c>
      <c r="F53" s="68">
        <v>35</v>
      </c>
      <c r="G53" s="65"/>
      <c r="H53" s="69"/>
      <c r="I53" s="70"/>
      <c r="J53" s="70"/>
      <c r="K53" s="34" t="s">
        <v>65</v>
      </c>
      <c r="L53" s="77">
        <v>53</v>
      </c>
      <c r="M53" s="77"/>
      <c r="N53" s="72"/>
      <c r="O53" s="79" t="s">
        <v>176</v>
      </c>
      <c r="P53" s="81">
        <v>43510.87940972222</v>
      </c>
      <c r="Q53" s="79" t="s">
        <v>346</v>
      </c>
      <c r="R53" s="83" t="s">
        <v>491</v>
      </c>
      <c r="S53" s="79" t="s">
        <v>560</v>
      </c>
      <c r="T53" s="79"/>
      <c r="U53" s="79"/>
      <c r="V53" s="83" t="s">
        <v>735</v>
      </c>
      <c r="W53" s="81">
        <v>43510.87940972222</v>
      </c>
      <c r="X53" s="83" t="s">
        <v>821</v>
      </c>
      <c r="Y53" s="79"/>
      <c r="Z53" s="79"/>
      <c r="AA53" s="85" t="s">
        <v>1008</v>
      </c>
      <c r="AB53" s="79"/>
      <c r="AC53" s="79" t="b">
        <v>0</v>
      </c>
      <c r="AD53" s="79">
        <v>0</v>
      </c>
      <c r="AE53" s="85" t="s">
        <v>1149</v>
      </c>
      <c r="AF53" s="79" t="b">
        <v>0</v>
      </c>
      <c r="AG53" s="79" t="s">
        <v>1152</v>
      </c>
      <c r="AH53" s="79"/>
      <c r="AI53" s="85" t="s">
        <v>1149</v>
      </c>
      <c r="AJ53" s="79" t="b">
        <v>0</v>
      </c>
      <c r="AK53" s="79">
        <v>0</v>
      </c>
      <c r="AL53" s="85" t="s">
        <v>1149</v>
      </c>
      <c r="AM53" s="79" t="s">
        <v>1156</v>
      </c>
      <c r="AN53" s="79" t="b">
        <v>0</v>
      </c>
      <c r="AO53" s="85" t="s">
        <v>1008</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8</v>
      </c>
      <c r="BK53" s="49">
        <v>100</v>
      </c>
      <c r="BL53" s="48">
        <v>8</v>
      </c>
    </row>
    <row r="54" spans="1:64" ht="15">
      <c r="A54" s="64" t="s">
        <v>248</v>
      </c>
      <c r="B54" s="64" t="s">
        <v>248</v>
      </c>
      <c r="C54" s="65" t="s">
        <v>2736</v>
      </c>
      <c r="D54" s="66">
        <v>4.166666666666667</v>
      </c>
      <c r="E54" s="67" t="s">
        <v>136</v>
      </c>
      <c r="F54" s="68">
        <v>31.166666666666668</v>
      </c>
      <c r="G54" s="65"/>
      <c r="H54" s="69"/>
      <c r="I54" s="70"/>
      <c r="J54" s="70"/>
      <c r="K54" s="34" t="s">
        <v>65</v>
      </c>
      <c r="L54" s="77">
        <v>54</v>
      </c>
      <c r="M54" s="77"/>
      <c r="N54" s="72"/>
      <c r="O54" s="79" t="s">
        <v>176</v>
      </c>
      <c r="P54" s="81">
        <v>43510.125925925924</v>
      </c>
      <c r="Q54" s="79" t="s">
        <v>347</v>
      </c>
      <c r="R54" s="83" t="s">
        <v>492</v>
      </c>
      <c r="S54" s="79" t="s">
        <v>562</v>
      </c>
      <c r="T54" s="79" t="s">
        <v>582</v>
      </c>
      <c r="U54" s="79"/>
      <c r="V54" s="83" t="s">
        <v>736</v>
      </c>
      <c r="W54" s="81">
        <v>43510.125925925924</v>
      </c>
      <c r="X54" s="83" t="s">
        <v>822</v>
      </c>
      <c r="Y54" s="79"/>
      <c r="Z54" s="79"/>
      <c r="AA54" s="85" t="s">
        <v>1009</v>
      </c>
      <c r="AB54" s="79"/>
      <c r="AC54" s="79" t="b">
        <v>0</v>
      </c>
      <c r="AD54" s="79">
        <v>0</v>
      </c>
      <c r="AE54" s="85" t="s">
        <v>1149</v>
      </c>
      <c r="AF54" s="79" t="b">
        <v>0</v>
      </c>
      <c r="AG54" s="79" t="s">
        <v>1152</v>
      </c>
      <c r="AH54" s="79"/>
      <c r="AI54" s="85" t="s">
        <v>1149</v>
      </c>
      <c r="AJ54" s="79" t="b">
        <v>0</v>
      </c>
      <c r="AK54" s="79">
        <v>0</v>
      </c>
      <c r="AL54" s="85" t="s">
        <v>1149</v>
      </c>
      <c r="AM54" s="79" t="s">
        <v>1163</v>
      </c>
      <c r="AN54" s="79" t="b">
        <v>1</v>
      </c>
      <c r="AO54" s="85" t="s">
        <v>1009</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16</v>
      </c>
      <c r="BK54" s="49">
        <v>100</v>
      </c>
      <c r="BL54" s="48">
        <v>16</v>
      </c>
    </row>
    <row r="55" spans="1:64" ht="15">
      <c r="A55" s="64" t="s">
        <v>248</v>
      </c>
      <c r="B55" s="64" t="s">
        <v>248</v>
      </c>
      <c r="C55" s="65" t="s">
        <v>2736</v>
      </c>
      <c r="D55" s="66">
        <v>4.166666666666667</v>
      </c>
      <c r="E55" s="67" t="s">
        <v>136</v>
      </c>
      <c r="F55" s="68">
        <v>31.166666666666668</v>
      </c>
      <c r="G55" s="65"/>
      <c r="H55" s="69"/>
      <c r="I55" s="70"/>
      <c r="J55" s="70"/>
      <c r="K55" s="34" t="s">
        <v>65</v>
      </c>
      <c r="L55" s="77">
        <v>55</v>
      </c>
      <c r="M55" s="77"/>
      <c r="N55" s="72"/>
      <c r="O55" s="79" t="s">
        <v>176</v>
      </c>
      <c r="P55" s="81">
        <v>43510.99553240741</v>
      </c>
      <c r="Q55" s="79" t="s">
        <v>348</v>
      </c>
      <c r="R55" s="83" t="s">
        <v>493</v>
      </c>
      <c r="S55" s="79" t="s">
        <v>562</v>
      </c>
      <c r="T55" s="79" t="s">
        <v>293</v>
      </c>
      <c r="U55" s="79"/>
      <c r="V55" s="83" t="s">
        <v>736</v>
      </c>
      <c r="W55" s="81">
        <v>43510.99553240741</v>
      </c>
      <c r="X55" s="83" t="s">
        <v>823</v>
      </c>
      <c r="Y55" s="79"/>
      <c r="Z55" s="79"/>
      <c r="AA55" s="85" t="s">
        <v>1010</v>
      </c>
      <c r="AB55" s="79"/>
      <c r="AC55" s="79" t="b">
        <v>0</v>
      </c>
      <c r="AD55" s="79">
        <v>0</v>
      </c>
      <c r="AE55" s="85" t="s">
        <v>1149</v>
      </c>
      <c r="AF55" s="79" t="b">
        <v>0</v>
      </c>
      <c r="AG55" s="79" t="s">
        <v>1152</v>
      </c>
      <c r="AH55" s="79"/>
      <c r="AI55" s="85" t="s">
        <v>1149</v>
      </c>
      <c r="AJ55" s="79" t="b">
        <v>0</v>
      </c>
      <c r="AK55" s="79">
        <v>0</v>
      </c>
      <c r="AL55" s="85" t="s">
        <v>1149</v>
      </c>
      <c r="AM55" s="79" t="s">
        <v>1163</v>
      </c>
      <c r="AN55" s="79" t="b">
        <v>1</v>
      </c>
      <c r="AO55" s="85" t="s">
        <v>1010</v>
      </c>
      <c r="AP55" s="79" t="s">
        <v>176</v>
      </c>
      <c r="AQ55" s="79">
        <v>0</v>
      </c>
      <c r="AR55" s="79">
        <v>0</v>
      </c>
      <c r="AS55" s="79"/>
      <c r="AT55" s="79"/>
      <c r="AU55" s="79"/>
      <c r="AV55" s="79"/>
      <c r="AW55" s="79"/>
      <c r="AX55" s="79"/>
      <c r="AY55" s="79"/>
      <c r="AZ55" s="79"/>
      <c r="BA55">
        <v>2</v>
      </c>
      <c r="BB55" s="78" t="str">
        <f>REPLACE(INDEX(GroupVertices[Group],MATCH(Edges[[#This Row],[Vertex 1]],GroupVertices[Vertex],0)),1,1,"")</f>
        <v>2</v>
      </c>
      <c r="BC55" s="78" t="str">
        <f>REPLACE(INDEX(GroupVertices[Group],MATCH(Edges[[#This Row],[Vertex 2]],GroupVertices[Vertex],0)),1,1,"")</f>
        <v>2</v>
      </c>
      <c r="BD55" s="48">
        <v>0</v>
      </c>
      <c r="BE55" s="49">
        <v>0</v>
      </c>
      <c r="BF55" s="48">
        <v>0</v>
      </c>
      <c r="BG55" s="49">
        <v>0</v>
      </c>
      <c r="BH55" s="48">
        <v>0</v>
      </c>
      <c r="BI55" s="49">
        <v>0</v>
      </c>
      <c r="BJ55" s="48">
        <v>16</v>
      </c>
      <c r="BK55" s="49">
        <v>100</v>
      </c>
      <c r="BL55" s="48">
        <v>16</v>
      </c>
    </row>
    <row r="56" spans="1:64" ht="15">
      <c r="A56" s="64" t="s">
        <v>249</v>
      </c>
      <c r="B56" s="64" t="s">
        <v>250</v>
      </c>
      <c r="C56" s="65" t="s">
        <v>2735</v>
      </c>
      <c r="D56" s="66">
        <v>3</v>
      </c>
      <c r="E56" s="67" t="s">
        <v>132</v>
      </c>
      <c r="F56" s="68">
        <v>35</v>
      </c>
      <c r="G56" s="65"/>
      <c r="H56" s="69"/>
      <c r="I56" s="70"/>
      <c r="J56" s="70"/>
      <c r="K56" s="34" t="s">
        <v>65</v>
      </c>
      <c r="L56" s="77">
        <v>56</v>
      </c>
      <c r="M56" s="77"/>
      <c r="N56" s="72"/>
      <c r="O56" s="79" t="s">
        <v>303</v>
      </c>
      <c r="P56" s="81">
        <v>43511.02621527778</v>
      </c>
      <c r="Q56" s="79" t="s">
        <v>349</v>
      </c>
      <c r="R56" s="79"/>
      <c r="S56" s="79"/>
      <c r="T56" s="79" t="s">
        <v>583</v>
      </c>
      <c r="U56" s="79"/>
      <c r="V56" s="83" t="s">
        <v>714</v>
      </c>
      <c r="W56" s="81">
        <v>43511.02621527778</v>
      </c>
      <c r="X56" s="83" t="s">
        <v>824</v>
      </c>
      <c r="Y56" s="79"/>
      <c r="Z56" s="79"/>
      <c r="AA56" s="85" t="s">
        <v>1011</v>
      </c>
      <c r="AB56" s="79"/>
      <c r="AC56" s="79" t="b">
        <v>0</v>
      </c>
      <c r="AD56" s="79">
        <v>0</v>
      </c>
      <c r="AE56" s="85" t="s">
        <v>1149</v>
      </c>
      <c r="AF56" s="79" t="b">
        <v>0</v>
      </c>
      <c r="AG56" s="79" t="s">
        <v>1152</v>
      </c>
      <c r="AH56" s="79"/>
      <c r="AI56" s="85" t="s">
        <v>1149</v>
      </c>
      <c r="AJ56" s="79" t="b">
        <v>0</v>
      </c>
      <c r="AK56" s="79">
        <v>0</v>
      </c>
      <c r="AL56" s="85" t="s">
        <v>1012</v>
      </c>
      <c r="AM56" s="79" t="s">
        <v>249</v>
      </c>
      <c r="AN56" s="79" t="b">
        <v>0</v>
      </c>
      <c r="AO56" s="85" t="s">
        <v>1012</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8</v>
      </c>
      <c r="BD56" s="48">
        <v>0</v>
      </c>
      <c r="BE56" s="49">
        <v>0</v>
      </c>
      <c r="BF56" s="48">
        <v>0</v>
      </c>
      <c r="BG56" s="49">
        <v>0</v>
      </c>
      <c r="BH56" s="48">
        <v>0</v>
      </c>
      <c r="BI56" s="49">
        <v>0</v>
      </c>
      <c r="BJ56" s="48">
        <v>23</v>
      </c>
      <c r="BK56" s="49">
        <v>100</v>
      </c>
      <c r="BL56" s="48">
        <v>23</v>
      </c>
    </row>
    <row r="57" spans="1:64" ht="15">
      <c r="A57" s="64" t="s">
        <v>250</v>
      </c>
      <c r="B57" s="64" t="s">
        <v>250</v>
      </c>
      <c r="C57" s="65" t="s">
        <v>2735</v>
      </c>
      <c r="D57" s="66">
        <v>3</v>
      </c>
      <c r="E57" s="67" t="s">
        <v>132</v>
      </c>
      <c r="F57" s="68">
        <v>35</v>
      </c>
      <c r="G57" s="65"/>
      <c r="H57" s="69"/>
      <c r="I57" s="70"/>
      <c r="J57" s="70"/>
      <c r="K57" s="34" t="s">
        <v>65</v>
      </c>
      <c r="L57" s="77">
        <v>57</v>
      </c>
      <c r="M57" s="77"/>
      <c r="N57" s="72"/>
      <c r="O57" s="79" t="s">
        <v>176</v>
      </c>
      <c r="P57" s="81">
        <v>43511.02344907408</v>
      </c>
      <c r="Q57" s="79" t="s">
        <v>350</v>
      </c>
      <c r="R57" s="83" t="s">
        <v>494</v>
      </c>
      <c r="S57" s="79" t="s">
        <v>562</v>
      </c>
      <c r="T57" s="79" t="s">
        <v>583</v>
      </c>
      <c r="U57" s="79"/>
      <c r="V57" s="83" t="s">
        <v>737</v>
      </c>
      <c r="W57" s="81">
        <v>43511.02344907408</v>
      </c>
      <c r="X57" s="83" t="s">
        <v>825</v>
      </c>
      <c r="Y57" s="79"/>
      <c r="Z57" s="79"/>
      <c r="AA57" s="85" t="s">
        <v>1012</v>
      </c>
      <c r="AB57" s="79"/>
      <c r="AC57" s="79" t="b">
        <v>0</v>
      </c>
      <c r="AD57" s="79">
        <v>0</v>
      </c>
      <c r="AE57" s="85" t="s">
        <v>1149</v>
      </c>
      <c r="AF57" s="79" t="b">
        <v>0</v>
      </c>
      <c r="AG57" s="79" t="s">
        <v>1152</v>
      </c>
      <c r="AH57" s="79"/>
      <c r="AI57" s="85" t="s">
        <v>1149</v>
      </c>
      <c r="AJ57" s="79" t="b">
        <v>0</v>
      </c>
      <c r="AK57" s="79">
        <v>0</v>
      </c>
      <c r="AL57" s="85" t="s">
        <v>1149</v>
      </c>
      <c r="AM57" s="79" t="s">
        <v>1156</v>
      </c>
      <c r="AN57" s="79" t="b">
        <v>1</v>
      </c>
      <c r="AO57" s="85" t="s">
        <v>1012</v>
      </c>
      <c r="AP57" s="79" t="s">
        <v>176</v>
      </c>
      <c r="AQ57" s="79">
        <v>0</v>
      </c>
      <c r="AR57" s="79">
        <v>0</v>
      </c>
      <c r="AS57" s="79"/>
      <c r="AT57" s="79"/>
      <c r="AU57" s="79"/>
      <c r="AV57" s="79"/>
      <c r="AW57" s="79"/>
      <c r="AX57" s="79"/>
      <c r="AY57" s="79"/>
      <c r="AZ57" s="79"/>
      <c r="BA57">
        <v>1</v>
      </c>
      <c r="BB57" s="78" t="str">
        <f>REPLACE(INDEX(GroupVertices[Group],MATCH(Edges[[#This Row],[Vertex 1]],GroupVertices[Vertex],0)),1,1,"")</f>
        <v>8</v>
      </c>
      <c r="BC57" s="78" t="str">
        <f>REPLACE(INDEX(GroupVertices[Group],MATCH(Edges[[#This Row],[Vertex 2]],GroupVertices[Vertex],0)),1,1,"")</f>
        <v>8</v>
      </c>
      <c r="BD57" s="48">
        <v>0</v>
      </c>
      <c r="BE57" s="49">
        <v>0</v>
      </c>
      <c r="BF57" s="48">
        <v>0</v>
      </c>
      <c r="BG57" s="49">
        <v>0</v>
      </c>
      <c r="BH57" s="48">
        <v>0</v>
      </c>
      <c r="BI57" s="49">
        <v>0</v>
      </c>
      <c r="BJ57" s="48">
        <v>20</v>
      </c>
      <c r="BK57" s="49">
        <v>100</v>
      </c>
      <c r="BL57" s="48">
        <v>20</v>
      </c>
    </row>
    <row r="58" spans="1:64" ht="15">
      <c r="A58" s="64" t="s">
        <v>251</v>
      </c>
      <c r="B58" s="64" t="s">
        <v>250</v>
      </c>
      <c r="C58" s="65" t="s">
        <v>2735</v>
      </c>
      <c r="D58" s="66">
        <v>3</v>
      </c>
      <c r="E58" s="67" t="s">
        <v>132</v>
      </c>
      <c r="F58" s="68">
        <v>35</v>
      </c>
      <c r="G58" s="65"/>
      <c r="H58" s="69"/>
      <c r="I58" s="70"/>
      <c r="J58" s="70"/>
      <c r="K58" s="34" t="s">
        <v>65</v>
      </c>
      <c r="L58" s="77">
        <v>58</v>
      </c>
      <c r="M58" s="77"/>
      <c r="N58" s="72"/>
      <c r="O58" s="79" t="s">
        <v>303</v>
      </c>
      <c r="P58" s="81">
        <v>43511.5240625</v>
      </c>
      <c r="Q58" s="79" t="s">
        <v>349</v>
      </c>
      <c r="R58" s="79"/>
      <c r="S58" s="79"/>
      <c r="T58" s="79" t="s">
        <v>583</v>
      </c>
      <c r="U58" s="79"/>
      <c r="V58" s="83" t="s">
        <v>738</v>
      </c>
      <c r="W58" s="81">
        <v>43511.5240625</v>
      </c>
      <c r="X58" s="83" t="s">
        <v>826</v>
      </c>
      <c r="Y58" s="79"/>
      <c r="Z58" s="79"/>
      <c r="AA58" s="85" t="s">
        <v>1013</v>
      </c>
      <c r="AB58" s="79"/>
      <c r="AC58" s="79" t="b">
        <v>0</v>
      </c>
      <c r="AD58" s="79">
        <v>0</v>
      </c>
      <c r="AE58" s="85" t="s">
        <v>1149</v>
      </c>
      <c r="AF58" s="79" t="b">
        <v>0</v>
      </c>
      <c r="AG58" s="79" t="s">
        <v>1152</v>
      </c>
      <c r="AH58" s="79"/>
      <c r="AI58" s="85" t="s">
        <v>1149</v>
      </c>
      <c r="AJ58" s="79" t="b">
        <v>0</v>
      </c>
      <c r="AK58" s="79">
        <v>0</v>
      </c>
      <c r="AL58" s="85" t="s">
        <v>1012</v>
      </c>
      <c r="AM58" s="79" t="s">
        <v>1159</v>
      </c>
      <c r="AN58" s="79" t="b">
        <v>0</v>
      </c>
      <c r="AO58" s="85" t="s">
        <v>1012</v>
      </c>
      <c r="AP58" s="79" t="s">
        <v>176</v>
      </c>
      <c r="AQ58" s="79">
        <v>0</v>
      </c>
      <c r="AR58" s="79">
        <v>0</v>
      </c>
      <c r="AS58" s="79"/>
      <c r="AT58" s="79"/>
      <c r="AU58" s="79"/>
      <c r="AV58" s="79"/>
      <c r="AW58" s="79"/>
      <c r="AX58" s="79"/>
      <c r="AY58" s="79"/>
      <c r="AZ58" s="79"/>
      <c r="BA58">
        <v>1</v>
      </c>
      <c r="BB58" s="78" t="str">
        <f>REPLACE(INDEX(GroupVertices[Group],MATCH(Edges[[#This Row],[Vertex 1]],GroupVertices[Vertex],0)),1,1,"")</f>
        <v>8</v>
      </c>
      <c r="BC58" s="78" t="str">
        <f>REPLACE(INDEX(GroupVertices[Group],MATCH(Edges[[#This Row],[Vertex 2]],GroupVertices[Vertex],0)),1,1,"")</f>
        <v>8</v>
      </c>
      <c r="BD58" s="48">
        <v>0</v>
      </c>
      <c r="BE58" s="49">
        <v>0</v>
      </c>
      <c r="BF58" s="48">
        <v>0</v>
      </c>
      <c r="BG58" s="49">
        <v>0</v>
      </c>
      <c r="BH58" s="48">
        <v>0</v>
      </c>
      <c r="BI58" s="49">
        <v>0</v>
      </c>
      <c r="BJ58" s="48">
        <v>23</v>
      </c>
      <c r="BK58" s="49">
        <v>100</v>
      </c>
      <c r="BL58" s="48">
        <v>23</v>
      </c>
    </row>
    <row r="59" spans="1:64" ht="15">
      <c r="A59" s="64" t="s">
        <v>252</v>
      </c>
      <c r="B59" s="64" t="s">
        <v>282</v>
      </c>
      <c r="C59" s="65" t="s">
        <v>2738</v>
      </c>
      <c r="D59" s="66">
        <v>8.833333333333332</v>
      </c>
      <c r="E59" s="67" t="s">
        <v>136</v>
      </c>
      <c r="F59" s="68">
        <v>15.833333333333332</v>
      </c>
      <c r="G59" s="65"/>
      <c r="H59" s="69"/>
      <c r="I59" s="70"/>
      <c r="J59" s="70"/>
      <c r="K59" s="34" t="s">
        <v>65</v>
      </c>
      <c r="L59" s="77">
        <v>59</v>
      </c>
      <c r="M59" s="77"/>
      <c r="N59" s="72"/>
      <c r="O59" s="79" t="s">
        <v>303</v>
      </c>
      <c r="P59" s="81">
        <v>43503.83986111111</v>
      </c>
      <c r="Q59" s="79" t="s">
        <v>351</v>
      </c>
      <c r="R59" s="79"/>
      <c r="S59" s="79"/>
      <c r="T59" s="79" t="s">
        <v>584</v>
      </c>
      <c r="U59" s="79"/>
      <c r="V59" s="83" t="s">
        <v>739</v>
      </c>
      <c r="W59" s="81">
        <v>43503.83986111111</v>
      </c>
      <c r="X59" s="83" t="s">
        <v>827</v>
      </c>
      <c r="Y59" s="79"/>
      <c r="Z59" s="79"/>
      <c r="AA59" s="85" t="s">
        <v>1014</v>
      </c>
      <c r="AB59" s="79"/>
      <c r="AC59" s="79" t="b">
        <v>0</v>
      </c>
      <c r="AD59" s="79">
        <v>0</v>
      </c>
      <c r="AE59" s="85" t="s">
        <v>1149</v>
      </c>
      <c r="AF59" s="79" t="b">
        <v>0</v>
      </c>
      <c r="AG59" s="79" t="s">
        <v>1152</v>
      </c>
      <c r="AH59" s="79"/>
      <c r="AI59" s="85" t="s">
        <v>1149</v>
      </c>
      <c r="AJ59" s="79" t="b">
        <v>0</v>
      </c>
      <c r="AK59" s="79">
        <v>3</v>
      </c>
      <c r="AL59" s="85" t="s">
        <v>1104</v>
      </c>
      <c r="AM59" s="79" t="s">
        <v>1156</v>
      </c>
      <c r="AN59" s="79" t="b">
        <v>0</v>
      </c>
      <c r="AO59" s="85" t="s">
        <v>1104</v>
      </c>
      <c r="AP59" s="79" t="s">
        <v>176</v>
      </c>
      <c r="AQ59" s="79">
        <v>0</v>
      </c>
      <c r="AR59" s="79">
        <v>0</v>
      </c>
      <c r="AS59" s="79"/>
      <c r="AT59" s="79"/>
      <c r="AU59" s="79"/>
      <c r="AV59" s="79"/>
      <c r="AW59" s="79"/>
      <c r="AX59" s="79"/>
      <c r="AY59" s="79"/>
      <c r="AZ59" s="79"/>
      <c r="BA59">
        <v>6</v>
      </c>
      <c r="BB59" s="78" t="str">
        <f>REPLACE(INDEX(GroupVertices[Group],MATCH(Edges[[#This Row],[Vertex 1]],GroupVertices[Vertex],0)),1,1,"")</f>
        <v>4</v>
      </c>
      <c r="BC59" s="78" t="str">
        <f>REPLACE(INDEX(GroupVertices[Group],MATCH(Edges[[#This Row],[Vertex 2]],GroupVertices[Vertex],0)),1,1,"")</f>
        <v>1</v>
      </c>
      <c r="BD59" s="48">
        <v>0</v>
      </c>
      <c r="BE59" s="49">
        <v>0</v>
      </c>
      <c r="BF59" s="48">
        <v>0</v>
      </c>
      <c r="BG59" s="49">
        <v>0</v>
      </c>
      <c r="BH59" s="48">
        <v>0</v>
      </c>
      <c r="BI59" s="49">
        <v>0</v>
      </c>
      <c r="BJ59" s="48">
        <v>22</v>
      </c>
      <c r="BK59" s="49">
        <v>100</v>
      </c>
      <c r="BL59" s="48">
        <v>22</v>
      </c>
    </row>
    <row r="60" spans="1:64" ht="15">
      <c r="A60" s="64" t="s">
        <v>252</v>
      </c>
      <c r="B60" s="64" t="s">
        <v>282</v>
      </c>
      <c r="C60" s="65" t="s">
        <v>2738</v>
      </c>
      <c r="D60" s="66">
        <v>8.833333333333332</v>
      </c>
      <c r="E60" s="67" t="s">
        <v>136</v>
      </c>
      <c r="F60" s="68">
        <v>15.833333333333332</v>
      </c>
      <c r="G60" s="65"/>
      <c r="H60" s="69"/>
      <c r="I60" s="70"/>
      <c r="J60" s="70"/>
      <c r="K60" s="34" t="s">
        <v>65</v>
      </c>
      <c r="L60" s="77">
        <v>60</v>
      </c>
      <c r="M60" s="77"/>
      <c r="N60" s="72"/>
      <c r="O60" s="79" t="s">
        <v>303</v>
      </c>
      <c r="P60" s="81">
        <v>43503.840995370374</v>
      </c>
      <c r="Q60" s="79" t="s">
        <v>352</v>
      </c>
      <c r="R60" s="83" t="s">
        <v>495</v>
      </c>
      <c r="S60" s="79" t="s">
        <v>560</v>
      </c>
      <c r="T60" s="79" t="s">
        <v>585</v>
      </c>
      <c r="U60" s="83" t="s">
        <v>645</v>
      </c>
      <c r="V60" s="83" t="s">
        <v>645</v>
      </c>
      <c r="W60" s="81">
        <v>43503.840995370374</v>
      </c>
      <c r="X60" s="83" t="s">
        <v>828</v>
      </c>
      <c r="Y60" s="79"/>
      <c r="Z60" s="79"/>
      <c r="AA60" s="85" t="s">
        <v>1015</v>
      </c>
      <c r="AB60" s="79"/>
      <c r="AC60" s="79" t="b">
        <v>0</v>
      </c>
      <c r="AD60" s="79">
        <v>0</v>
      </c>
      <c r="AE60" s="85" t="s">
        <v>1149</v>
      </c>
      <c r="AF60" s="79" t="b">
        <v>0</v>
      </c>
      <c r="AG60" s="79" t="s">
        <v>1152</v>
      </c>
      <c r="AH60" s="79"/>
      <c r="AI60" s="85" t="s">
        <v>1149</v>
      </c>
      <c r="AJ60" s="79" t="b">
        <v>0</v>
      </c>
      <c r="AK60" s="79">
        <v>2</v>
      </c>
      <c r="AL60" s="85" t="s">
        <v>1096</v>
      </c>
      <c r="AM60" s="79" t="s">
        <v>1156</v>
      </c>
      <c r="AN60" s="79" t="b">
        <v>0</v>
      </c>
      <c r="AO60" s="85" t="s">
        <v>1096</v>
      </c>
      <c r="AP60" s="79" t="s">
        <v>176</v>
      </c>
      <c r="AQ60" s="79">
        <v>0</v>
      </c>
      <c r="AR60" s="79">
        <v>0</v>
      </c>
      <c r="AS60" s="79"/>
      <c r="AT60" s="79"/>
      <c r="AU60" s="79"/>
      <c r="AV60" s="79"/>
      <c r="AW60" s="79"/>
      <c r="AX60" s="79"/>
      <c r="AY60" s="79"/>
      <c r="AZ60" s="79"/>
      <c r="BA60">
        <v>6</v>
      </c>
      <c r="BB60" s="78" t="str">
        <f>REPLACE(INDEX(GroupVertices[Group],MATCH(Edges[[#This Row],[Vertex 1]],GroupVertices[Vertex],0)),1,1,"")</f>
        <v>4</v>
      </c>
      <c r="BC60" s="78" t="str">
        <f>REPLACE(INDEX(GroupVertices[Group],MATCH(Edges[[#This Row],[Vertex 2]],GroupVertices[Vertex],0)),1,1,"")</f>
        <v>1</v>
      </c>
      <c r="BD60" s="48">
        <v>1</v>
      </c>
      <c r="BE60" s="49">
        <v>14.285714285714286</v>
      </c>
      <c r="BF60" s="48">
        <v>0</v>
      </c>
      <c r="BG60" s="49">
        <v>0</v>
      </c>
      <c r="BH60" s="48">
        <v>0</v>
      </c>
      <c r="BI60" s="49">
        <v>0</v>
      </c>
      <c r="BJ60" s="48">
        <v>6</v>
      </c>
      <c r="BK60" s="49">
        <v>85.71428571428571</v>
      </c>
      <c r="BL60" s="48">
        <v>7</v>
      </c>
    </row>
    <row r="61" spans="1:64" ht="15">
      <c r="A61" s="64" t="s">
        <v>252</v>
      </c>
      <c r="B61" s="64" t="s">
        <v>285</v>
      </c>
      <c r="C61" s="65" t="s">
        <v>2735</v>
      </c>
      <c r="D61" s="66">
        <v>3</v>
      </c>
      <c r="E61" s="67" t="s">
        <v>132</v>
      </c>
      <c r="F61" s="68">
        <v>35</v>
      </c>
      <c r="G61" s="65"/>
      <c r="H61" s="69"/>
      <c r="I61" s="70"/>
      <c r="J61" s="70"/>
      <c r="K61" s="34" t="s">
        <v>65</v>
      </c>
      <c r="L61" s="77">
        <v>61</v>
      </c>
      <c r="M61" s="77"/>
      <c r="N61" s="72"/>
      <c r="O61" s="79" t="s">
        <v>303</v>
      </c>
      <c r="P61" s="81">
        <v>43510.73164351852</v>
      </c>
      <c r="Q61" s="79" t="s">
        <v>334</v>
      </c>
      <c r="R61" s="83" t="s">
        <v>479</v>
      </c>
      <c r="S61" s="79" t="s">
        <v>560</v>
      </c>
      <c r="T61" s="79" t="s">
        <v>579</v>
      </c>
      <c r="U61" s="79"/>
      <c r="V61" s="83" t="s">
        <v>739</v>
      </c>
      <c r="W61" s="81">
        <v>43510.73164351852</v>
      </c>
      <c r="X61" s="83" t="s">
        <v>829</v>
      </c>
      <c r="Y61" s="79"/>
      <c r="Z61" s="79"/>
      <c r="AA61" s="85" t="s">
        <v>1016</v>
      </c>
      <c r="AB61" s="79"/>
      <c r="AC61" s="79" t="b">
        <v>0</v>
      </c>
      <c r="AD61" s="79">
        <v>0</v>
      </c>
      <c r="AE61" s="85" t="s">
        <v>1149</v>
      </c>
      <c r="AF61" s="79" t="b">
        <v>0</v>
      </c>
      <c r="AG61" s="79" t="s">
        <v>1152</v>
      </c>
      <c r="AH61" s="79"/>
      <c r="AI61" s="85" t="s">
        <v>1149</v>
      </c>
      <c r="AJ61" s="79" t="b">
        <v>0</v>
      </c>
      <c r="AK61" s="79">
        <v>2</v>
      </c>
      <c r="AL61" s="85" t="s">
        <v>1090</v>
      </c>
      <c r="AM61" s="79" t="s">
        <v>1156</v>
      </c>
      <c r="AN61" s="79" t="b">
        <v>0</v>
      </c>
      <c r="AO61" s="85" t="s">
        <v>1090</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1</v>
      </c>
      <c r="BD61" s="48"/>
      <c r="BE61" s="49"/>
      <c r="BF61" s="48"/>
      <c r="BG61" s="49"/>
      <c r="BH61" s="48"/>
      <c r="BI61" s="49"/>
      <c r="BJ61" s="48"/>
      <c r="BK61" s="49"/>
      <c r="BL61" s="48"/>
    </row>
    <row r="62" spans="1:64" ht="15">
      <c r="A62" s="64" t="s">
        <v>252</v>
      </c>
      <c r="B62" s="64" t="s">
        <v>282</v>
      </c>
      <c r="C62" s="65" t="s">
        <v>2738</v>
      </c>
      <c r="D62" s="66">
        <v>8.833333333333332</v>
      </c>
      <c r="E62" s="67" t="s">
        <v>136</v>
      </c>
      <c r="F62" s="68">
        <v>15.833333333333332</v>
      </c>
      <c r="G62" s="65"/>
      <c r="H62" s="69"/>
      <c r="I62" s="70"/>
      <c r="J62" s="70"/>
      <c r="K62" s="34" t="s">
        <v>65</v>
      </c>
      <c r="L62" s="77">
        <v>62</v>
      </c>
      <c r="M62" s="77"/>
      <c r="N62" s="72"/>
      <c r="O62" s="79" t="s">
        <v>303</v>
      </c>
      <c r="P62" s="81">
        <v>43510.73164351852</v>
      </c>
      <c r="Q62" s="79" t="s">
        <v>334</v>
      </c>
      <c r="R62" s="83" t="s">
        <v>479</v>
      </c>
      <c r="S62" s="79" t="s">
        <v>560</v>
      </c>
      <c r="T62" s="79" t="s">
        <v>579</v>
      </c>
      <c r="U62" s="79"/>
      <c r="V62" s="83" t="s">
        <v>739</v>
      </c>
      <c r="W62" s="81">
        <v>43510.73164351852</v>
      </c>
      <c r="X62" s="83" t="s">
        <v>829</v>
      </c>
      <c r="Y62" s="79"/>
      <c r="Z62" s="79"/>
      <c r="AA62" s="85" t="s">
        <v>1016</v>
      </c>
      <c r="AB62" s="79"/>
      <c r="AC62" s="79" t="b">
        <v>0</v>
      </c>
      <c r="AD62" s="79">
        <v>0</v>
      </c>
      <c r="AE62" s="85" t="s">
        <v>1149</v>
      </c>
      <c r="AF62" s="79" t="b">
        <v>0</v>
      </c>
      <c r="AG62" s="79" t="s">
        <v>1152</v>
      </c>
      <c r="AH62" s="79"/>
      <c r="AI62" s="85" t="s">
        <v>1149</v>
      </c>
      <c r="AJ62" s="79" t="b">
        <v>0</v>
      </c>
      <c r="AK62" s="79">
        <v>2</v>
      </c>
      <c r="AL62" s="85" t="s">
        <v>1090</v>
      </c>
      <c r="AM62" s="79" t="s">
        <v>1156</v>
      </c>
      <c r="AN62" s="79" t="b">
        <v>0</v>
      </c>
      <c r="AO62" s="85" t="s">
        <v>1090</v>
      </c>
      <c r="AP62" s="79" t="s">
        <v>176</v>
      </c>
      <c r="AQ62" s="79">
        <v>0</v>
      </c>
      <c r="AR62" s="79">
        <v>0</v>
      </c>
      <c r="AS62" s="79"/>
      <c r="AT62" s="79"/>
      <c r="AU62" s="79"/>
      <c r="AV62" s="79"/>
      <c r="AW62" s="79"/>
      <c r="AX62" s="79"/>
      <c r="AY62" s="79"/>
      <c r="AZ62" s="79"/>
      <c r="BA62">
        <v>6</v>
      </c>
      <c r="BB62" s="78" t="str">
        <f>REPLACE(INDEX(GroupVertices[Group],MATCH(Edges[[#This Row],[Vertex 1]],GroupVertices[Vertex],0)),1,1,"")</f>
        <v>4</v>
      </c>
      <c r="BC62" s="78" t="str">
        <f>REPLACE(INDEX(GroupVertices[Group],MATCH(Edges[[#This Row],[Vertex 2]],GroupVertices[Vertex],0)),1,1,"")</f>
        <v>1</v>
      </c>
      <c r="BD62" s="48">
        <v>0</v>
      </c>
      <c r="BE62" s="49">
        <v>0</v>
      </c>
      <c r="BF62" s="48">
        <v>0</v>
      </c>
      <c r="BG62" s="49">
        <v>0</v>
      </c>
      <c r="BH62" s="48">
        <v>0</v>
      </c>
      <c r="BI62" s="49">
        <v>0</v>
      </c>
      <c r="BJ62" s="48">
        <v>17</v>
      </c>
      <c r="BK62" s="49">
        <v>100</v>
      </c>
      <c r="BL62" s="48">
        <v>17</v>
      </c>
    </row>
    <row r="63" spans="1:64" ht="15">
      <c r="A63" s="64" t="s">
        <v>252</v>
      </c>
      <c r="B63" s="64" t="s">
        <v>282</v>
      </c>
      <c r="C63" s="65" t="s">
        <v>2738</v>
      </c>
      <c r="D63" s="66">
        <v>8.833333333333332</v>
      </c>
      <c r="E63" s="67" t="s">
        <v>136</v>
      </c>
      <c r="F63" s="68">
        <v>15.833333333333332</v>
      </c>
      <c r="G63" s="65"/>
      <c r="H63" s="69"/>
      <c r="I63" s="70"/>
      <c r="J63" s="70"/>
      <c r="K63" s="34" t="s">
        <v>65</v>
      </c>
      <c r="L63" s="77">
        <v>63</v>
      </c>
      <c r="M63" s="77"/>
      <c r="N63" s="72"/>
      <c r="O63" s="79" t="s">
        <v>303</v>
      </c>
      <c r="P63" s="81">
        <v>43510.80174768518</v>
      </c>
      <c r="Q63" s="79" t="s">
        <v>353</v>
      </c>
      <c r="R63" s="79"/>
      <c r="S63" s="79"/>
      <c r="T63" s="79" t="s">
        <v>586</v>
      </c>
      <c r="U63" s="79"/>
      <c r="V63" s="83" t="s">
        <v>739</v>
      </c>
      <c r="W63" s="81">
        <v>43510.80174768518</v>
      </c>
      <c r="X63" s="83" t="s">
        <v>830</v>
      </c>
      <c r="Y63" s="79"/>
      <c r="Z63" s="79"/>
      <c r="AA63" s="85" t="s">
        <v>1017</v>
      </c>
      <c r="AB63" s="79"/>
      <c r="AC63" s="79" t="b">
        <v>0</v>
      </c>
      <c r="AD63" s="79">
        <v>0</v>
      </c>
      <c r="AE63" s="85" t="s">
        <v>1149</v>
      </c>
      <c r="AF63" s="79" t="b">
        <v>0</v>
      </c>
      <c r="AG63" s="79" t="s">
        <v>1152</v>
      </c>
      <c r="AH63" s="79"/>
      <c r="AI63" s="85" t="s">
        <v>1149</v>
      </c>
      <c r="AJ63" s="79" t="b">
        <v>0</v>
      </c>
      <c r="AK63" s="79">
        <v>1</v>
      </c>
      <c r="AL63" s="85" t="s">
        <v>1125</v>
      </c>
      <c r="AM63" s="79" t="s">
        <v>1156</v>
      </c>
      <c r="AN63" s="79" t="b">
        <v>0</v>
      </c>
      <c r="AO63" s="85" t="s">
        <v>1125</v>
      </c>
      <c r="AP63" s="79" t="s">
        <v>176</v>
      </c>
      <c r="AQ63" s="79">
        <v>0</v>
      </c>
      <c r="AR63" s="79">
        <v>0</v>
      </c>
      <c r="AS63" s="79"/>
      <c r="AT63" s="79"/>
      <c r="AU63" s="79"/>
      <c r="AV63" s="79"/>
      <c r="AW63" s="79"/>
      <c r="AX63" s="79"/>
      <c r="AY63" s="79"/>
      <c r="AZ63" s="79"/>
      <c r="BA63">
        <v>6</v>
      </c>
      <c r="BB63" s="78" t="str">
        <f>REPLACE(INDEX(GroupVertices[Group],MATCH(Edges[[#This Row],[Vertex 1]],GroupVertices[Vertex],0)),1,1,"")</f>
        <v>4</v>
      </c>
      <c r="BC63" s="78" t="str">
        <f>REPLACE(INDEX(GroupVertices[Group],MATCH(Edges[[#This Row],[Vertex 2]],GroupVertices[Vertex],0)),1,1,"")</f>
        <v>1</v>
      </c>
      <c r="BD63" s="48">
        <v>1</v>
      </c>
      <c r="BE63" s="49">
        <v>4.761904761904762</v>
      </c>
      <c r="BF63" s="48">
        <v>0</v>
      </c>
      <c r="BG63" s="49">
        <v>0</v>
      </c>
      <c r="BH63" s="48">
        <v>0</v>
      </c>
      <c r="BI63" s="49">
        <v>0</v>
      </c>
      <c r="BJ63" s="48">
        <v>20</v>
      </c>
      <c r="BK63" s="49">
        <v>95.23809523809524</v>
      </c>
      <c r="BL63" s="48">
        <v>21</v>
      </c>
    </row>
    <row r="64" spans="1:64" ht="15">
      <c r="A64" s="64" t="s">
        <v>252</v>
      </c>
      <c r="B64" s="64" t="s">
        <v>282</v>
      </c>
      <c r="C64" s="65" t="s">
        <v>2738</v>
      </c>
      <c r="D64" s="66">
        <v>8.833333333333332</v>
      </c>
      <c r="E64" s="67" t="s">
        <v>136</v>
      </c>
      <c r="F64" s="68">
        <v>15.833333333333332</v>
      </c>
      <c r="G64" s="65"/>
      <c r="H64" s="69"/>
      <c r="I64" s="70"/>
      <c r="J64" s="70"/>
      <c r="K64" s="34" t="s">
        <v>65</v>
      </c>
      <c r="L64" s="77">
        <v>64</v>
      </c>
      <c r="M64" s="77"/>
      <c r="N64" s="72"/>
      <c r="O64" s="79" t="s">
        <v>303</v>
      </c>
      <c r="P64" s="81">
        <v>43510.808171296296</v>
      </c>
      <c r="Q64" s="79" t="s">
        <v>354</v>
      </c>
      <c r="R64" s="79"/>
      <c r="S64" s="79"/>
      <c r="T64" s="79" t="s">
        <v>587</v>
      </c>
      <c r="U64" s="79"/>
      <c r="V64" s="83" t="s">
        <v>739</v>
      </c>
      <c r="W64" s="81">
        <v>43510.808171296296</v>
      </c>
      <c r="X64" s="83" t="s">
        <v>831</v>
      </c>
      <c r="Y64" s="79"/>
      <c r="Z64" s="79"/>
      <c r="AA64" s="85" t="s">
        <v>1018</v>
      </c>
      <c r="AB64" s="79"/>
      <c r="AC64" s="79" t="b">
        <v>0</v>
      </c>
      <c r="AD64" s="79">
        <v>0</v>
      </c>
      <c r="AE64" s="85" t="s">
        <v>1149</v>
      </c>
      <c r="AF64" s="79" t="b">
        <v>0</v>
      </c>
      <c r="AG64" s="79" t="s">
        <v>1152</v>
      </c>
      <c r="AH64" s="79"/>
      <c r="AI64" s="85" t="s">
        <v>1149</v>
      </c>
      <c r="AJ64" s="79" t="b">
        <v>0</v>
      </c>
      <c r="AK64" s="79">
        <v>1</v>
      </c>
      <c r="AL64" s="85" t="s">
        <v>1118</v>
      </c>
      <c r="AM64" s="79" t="s">
        <v>1156</v>
      </c>
      <c r="AN64" s="79" t="b">
        <v>0</v>
      </c>
      <c r="AO64" s="85" t="s">
        <v>1118</v>
      </c>
      <c r="AP64" s="79" t="s">
        <v>176</v>
      </c>
      <c r="AQ64" s="79">
        <v>0</v>
      </c>
      <c r="AR64" s="79">
        <v>0</v>
      </c>
      <c r="AS64" s="79"/>
      <c r="AT64" s="79"/>
      <c r="AU64" s="79"/>
      <c r="AV64" s="79"/>
      <c r="AW64" s="79"/>
      <c r="AX64" s="79"/>
      <c r="AY64" s="79"/>
      <c r="AZ64" s="79"/>
      <c r="BA64">
        <v>6</v>
      </c>
      <c r="BB64" s="78" t="str">
        <f>REPLACE(INDEX(GroupVertices[Group],MATCH(Edges[[#This Row],[Vertex 1]],GroupVertices[Vertex],0)),1,1,"")</f>
        <v>4</v>
      </c>
      <c r="BC64" s="78" t="str">
        <f>REPLACE(INDEX(GroupVertices[Group],MATCH(Edges[[#This Row],[Vertex 2]],GroupVertices[Vertex],0)),1,1,"")</f>
        <v>1</v>
      </c>
      <c r="BD64" s="48">
        <v>1</v>
      </c>
      <c r="BE64" s="49">
        <v>5.2631578947368425</v>
      </c>
      <c r="BF64" s="48">
        <v>0</v>
      </c>
      <c r="BG64" s="49">
        <v>0</v>
      </c>
      <c r="BH64" s="48">
        <v>0</v>
      </c>
      <c r="BI64" s="49">
        <v>0</v>
      </c>
      <c r="BJ64" s="48">
        <v>18</v>
      </c>
      <c r="BK64" s="49">
        <v>94.73684210526316</v>
      </c>
      <c r="BL64" s="48">
        <v>19</v>
      </c>
    </row>
    <row r="65" spans="1:64" ht="15">
      <c r="A65" s="64" t="s">
        <v>252</v>
      </c>
      <c r="B65" s="64" t="s">
        <v>282</v>
      </c>
      <c r="C65" s="65" t="s">
        <v>2738</v>
      </c>
      <c r="D65" s="66">
        <v>8.833333333333332</v>
      </c>
      <c r="E65" s="67" t="s">
        <v>136</v>
      </c>
      <c r="F65" s="68">
        <v>15.833333333333332</v>
      </c>
      <c r="G65" s="65"/>
      <c r="H65" s="69"/>
      <c r="I65" s="70"/>
      <c r="J65" s="70"/>
      <c r="K65" s="34" t="s">
        <v>65</v>
      </c>
      <c r="L65" s="77">
        <v>65</v>
      </c>
      <c r="M65" s="77"/>
      <c r="N65" s="72"/>
      <c r="O65" s="79" t="s">
        <v>303</v>
      </c>
      <c r="P65" s="81">
        <v>43510.80871527778</v>
      </c>
      <c r="Q65" s="79" t="s">
        <v>355</v>
      </c>
      <c r="R65" s="83" t="s">
        <v>496</v>
      </c>
      <c r="S65" s="79" t="s">
        <v>560</v>
      </c>
      <c r="T65" s="79" t="s">
        <v>588</v>
      </c>
      <c r="U65" s="83" t="s">
        <v>646</v>
      </c>
      <c r="V65" s="83" t="s">
        <v>646</v>
      </c>
      <c r="W65" s="81">
        <v>43510.80871527778</v>
      </c>
      <c r="X65" s="83" t="s">
        <v>832</v>
      </c>
      <c r="Y65" s="79"/>
      <c r="Z65" s="79"/>
      <c r="AA65" s="85" t="s">
        <v>1019</v>
      </c>
      <c r="AB65" s="79"/>
      <c r="AC65" s="79" t="b">
        <v>0</v>
      </c>
      <c r="AD65" s="79">
        <v>0</v>
      </c>
      <c r="AE65" s="85" t="s">
        <v>1149</v>
      </c>
      <c r="AF65" s="79" t="b">
        <v>0</v>
      </c>
      <c r="AG65" s="79" t="s">
        <v>1152</v>
      </c>
      <c r="AH65" s="79"/>
      <c r="AI65" s="85" t="s">
        <v>1149</v>
      </c>
      <c r="AJ65" s="79" t="b">
        <v>0</v>
      </c>
      <c r="AK65" s="79">
        <v>0</v>
      </c>
      <c r="AL65" s="85" t="s">
        <v>1124</v>
      </c>
      <c r="AM65" s="79" t="s">
        <v>1156</v>
      </c>
      <c r="AN65" s="79" t="b">
        <v>0</v>
      </c>
      <c r="AO65" s="85" t="s">
        <v>1124</v>
      </c>
      <c r="AP65" s="79" t="s">
        <v>176</v>
      </c>
      <c r="AQ65" s="79">
        <v>0</v>
      </c>
      <c r="AR65" s="79">
        <v>0</v>
      </c>
      <c r="AS65" s="79"/>
      <c r="AT65" s="79"/>
      <c r="AU65" s="79"/>
      <c r="AV65" s="79"/>
      <c r="AW65" s="79"/>
      <c r="AX65" s="79"/>
      <c r="AY65" s="79"/>
      <c r="AZ65" s="79"/>
      <c r="BA65">
        <v>6</v>
      </c>
      <c r="BB65" s="78" t="str">
        <f>REPLACE(INDEX(GroupVertices[Group],MATCH(Edges[[#This Row],[Vertex 1]],GroupVertices[Vertex],0)),1,1,"")</f>
        <v>4</v>
      </c>
      <c r="BC65" s="78" t="str">
        <f>REPLACE(INDEX(GroupVertices[Group],MATCH(Edges[[#This Row],[Vertex 2]],GroupVertices[Vertex],0)),1,1,"")</f>
        <v>1</v>
      </c>
      <c r="BD65" s="48">
        <v>1</v>
      </c>
      <c r="BE65" s="49">
        <v>10</v>
      </c>
      <c r="BF65" s="48">
        <v>0</v>
      </c>
      <c r="BG65" s="49">
        <v>0</v>
      </c>
      <c r="BH65" s="48">
        <v>0</v>
      </c>
      <c r="BI65" s="49">
        <v>0</v>
      </c>
      <c r="BJ65" s="48">
        <v>9</v>
      </c>
      <c r="BK65" s="49">
        <v>90</v>
      </c>
      <c r="BL65" s="48">
        <v>10</v>
      </c>
    </row>
    <row r="66" spans="1:64" ht="15">
      <c r="A66" s="64" t="s">
        <v>252</v>
      </c>
      <c r="B66" s="64" t="s">
        <v>290</v>
      </c>
      <c r="C66" s="65" t="s">
        <v>2735</v>
      </c>
      <c r="D66" s="66">
        <v>3</v>
      </c>
      <c r="E66" s="67" t="s">
        <v>132</v>
      </c>
      <c r="F66" s="68">
        <v>35</v>
      </c>
      <c r="G66" s="65"/>
      <c r="H66" s="69"/>
      <c r="I66" s="70"/>
      <c r="J66" s="70"/>
      <c r="K66" s="34" t="s">
        <v>65</v>
      </c>
      <c r="L66" s="77">
        <v>66</v>
      </c>
      <c r="M66" s="77"/>
      <c r="N66" s="72"/>
      <c r="O66" s="79" t="s">
        <v>303</v>
      </c>
      <c r="P66" s="81">
        <v>43511.60701388889</v>
      </c>
      <c r="Q66" s="79" t="s">
        <v>356</v>
      </c>
      <c r="R66" s="79"/>
      <c r="S66" s="79"/>
      <c r="T66" s="79" t="s">
        <v>583</v>
      </c>
      <c r="U66" s="79"/>
      <c r="V66" s="83" t="s">
        <v>739</v>
      </c>
      <c r="W66" s="81">
        <v>43511.60701388889</v>
      </c>
      <c r="X66" s="83" t="s">
        <v>833</v>
      </c>
      <c r="Y66" s="79"/>
      <c r="Z66" s="79"/>
      <c r="AA66" s="85" t="s">
        <v>1020</v>
      </c>
      <c r="AB66" s="79"/>
      <c r="AC66" s="79" t="b">
        <v>0</v>
      </c>
      <c r="AD66" s="79">
        <v>0</v>
      </c>
      <c r="AE66" s="85" t="s">
        <v>1149</v>
      </c>
      <c r="AF66" s="79" t="b">
        <v>0</v>
      </c>
      <c r="AG66" s="79" t="s">
        <v>1152</v>
      </c>
      <c r="AH66" s="79"/>
      <c r="AI66" s="85" t="s">
        <v>1149</v>
      </c>
      <c r="AJ66" s="79" t="b">
        <v>0</v>
      </c>
      <c r="AK66" s="79">
        <v>0</v>
      </c>
      <c r="AL66" s="85" t="s">
        <v>1146</v>
      </c>
      <c r="AM66" s="79" t="s">
        <v>1156</v>
      </c>
      <c r="AN66" s="79" t="b">
        <v>0</v>
      </c>
      <c r="AO66" s="85" t="s">
        <v>1146</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22</v>
      </c>
      <c r="BK66" s="49">
        <v>100</v>
      </c>
      <c r="BL66" s="48">
        <v>22</v>
      </c>
    </row>
    <row r="67" spans="1:64" ht="15">
      <c r="A67" s="64" t="s">
        <v>253</v>
      </c>
      <c r="B67" s="64" t="s">
        <v>294</v>
      </c>
      <c r="C67" s="65" t="s">
        <v>2735</v>
      </c>
      <c r="D67" s="66">
        <v>3</v>
      </c>
      <c r="E67" s="67" t="s">
        <v>132</v>
      </c>
      <c r="F67" s="68">
        <v>35</v>
      </c>
      <c r="G67" s="65"/>
      <c r="H67" s="69"/>
      <c r="I67" s="70"/>
      <c r="J67" s="70"/>
      <c r="K67" s="34" t="s">
        <v>65</v>
      </c>
      <c r="L67" s="77">
        <v>67</v>
      </c>
      <c r="M67" s="77"/>
      <c r="N67" s="72"/>
      <c r="O67" s="79" t="s">
        <v>303</v>
      </c>
      <c r="P67" s="81">
        <v>43511.62513888889</v>
      </c>
      <c r="Q67" s="79" t="s">
        <v>357</v>
      </c>
      <c r="R67" s="83" t="s">
        <v>497</v>
      </c>
      <c r="S67" s="79" t="s">
        <v>560</v>
      </c>
      <c r="T67" s="79" t="s">
        <v>589</v>
      </c>
      <c r="U67" s="83" t="s">
        <v>647</v>
      </c>
      <c r="V67" s="83" t="s">
        <v>647</v>
      </c>
      <c r="W67" s="81">
        <v>43511.62513888889</v>
      </c>
      <c r="X67" s="83" t="s">
        <v>834</v>
      </c>
      <c r="Y67" s="79"/>
      <c r="Z67" s="79"/>
      <c r="AA67" s="85" t="s">
        <v>1021</v>
      </c>
      <c r="AB67" s="79"/>
      <c r="AC67" s="79" t="b">
        <v>0</v>
      </c>
      <c r="AD67" s="79">
        <v>0</v>
      </c>
      <c r="AE67" s="85" t="s">
        <v>1149</v>
      </c>
      <c r="AF67" s="79" t="b">
        <v>0</v>
      </c>
      <c r="AG67" s="79" t="s">
        <v>1152</v>
      </c>
      <c r="AH67" s="79"/>
      <c r="AI67" s="85" t="s">
        <v>1149</v>
      </c>
      <c r="AJ67" s="79" t="b">
        <v>0</v>
      </c>
      <c r="AK67" s="79">
        <v>1</v>
      </c>
      <c r="AL67" s="85" t="s">
        <v>1149</v>
      </c>
      <c r="AM67" s="79" t="s">
        <v>1161</v>
      </c>
      <c r="AN67" s="79" t="b">
        <v>0</v>
      </c>
      <c r="AO67" s="85" t="s">
        <v>1021</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253</v>
      </c>
      <c r="B68" s="64" t="s">
        <v>282</v>
      </c>
      <c r="C68" s="65" t="s">
        <v>2735</v>
      </c>
      <c r="D68" s="66">
        <v>3</v>
      </c>
      <c r="E68" s="67" t="s">
        <v>132</v>
      </c>
      <c r="F68" s="68">
        <v>35</v>
      </c>
      <c r="G68" s="65"/>
      <c r="H68" s="69"/>
      <c r="I68" s="70"/>
      <c r="J68" s="70"/>
      <c r="K68" s="34" t="s">
        <v>65</v>
      </c>
      <c r="L68" s="77">
        <v>68</v>
      </c>
      <c r="M68" s="77"/>
      <c r="N68" s="72"/>
      <c r="O68" s="79" t="s">
        <v>303</v>
      </c>
      <c r="P68" s="81">
        <v>43511.62513888889</v>
      </c>
      <c r="Q68" s="79" t="s">
        <v>357</v>
      </c>
      <c r="R68" s="83" t="s">
        <v>497</v>
      </c>
      <c r="S68" s="79" t="s">
        <v>560</v>
      </c>
      <c r="T68" s="79" t="s">
        <v>589</v>
      </c>
      <c r="U68" s="83" t="s">
        <v>647</v>
      </c>
      <c r="V68" s="83" t="s">
        <v>647</v>
      </c>
      <c r="W68" s="81">
        <v>43511.62513888889</v>
      </c>
      <c r="X68" s="83" t="s">
        <v>834</v>
      </c>
      <c r="Y68" s="79"/>
      <c r="Z68" s="79"/>
      <c r="AA68" s="85" t="s">
        <v>1021</v>
      </c>
      <c r="AB68" s="79"/>
      <c r="AC68" s="79" t="b">
        <v>0</v>
      </c>
      <c r="AD68" s="79">
        <v>0</v>
      </c>
      <c r="AE68" s="85" t="s">
        <v>1149</v>
      </c>
      <c r="AF68" s="79" t="b">
        <v>0</v>
      </c>
      <c r="AG68" s="79" t="s">
        <v>1152</v>
      </c>
      <c r="AH68" s="79"/>
      <c r="AI68" s="85" t="s">
        <v>1149</v>
      </c>
      <c r="AJ68" s="79" t="b">
        <v>0</v>
      </c>
      <c r="AK68" s="79">
        <v>1</v>
      </c>
      <c r="AL68" s="85" t="s">
        <v>1149</v>
      </c>
      <c r="AM68" s="79" t="s">
        <v>1161</v>
      </c>
      <c r="AN68" s="79" t="b">
        <v>0</v>
      </c>
      <c r="AO68" s="85" t="s">
        <v>1021</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1</v>
      </c>
      <c r="BD68" s="48">
        <v>0</v>
      </c>
      <c r="BE68" s="49">
        <v>0</v>
      </c>
      <c r="BF68" s="48">
        <v>0</v>
      </c>
      <c r="BG68" s="49">
        <v>0</v>
      </c>
      <c r="BH68" s="48">
        <v>0</v>
      </c>
      <c r="BI68" s="49">
        <v>0</v>
      </c>
      <c r="BJ68" s="48">
        <v>36</v>
      </c>
      <c r="BK68" s="49">
        <v>100</v>
      </c>
      <c r="BL68" s="48">
        <v>36</v>
      </c>
    </row>
    <row r="69" spans="1:64" ht="15">
      <c r="A69" s="64" t="s">
        <v>254</v>
      </c>
      <c r="B69" s="64" t="s">
        <v>253</v>
      </c>
      <c r="C69" s="65" t="s">
        <v>2735</v>
      </c>
      <c r="D69" s="66">
        <v>3</v>
      </c>
      <c r="E69" s="67" t="s">
        <v>132</v>
      </c>
      <c r="F69" s="68">
        <v>35</v>
      </c>
      <c r="G69" s="65"/>
      <c r="H69" s="69"/>
      <c r="I69" s="70"/>
      <c r="J69" s="70"/>
      <c r="K69" s="34" t="s">
        <v>65</v>
      </c>
      <c r="L69" s="77">
        <v>69</v>
      </c>
      <c r="M69" s="77"/>
      <c r="N69" s="72"/>
      <c r="O69" s="79" t="s">
        <v>303</v>
      </c>
      <c r="P69" s="81">
        <v>43511.64708333334</v>
      </c>
      <c r="Q69" s="79" t="s">
        <v>358</v>
      </c>
      <c r="R69" s="79"/>
      <c r="S69" s="79"/>
      <c r="T69" s="79" t="s">
        <v>590</v>
      </c>
      <c r="U69" s="79"/>
      <c r="V69" s="83" t="s">
        <v>740</v>
      </c>
      <c r="W69" s="81">
        <v>43511.64708333334</v>
      </c>
      <c r="X69" s="83" t="s">
        <v>835</v>
      </c>
      <c r="Y69" s="79"/>
      <c r="Z69" s="79"/>
      <c r="AA69" s="85" t="s">
        <v>1022</v>
      </c>
      <c r="AB69" s="79"/>
      <c r="AC69" s="79" t="b">
        <v>0</v>
      </c>
      <c r="AD69" s="79">
        <v>0</v>
      </c>
      <c r="AE69" s="85" t="s">
        <v>1149</v>
      </c>
      <c r="AF69" s="79" t="b">
        <v>0</v>
      </c>
      <c r="AG69" s="79" t="s">
        <v>1152</v>
      </c>
      <c r="AH69" s="79"/>
      <c r="AI69" s="85" t="s">
        <v>1149</v>
      </c>
      <c r="AJ69" s="79" t="b">
        <v>0</v>
      </c>
      <c r="AK69" s="79">
        <v>1</v>
      </c>
      <c r="AL69" s="85" t="s">
        <v>1021</v>
      </c>
      <c r="AM69" s="79" t="s">
        <v>1165</v>
      </c>
      <c r="AN69" s="79" t="b">
        <v>0</v>
      </c>
      <c r="AO69" s="85" t="s">
        <v>1021</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20</v>
      </c>
      <c r="BK69" s="49">
        <v>100</v>
      </c>
      <c r="BL69" s="48">
        <v>20</v>
      </c>
    </row>
    <row r="70" spans="1:64" ht="15">
      <c r="A70" s="64" t="s">
        <v>254</v>
      </c>
      <c r="B70" s="64" t="s">
        <v>295</v>
      </c>
      <c r="C70" s="65" t="s">
        <v>2735</v>
      </c>
      <c r="D70" s="66">
        <v>3</v>
      </c>
      <c r="E70" s="67" t="s">
        <v>132</v>
      </c>
      <c r="F70" s="68">
        <v>35</v>
      </c>
      <c r="G70" s="65"/>
      <c r="H70" s="69"/>
      <c r="I70" s="70"/>
      <c r="J70" s="70"/>
      <c r="K70" s="34" t="s">
        <v>65</v>
      </c>
      <c r="L70" s="77">
        <v>70</v>
      </c>
      <c r="M70" s="77"/>
      <c r="N70" s="72"/>
      <c r="O70" s="79" t="s">
        <v>303</v>
      </c>
      <c r="P70" s="81">
        <v>43504.89710648148</v>
      </c>
      <c r="Q70" s="79" t="s">
        <v>359</v>
      </c>
      <c r="R70" s="79"/>
      <c r="S70" s="79"/>
      <c r="T70" s="79" t="s">
        <v>591</v>
      </c>
      <c r="U70" s="79"/>
      <c r="V70" s="83" t="s">
        <v>740</v>
      </c>
      <c r="W70" s="81">
        <v>43504.89710648148</v>
      </c>
      <c r="X70" s="83" t="s">
        <v>836</v>
      </c>
      <c r="Y70" s="79"/>
      <c r="Z70" s="79"/>
      <c r="AA70" s="85" t="s">
        <v>1023</v>
      </c>
      <c r="AB70" s="79"/>
      <c r="AC70" s="79" t="b">
        <v>0</v>
      </c>
      <c r="AD70" s="79">
        <v>0</v>
      </c>
      <c r="AE70" s="85" t="s">
        <v>1149</v>
      </c>
      <c r="AF70" s="79" t="b">
        <v>0</v>
      </c>
      <c r="AG70" s="79" t="s">
        <v>1152</v>
      </c>
      <c r="AH70" s="79"/>
      <c r="AI70" s="85" t="s">
        <v>1149</v>
      </c>
      <c r="AJ70" s="79" t="b">
        <v>0</v>
      </c>
      <c r="AK70" s="79">
        <v>1</v>
      </c>
      <c r="AL70" s="85" t="s">
        <v>1085</v>
      </c>
      <c r="AM70" s="79" t="s">
        <v>1165</v>
      </c>
      <c r="AN70" s="79" t="b">
        <v>0</v>
      </c>
      <c r="AO70" s="85" t="s">
        <v>1085</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19</v>
      </c>
      <c r="BK70" s="49">
        <v>100</v>
      </c>
      <c r="BL70" s="48">
        <v>19</v>
      </c>
    </row>
    <row r="71" spans="1:64" ht="15">
      <c r="A71" s="64" t="s">
        <v>254</v>
      </c>
      <c r="B71" s="64" t="s">
        <v>282</v>
      </c>
      <c r="C71" s="65" t="s">
        <v>2735</v>
      </c>
      <c r="D71" s="66">
        <v>3</v>
      </c>
      <c r="E71" s="67" t="s">
        <v>132</v>
      </c>
      <c r="F71" s="68">
        <v>35</v>
      </c>
      <c r="G71" s="65"/>
      <c r="H71" s="69"/>
      <c r="I71" s="70"/>
      <c r="J71" s="70"/>
      <c r="K71" s="34" t="s">
        <v>65</v>
      </c>
      <c r="L71" s="77">
        <v>71</v>
      </c>
      <c r="M71" s="77"/>
      <c r="N71" s="72"/>
      <c r="O71" s="79" t="s">
        <v>303</v>
      </c>
      <c r="P71" s="81">
        <v>43504.89710648148</v>
      </c>
      <c r="Q71" s="79" t="s">
        <v>359</v>
      </c>
      <c r="R71" s="79"/>
      <c r="S71" s="79"/>
      <c r="T71" s="79" t="s">
        <v>591</v>
      </c>
      <c r="U71" s="79"/>
      <c r="V71" s="83" t="s">
        <v>740</v>
      </c>
      <c r="W71" s="81">
        <v>43504.89710648148</v>
      </c>
      <c r="X71" s="83" t="s">
        <v>836</v>
      </c>
      <c r="Y71" s="79"/>
      <c r="Z71" s="79"/>
      <c r="AA71" s="85" t="s">
        <v>1023</v>
      </c>
      <c r="AB71" s="79"/>
      <c r="AC71" s="79" t="b">
        <v>0</v>
      </c>
      <c r="AD71" s="79">
        <v>0</v>
      </c>
      <c r="AE71" s="85" t="s">
        <v>1149</v>
      </c>
      <c r="AF71" s="79" t="b">
        <v>0</v>
      </c>
      <c r="AG71" s="79" t="s">
        <v>1152</v>
      </c>
      <c r="AH71" s="79"/>
      <c r="AI71" s="85" t="s">
        <v>1149</v>
      </c>
      <c r="AJ71" s="79" t="b">
        <v>0</v>
      </c>
      <c r="AK71" s="79">
        <v>1</v>
      </c>
      <c r="AL71" s="85" t="s">
        <v>1085</v>
      </c>
      <c r="AM71" s="79" t="s">
        <v>1165</v>
      </c>
      <c r="AN71" s="79" t="b">
        <v>0</v>
      </c>
      <c r="AO71" s="85" t="s">
        <v>1085</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1</v>
      </c>
      <c r="BD71" s="48"/>
      <c r="BE71" s="49"/>
      <c r="BF71" s="48"/>
      <c r="BG71" s="49"/>
      <c r="BH71" s="48"/>
      <c r="BI71" s="49"/>
      <c r="BJ71" s="48"/>
      <c r="BK71" s="49"/>
      <c r="BL71" s="48"/>
    </row>
    <row r="72" spans="1:64" ht="15">
      <c r="A72" s="64" t="s">
        <v>255</v>
      </c>
      <c r="B72" s="64" t="s">
        <v>282</v>
      </c>
      <c r="C72" s="65" t="s">
        <v>2735</v>
      </c>
      <c r="D72" s="66">
        <v>3</v>
      </c>
      <c r="E72" s="67" t="s">
        <v>132</v>
      </c>
      <c r="F72" s="68">
        <v>35</v>
      </c>
      <c r="G72" s="65"/>
      <c r="H72" s="69"/>
      <c r="I72" s="70"/>
      <c r="J72" s="70"/>
      <c r="K72" s="34" t="s">
        <v>65</v>
      </c>
      <c r="L72" s="77">
        <v>72</v>
      </c>
      <c r="M72" s="77"/>
      <c r="N72" s="72"/>
      <c r="O72" s="79" t="s">
        <v>303</v>
      </c>
      <c r="P72" s="81">
        <v>43511.65258101852</v>
      </c>
      <c r="Q72" s="79" t="s">
        <v>360</v>
      </c>
      <c r="R72" s="83" t="s">
        <v>498</v>
      </c>
      <c r="S72" s="79" t="s">
        <v>560</v>
      </c>
      <c r="T72" s="79" t="s">
        <v>581</v>
      </c>
      <c r="U72" s="79"/>
      <c r="V72" s="83" t="s">
        <v>741</v>
      </c>
      <c r="W72" s="81">
        <v>43511.65258101852</v>
      </c>
      <c r="X72" s="83" t="s">
        <v>837</v>
      </c>
      <c r="Y72" s="79"/>
      <c r="Z72" s="79"/>
      <c r="AA72" s="85" t="s">
        <v>1024</v>
      </c>
      <c r="AB72" s="79"/>
      <c r="AC72" s="79" t="b">
        <v>0</v>
      </c>
      <c r="AD72" s="79">
        <v>0</v>
      </c>
      <c r="AE72" s="85" t="s">
        <v>1149</v>
      </c>
      <c r="AF72" s="79" t="b">
        <v>0</v>
      </c>
      <c r="AG72" s="79" t="s">
        <v>1152</v>
      </c>
      <c r="AH72" s="79"/>
      <c r="AI72" s="85" t="s">
        <v>1149</v>
      </c>
      <c r="AJ72" s="79" t="b">
        <v>0</v>
      </c>
      <c r="AK72" s="79">
        <v>2</v>
      </c>
      <c r="AL72" s="85" t="s">
        <v>1127</v>
      </c>
      <c r="AM72" s="79" t="s">
        <v>1163</v>
      </c>
      <c r="AN72" s="79" t="b">
        <v>0</v>
      </c>
      <c r="AO72" s="85" t="s">
        <v>1127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5.2631578947368425</v>
      </c>
      <c r="BF72" s="48">
        <v>0</v>
      </c>
      <c r="BG72" s="49">
        <v>0</v>
      </c>
      <c r="BH72" s="48">
        <v>0</v>
      </c>
      <c r="BI72" s="49">
        <v>0</v>
      </c>
      <c r="BJ72" s="48">
        <v>18</v>
      </c>
      <c r="BK72" s="49">
        <v>94.73684210526316</v>
      </c>
      <c r="BL72" s="48">
        <v>19</v>
      </c>
    </row>
    <row r="73" spans="1:64" ht="15">
      <c r="A73" s="64" t="s">
        <v>256</v>
      </c>
      <c r="B73" s="64" t="s">
        <v>285</v>
      </c>
      <c r="C73" s="65" t="s">
        <v>2735</v>
      </c>
      <c r="D73" s="66">
        <v>3</v>
      </c>
      <c r="E73" s="67" t="s">
        <v>132</v>
      </c>
      <c r="F73" s="68">
        <v>35</v>
      </c>
      <c r="G73" s="65"/>
      <c r="H73" s="69"/>
      <c r="I73" s="70"/>
      <c r="J73" s="70"/>
      <c r="K73" s="34" t="s">
        <v>65</v>
      </c>
      <c r="L73" s="77">
        <v>73</v>
      </c>
      <c r="M73" s="77"/>
      <c r="N73" s="72"/>
      <c r="O73" s="79" t="s">
        <v>303</v>
      </c>
      <c r="P73" s="81">
        <v>43511.68775462963</v>
      </c>
      <c r="Q73" s="79" t="s">
        <v>334</v>
      </c>
      <c r="R73" s="83" t="s">
        <v>479</v>
      </c>
      <c r="S73" s="79" t="s">
        <v>560</v>
      </c>
      <c r="T73" s="79" t="s">
        <v>579</v>
      </c>
      <c r="U73" s="79"/>
      <c r="V73" s="83" t="s">
        <v>742</v>
      </c>
      <c r="W73" s="81">
        <v>43511.68775462963</v>
      </c>
      <c r="X73" s="83" t="s">
        <v>838</v>
      </c>
      <c r="Y73" s="79"/>
      <c r="Z73" s="79"/>
      <c r="AA73" s="85" t="s">
        <v>1025</v>
      </c>
      <c r="AB73" s="79"/>
      <c r="AC73" s="79" t="b">
        <v>0</v>
      </c>
      <c r="AD73" s="79">
        <v>0</v>
      </c>
      <c r="AE73" s="85" t="s">
        <v>1149</v>
      </c>
      <c r="AF73" s="79" t="b">
        <v>0</v>
      </c>
      <c r="AG73" s="79" t="s">
        <v>1152</v>
      </c>
      <c r="AH73" s="79"/>
      <c r="AI73" s="85" t="s">
        <v>1149</v>
      </c>
      <c r="AJ73" s="79" t="b">
        <v>0</v>
      </c>
      <c r="AK73" s="79">
        <v>6</v>
      </c>
      <c r="AL73" s="85" t="s">
        <v>1090</v>
      </c>
      <c r="AM73" s="79" t="s">
        <v>1156</v>
      </c>
      <c r="AN73" s="79" t="b">
        <v>0</v>
      </c>
      <c r="AO73" s="85" t="s">
        <v>1090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256</v>
      </c>
      <c r="B74" s="64" t="s">
        <v>282</v>
      </c>
      <c r="C74" s="65" t="s">
        <v>2735</v>
      </c>
      <c r="D74" s="66">
        <v>3</v>
      </c>
      <c r="E74" s="67" t="s">
        <v>132</v>
      </c>
      <c r="F74" s="68">
        <v>35</v>
      </c>
      <c r="G74" s="65"/>
      <c r="H74" s="69"/>
      <c r="I74" s="70"/>
      <c r="J74" s="70"/>
      <c r="K74" s="34" t="s">
        <v>65</v>
      </c>
      <c r="L74" s="77">
        <v>74</v>
      </c>
      <c r="M74" s="77"/>
      <c r="N74" s="72"/>
      <c r="O74" s="79" t="s">
        <v>303</v>
      </c>
      <c r="P74" s="81">
        <v>43511.68775462963</v>
      </c>
      <c r="Q74" s="79" t="s">
        <v>334</v>
      </c>
      <c r="R74" s="83" t="s">
        <v>479</v>
      </c>
      <c r="S74" s="79" t="s">
        <v>560</v>
      </c>
      <c r="T74" s="79" t="s">
        <v>579</v>
      </c>
      <c r="U74" s="79"/>
      <c r="V74" s="83" t="s">
        <v>742</v>
      </c>
      <c r="W74" s="81">
        <v>43511.68775462963</v>
      </c>
      <c r="X74" s="83" t="s">
        <v>838</v>
      </c>
      <c r="Y74" s="79"/>
      <c r="Z74" s="79"/>
      <c r="AA74" s="85" t="s">
        <v>1025</v>
      </c>
      <c r="AB74" s="79"/>
      <c r="AC74" s="79" t="b">
        <v>0</v>
      </c>
      <c r="AD74" s="79">
        <v>0</v>
      </c>
      <c r="AE74" s="85" t="s">
        <v>1149</v>
      </c>
      <c r="AF74" s="79" t="b">
        <v>0</v>
      </c>
      <c r="AG74" s="79" t="s">
        <v>1152</v>
      </c>
      <c r="AH74" s="79"/>
      <c r="AI74" s="85" t="s">
        <v>1149</v>
      </c>
      <c r="AJ74" s="79" t="b">
        <v>0</v>
      </c>
      <c r="AK74" s="79">
        <v>6</v>
      </c>
      <c r="AL74" s="85" t="s">
        <v>1090</v>
      </c>
      <c r="AM74" s="79" t="s">
        <v>1156</v>
      </c>
      <c r="AN74" s="79" t="b">
        <v>0</v>
      </c>
      <c r="AO74" s="85" t="s">
        <v>1090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17</v>
      </c>
      <c r="BK74" s="49">
        <v>100</v>
      </c>
      <c r="BL74" s="48">
        <v>17</v>
      </c>
    </row>
    <row r="75" spans="1:64" ht="15">
      <c r="A75" s="64" t="s">
        <v>257</v>
      </c>
      <c r="B75" s="64" t="s">
        <v>261</v>
      </c>
      <c r="C75" s="65" t="s">
        <v>2735</v>
      </c>
      <c r="D75" s="66">
        <v>3</v>
      </c>
      <c r="E75" s="67" t="s">
        <v>132</v>
      </c>
      <c r="F75" s="68">
        <v>35</v>
      </c>
      <c r="G75" s="65"/>
      <c r="H75" s="69"/>
      <c r="I75" s="70"/>
      <c r="J75" s="70"/>
      <c r="K75" s="34" t="s">
        <v>65</v>
      </c>
      <c r="L75" s="77">
        <v>75</v>
      </c>
      <c r="M75" s="77"/>
      <c r="N75" s="72"/>
      <c r="O75" s="79" t="s">
        <v>303</v>
      </c>
      <c r="P75" s="81">
        <v>43511.72539351852</v>
      </c>
      <c r="Q75" s="79" t="s">
        <v>361</v>
      </c>
      <c r="R75" s="79"/>
      <c r="S75" s="79"/>
      <c r="T75" s="79"/>
      <c r="U75" s="79"/>
      <c r="V75" s="83" t="s">
        <v>743</v>
      </c>
      <c r="W75" s="81">
        <v>43511.72539351852</v>
      </c>
      <c r="X75" s="83" t="s">
        <v>839</v>
      </c>
      <c r="Y75" s="79"/>
      <c r="Z75" s="79"/>
      <c r="AA75" s="85" t="s">
        <v>1026</v>
      </c>
      <c r="AB75" s="79"/>
      <c r="AC75" s="79" t="b">
        <v>0</v>
      </c>
      <c r="AD75" s="79">
        <v>0</v>
      </c>
      <c r="AE75" s="85" t="s">
        <v>1149</v>
      </c>
      <c r="AF75" s="79" t="b">
        <v>0</v>
      </c>
      <c r="AG75" s="79" t="s">
        <v>1152</v>
      </c>
      <c r="AH75" s="79"/>
      <c r="AI75" s="85" t="s">
        <v>1149</v>
      </c>
      <c r="AJ75" s="79" t="b">
        <v>0</v>
      </c>
      <c r="AK75" s="79">
        <v>2</v>
      </c>
      <c r="AL75" s="85" t="s">
        <v>1037</v>
      </c>
      <c r="AM75" s="79" t="s">
        <v>1159</v>
      </c>
      <c r="AN75" s="79" t="b">
        <v>0</v>
      </c>
      <c r="AO75" s="85" t="s">
        <v>1037</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0</v>
      </c>
      <c r="BE75" s="49">
        <v>0</v>
      </c>
      <c r="BF75" s="48">
        <v>0</v>
      </c>
      <c r="BG75" s="49">
        <v>0</v>
      </c>
      <c r="BH75" s="48">
        <v>0</v>
      </c>
      <c r="BI75" s="49">
        <v>0</v>
      </c>
      <c r="BJ75" s="48">
        <v>19</v>
      </c>
      <c r="BK75" s="49">
        <v>100</v>
      </c>
      <c r="BL75" s="48">
        <v>19</v>
      </c>
    </row>
    <row r="76" spans="1:64" ht="15">
      <c r="A76" s="64" t="s">
        <v>258</v>
      </c>
      <c r="B76" s="64" t="s">
        <v>258</v>
      </c>
      <c r="C76" s="65" t="s">
        <v>2739</v>
      </c>
      <c r="D76" s="66">
        <v>7.666666666666667</v>
      </c>
      <c r="E76" s="67" t="s">
        <v>136</v>
      </c>
      <c r="F76" s="68">
        <v>19.666666666666664</v>
      </c>
      <c r="G76" s="65"/>
      <c r="H76" s="69"/>
      <c r="I76" s="70"/>
      <c r="J76" s="70"/>
      <c r="K76" s="34" t="s">
        <v>65</v>
      </c>
      <c r="L76" s="77">
        <v>76</v>
      </c>
      <c r="M76" s="77"/>
      <c r="N76" s="72"/>
      <c r="O76" s="79" t="s">
        <v>176</v>
      </c>
      <c r="P76" s="81">
        <v>43505.038518518515</v>
      </c>
      <c r="Q76" s="79" t="s">
        <v>362</v>
      </c>
      <c r="R76" s="79" t="s">
        <v>499</v>
      </c>
      <c r="S76" s="79" t="s">
        <v>565</v>
      </c>
      <c r="T76" s="79"/>
      <c r="U76" s="79"/>
      <c r="V76" s="83" t="s">
        <v>744</v>
      </c>
      <c r="W76" s="81">
        <v>43505.038518518515</v>
      </c>
      <c r="X76" s="83" t="s">
        <v>840</v>
      </c>
      <c r="Y76" s="79"/>
      <c r="Z76" s="79"/>
      <c r="AA76" s="85" t="s">
        <v>1027</v>
      </c>
      <c r="AB76" s="79"/>
      <c r="AC76" s="79" t="b">
        <v>0</v>
      </c>
      <c r="AD76" s="79">
        <v>0</v>
      </c>
      <c r="AE76" s="85" t="s">
        <v>1149</v>
      </c>
      <c r="AF76" s="79" t="b">
        <v>0</v>
      </c>
      <c r="AG76" s="79" t="s">
        <v>1154</v>
      </c>
      <c r="AH76" s="79"/>
      <c r="AI76" s="85" t="s">
        <v>1149</v>
      </c>
      <c r="AJ76" s="79" t="b">
        <v>0</v>
      </c>
      <c r="AK76" s="79">
        <v>0</v>
      </c>
      <c r="AL76" s="85" t="s">
        <v>1149</v>
      </c>
      <c r="AM76" s="79" t="s">
        <v>1160</v>
      </c>
      <c r="AN76" s="79" t="b">
        <v>0</v>
      </c>
      <c r="AO76" s="85" t="s">
        <v>1027</v>
      </c>
      <c r="AP76" s="79" t="s">
        <v>176</v>
      </c>
      <c r="AQ76" s="79">
        <v>0</v>
      </c>
      <c r="AR76" s="79">
        <v>0</v>
      </c>
      <c r="AS76" s="79"/>
      <c r="AT76" s="79"/>
      <c r="AU76" s="79"/>
      <c r="AV76" s="79"/>
      <c r="AW76" s="79"/>
      <c r="AX76" s="79"/>
      <c r="AY76" s="79"/>
      <c r="AZ76" s="79"/>
      <c r="BA76">
        <v>5</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0</v>
      </c>
      <c r="BK76" s="49">
        <v>0</v>
      </c>
      <c r="BL76" s="48">
        <v>0</v>
      </c>
    </row>
    <row r="77" spans="1:64" ht="15">
      <c r="A77" s="64" t="s">
        <v>258</v>
      </c>
      <c r="B77" s="64" t="s">
        <v>258</v>
      </c>
      <c r="C77" s="65" t="s">
        <v>2739</v>
      </c>
      <c r="D77" s="66">
        <v>7.666666666666667</v>
      </c>
      <c r="E77" s="67" t="s">
        <v>136</v>
      </c>
      <c r="F77" s="68">
        <v>19.666666666666664</v>
      </c>
      <c r="G77" s="65"/>
      <c r="H77" s="69"/>
      <c r="I77" s="70"/>
      <c r="J77" s="70"/>
      <c r="K77" s="34" t="s">
        <v>65</v>
      </c>
      <c r="L77" s="77">
        <v>77</v>
      </c>
      <c r="M77" s="77"/>
      <c r="N77" s="72"/>
      <c r="O77" s="79" t="s">
        <v>176</v>
      </c>
      <c r="P77" s="81">
        <v>43511.78424768519</v>
      </c>
      <c r="Q77" s="79" t="s">
        <v>363</v>
      </c>
      <c r="R77" s="79" t="s">
        <v>500</v>
      </c>
      <c r="S77" s="79" t="s">
        <v>565</v>
      </c>
      <c r="T77" s="79"/>
      <c r="U77" s="79"/>
      <c r="V77" s="83" t="s">
        <v>744</v>
      </c>
      <c r="W77" s="81">
        <v>43511.78424768519</v>
      </c>
      <c r="X77" s="83" t="s">
        <v>841</v>
      </c>
      <c r="Y77" s="79"/>
      <c r="Z77" s="79"/>
      <c r="AA77" s="85" t="s">
        <v>1028</v>
      </c>
      <c r="AB77" s="79"/>
      <c r="AC77" s="79" t="b">
        <v>0</v>
      </c>
      <c r="AD77" s="79">
        <v>0</v>
      </c>
      <c r="AE77" s="85" t="s">
        <v>1149</v>
      </c>
      <c r="AF77" s="79" t="b">
        <v>0</v>
      </c>
      <c r="AG77" s="79" t="s">
        <v>1154</v>
      </c>
      <c r="AH77" s="79"/>
      <c r="AI77" s="85" t="s">
        <v>1149</v>
      </c>
      <c r="AJ77" s="79" t="b">
        <v>0</v>
      </c>
      <c r="AK77" s="79">
        <v>0</v>
      </c>
      <c r="AL77" s="85" t="s">
        <v>1149</v>
      </c>
      <c r="AM77" s="79" t="s">
        <v>1160</v>
      </c>
      <c r="AN77" s="79" t="b">
        <v>0</v>
      </c>
      <c r="AO77" s="85" t="s">
        <v>1028</v>
      </c>
      <c r="AP77" s="79" t="s">
        <v>176</v>
      </c>
      <c r="AQ77" s="79">
        <v>0</v>
      </c>
      <c r="AR77" s="79">
        <v>0</v>
      </c>
      <c r="AS77" s="79"/>
      <c r="AT77" s="79"/>
      <c r="AU77" s="79"/>
      <c r="AV77" s="79"/>
      <c r="AW77" s="79"/>
      <c r="AX77" s="79"/>
      <c r="AY77" s="79"/>
      <c r="AZ77" s="79"/>
      <c r="BA77">
        <v>5</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0</v>
      </c>
      <c r="BK77" s="49">
        <v>0</v>
      </c>
      <c r="BL77" s="48">
        <v>0</v>
      </c>
    </row>
    <row r="78" spans="1:64" ht="15">
      <c r="A78" s="64" t="s">
        <v>258</v>
      </c>
      <c r="B78" s="64" t="s">
        <v>258</v>
      </c>
      <c r="C78" s="65" t="s">
        <v>2739</v>
      </c>
      <c r="D78" s="66">
        <v>7.666666666666667</v>
      </c>
      <c r="E78" s="67" t="s">
        <v>136</v>
      </c>
      <c r="F78" s="68">
        <v>19.666666666666664</v>
      </c>
      <c r="G78" s="65"/>
      <c r="H78" s="69"/>
      <c r="I78" s="70"/>
      <c r="J78" s="70"/>
      <c r="K78" s="34" t="s">
        <v>65</v>
      </c>
      <c r="L78" s="77">
        <v>78</v>
      </c>
      <c r="M78" s="77"/>
      <c r="N78" s="72"/>
      <c r="O78" s="79" t="s">
        <v>176</v>
      </c>
      <c r="P78" s="81">
        <v>43511.786041666666</v>
      </c>
      <c r="Q78" s="79" t="s">
        <v>364</v>
      </c>
      <c r="R78" s="79" t="s">
        <v>501</v>
      </c>
      <c r="S78" s="79" t="s">
        <v>565</v>
      </c>
      <c r="T78" s="79"/>
      <c r="U78" s="79"/>
      <c r="V78" s="83" t="s">
        <v>744</v>
      </c>
      <c r="W78" s="81">
        <v>43511.786041666666</v>
      </c>
      <c r="X78" s="83" t="s">
        <v>842</v>
      </c>
      <c r="Y78" s="79"/>
      <c r="Z78" s="79"/>
      <c r="AA78" s="85" t="s">
        <v>1029</v>
      </c>
      <c r="AB78" s="79"/>
      <c r="AC78" s="79" t="b">
        <v>0</v>
      </c>
      <c r="AD78" s="79">
        <v>0</v>
      </c>
      <c r="AE78" s="85" t="s">
        <v>1149</v>
      </c>
      <c r="AF78" s="79" t="b">
        <v>0</v>
      </c>
      <c r="AG78" s="79" t="s">
        <v>1154</v>
      </c>
      <c r="AH78" s="79"/>
      <c r="AI78" s="85" t="s">
        <v>1149</v>
      </c>
      <c r="AJ78" s="79" t="b">
        <v>0</v>
      </c>
      <c r="AK78" s="79">
        <v>0</v>
      </c>
      <c r="AL78" s="85" t="s">
        <v>1149</v>
      </c>
      <c r="AM78" s="79" t="s">
        <v>1160</v>
      </c>
      <c r="AN78" s="79" t="b">
        <v>0</v>
      </c>
      <c r="AO78" s="85" t="s">
        <v>1029</v>
      </c>
      <c r="AP78" s="79" t="s">
        <v>176</v>
      </c>
      <c r="AQ78" s="79">
        <v>0</v>
      </c>
      <c r="AR78" s="79">
        <v>0</v>
      </c>
      <c r="AS78" s="79"/>
      <c r="AT78" s="79"/>
      <c r="AU78" s="79"/>
      <c r="AV78" s="79"/>
      <c r="AW78" s="79"/>
      <c r="AX78" s="79"/>
      <c r="AY78" s="79"/>
      <c r="AZ78" s="79"/>
      <c r="BA78">
        <v>5</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0</v>
      </c>
      <c r="BK78" s="49">
        <v>0</v>
      </c>
      <c r="BL78" s="48">
        <v>0</v>
      </c>
    </row>
    <row r="79" spans="1:64" ht="15">
      <c r="A79" s="64" t="s">
        <v>258</v>
      </c>
      <c r="B79" s="64" t="s">
        <v>258</v>
      </c>
      <c r="C79" s="65" t="s">
        <v>2739</v>
      </c>
      <c r="D79" s="66">
        <v>7.666666666666667</v>
      </c>
      <c r="E79" s="67" t="s">
        <v>136</v>
      </c>
      <c r="F79" s="68">
        <v>19.666666666666664</v>
      </c>
      <c r="G79" s="65"/>
      <c r="H79" s="69"/>
      <c r="I79" s="70"/>
      <c r="J79" s="70"/>
      <c r="K79" s="34" t="s">
        <v>65</v>
      </c>
      <c r="L79" s="77">
        <v>79</v>
      </c>
      <c r="M79" s="77"/>
      <c r="N79" s="72"/>
      <c r="O79" s="79" t="s">
        <v>176</v>
      </c>
      <c r="P79" s="81">
        <v>43511.78944444445</v>
      </c>
      <c r="Q79" s="79" t="s">
        <v>365</v>
      </c>
      <c r="R79" s="79" t="s">
        <v>502</v>
      </c>
      <c r="S79" s="79" t="s">
        <v>565</v>
      </c>
      <c r="T79" s="79"/>
      <c r="U79" s="79"/>
      <c r="V79" s="83" t="s">
        <v>744</v>
      </c>
      <c r="W79" s="81">
        <v>43511.78944444445</v>
      </c>
      <c r="X79" s="83" t="s">
        <v>843</v>
      </c>
      <c r="Y79" s="79"/>
      <c r="Z79" s="79"/>
      <c r="AA79" s="85" t="s">
        <v>1030</v>
      </c>
      <c r="AB79" s="79"/>
      <c r="AC79" s="79" t="b">
        <v>0</v>
      </c>
      <c r="AD79" s="79">
        <v>0</v>
      </c>
      <c r="AE79" s="85" t="s">
        <v>1149</v>
      </c>
      <c r="AF79" s="79" t="b">
        <v>0</v>
      </c>
      <c r="AG79" s="79" t="s">
        <v>1154</v>
      </c>
      <c r="AH79" s="79"/>
      <c r="AI79" s="85" t="s">
        <v>1149</v>
      </c>
      <c r="AJ79" s="79" t="b">
        <v>0</v>
      </c>
      <c r="AK79" s="79">
        <v>0</v>
      </c>
      <c r="AL79" s="85" t="s">
        <v>1149</v>
      </c>
      <c r="AM79" s="79" t="s">
        <v>1160</v>
      </c>
      <c r="AN79" s="79" t="b">
        <v>0</v>
      </c>
      <c r="AO79" s="85" t="s">
        <v>1030</v>
      </c>
      <c r="AP79" s="79" t="s">
        <v>176</v>
      </c>
      <c r="AQ79" s="79">
        <v>0</v>
      </c>
      <c r="AR79" s="79">
        <v>0</v>
      </c>
      <c r="AS79" s="79"/>
      <c r="AT79" s="79"/>
      <c r="AU79" s="79"/>
      <c r="AV79" s="79"/>
      <c r="AW79" s="79"/>
      <c r="AX79" s="79"/>
      <c r="AY79" s="79"/>
      <c r="AZ79" s="79"/>
      <c r="BA79">
        <v>5</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0</v>
      </c>
      <c r="BK79" s="49">
        <v>0</v>
      </c>
      <c r="BL79" s="48">
        <v>0</v>
      </c>
    </row>
    <row r="80" spans="1:64" ht="15">
      <c r="A80" s="64" t="s">
        <v>258</v>
      </c>
      <c r="B80" s="64" t="s">
        <v>258</v>
      </c>
      <c r="C80" s="65" t="s">
        <v>2739</v>
      </c>
      <c r="D80" s="66">
        <v>7.666666666666667</v>
      </c>
      <c r="E80" s="67" t="s">
        <v>136</v>
      </c>
      <c r="F80" s="68">
        <v>19.666666666666664</v>
      </c>
      <c r="G80" s="65"/>
      <c r="H80" s="69"/>
      <c r="I80" s="70"/>
      <c r="J80" s="70"/>
      <c r="K80" s="34" t="s">
        <v>65</v>
      </c>
      <c r="L80" s="77">
        <v>80</v>
      </c>
      <c r="M80" s="77"/>
      <c r="N80" s="72"/>
      <c r="O80" s="79" t="s">
        <v>176</v>
      </c>
      <c r="P80" s="81">
        <v>43511.845717592594</v>
      </c>
      <c r="Q80" s="79" t="s">
        <v>366</v>
      </c>
      <c r="R80" s="79" t="s">
        <v>503</v>
      </c>
      <c r="S80" s="79" t="s">
        <v>565</v>
      </c>
      <c r="T80" s="79"/>
      <c r="U80" s="79"/>
      <c r="V80" s="83" t="s">
        <v>744</v>
      </c>
      <c r="W80" s="81">
        <v>43511.845717592594</v>
      </c>
      <c r="X80" s="83" t="s">
        <v>844</v>
      </c>
      <c r="Y80" s="79"/>
      <c r="Z80" s="79"/>
      <c r="AA80" s="85" t="s">
        <v>1031</v>
      </c>
      <c r="AB80" s="79"/>
      <c r="AC80" s="79" t="b">
        <v>0</v>
      </c>
      <c r="AD80" s="79">
        <v>0</v>
      </c>
      <c r="AE80" s="85" t="s">
        <v>1149</v>
      </c>
      <c r="AF80" s="79" t="b">
        <v>0</v>
      </c>
      <c r="AG80" s="79" t="s">
        <v>1154</v>
      </c>
      <c r="AH80" s="79"/>
      <c r="AI80" s="85" t="s">
        <v>1149</v>
      </c>
      <c r="AJ80" s="79" t="b">
        <v>0</v>
      </c>
      <c r="AK80" s="79">
        <v>0</v>
      </c>
      <c r="AL80" s="85" t="s">
        <v>1149</v>
      </c>
      <c r="AM80" s="79" t="s">
        <v>1160</v>
      </c>
      <c r="AN80" s="79" t="b">
        <v>0</v>
      </c>
      <c r="AO80" s="85" t="s">
        <v>1031</v>
      </c>
      <c r="AP80" s="79" t="s">
        <v>176</v>
      </c>
      <c r="AQ80" s="79">
        <v>0</v>
      </c>
      <c r="AR80" s="79">
        <v>0</v>
      </c>
      <c r="AS80" s="79"/>
      <c r="AT80" s="79"/>
      <c r="AU80" s="79"/>
      <c r="AV80" s="79"/>
      <c r="AW80" s="79"/>
      <c r="AX80" s="79"/>
      <c r="AY80" s="79"/>
      <c r="AZ80" s="79"/>
      <c r="BA80">
        <v>5</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0</v>
      </c>
      <c r="BK80" s="49">
        <v>0</v>
      </c>
      <c r="BL80" s="48">
        <v>0</v>
      </c>
    </row>
    <row r="81" spans="1:64" ht="15">
      <c r="A81" s="64" t="s">
        <v>259</v>
      </c>
      <c r="B81" s="64" t="s">
        <v>282</v>
      </c>
      <c r="C81" s="65" t="s">
        <v>2740</v>
      </c>
      <c r="D81" s="66">
        <v>6.5</v>
      </c>
      <c r="E81" s="67" t="s">
        <v>136</v>
      </c>
      <c r="F81" s="68">
        <v>23.5</v>
      </c>
      <c r="G81" s="65"/>
      <c r="H81" s="69"/>
      <c r="I81" s="70"/>
      <c r="J81" s="70"/>
      <c r="K81" s="34" t="s">
        <v>65</v>
      </c>
      <c r="L81" s="77">
        <v>81</v>
      </c>
      <c r="M81" s="77"/>
      <c r="N81" s="72"/>
      <c r="O81" s="79" t="s">
        <v>303</v>
      </c>
      <c r="P81" s="81">
        <v>43503.88421296296</v>
      </c>
      <c r="Q81" s="79" t="s">
        <v>351</v>
      </c>
      <c r="R81" s="79"/>
      <c r="S81" s="79"/>
      <c r="T81" s="79" t="s">
        <v>584</v>
      </c>
      <c r="U81" s="79"/>
      <c r="V81" s="83" t="s">
        <v>745</v>
      </c>
      <c r="W81" s="81">
        <v>43503.88421296296</v>
      </c>
      <c r="X81" s="83" t="s">
        <v>845</v>
      </c>
      <c r="Y81" s="79"/>
      <c r="Z81" s="79"/>
      <c r="AA81" s="85" t="s">
        <v>1032</v>
      </c>
      <c r="AB81" s="79"/>
      <c r="AC81" s="79" t="b">
        <v>0</v>
      </c>
      <c r="AD81" s="79">
        <v>0</v>
      </c>
      <c r="AE81" s="85" t="s">
        <v>1149</v>
      </c>
      <c r="AF81" s="79" t="b">
        <v>0</v>
      </c>
      <c r="AG81" s="79" t="s">
        <v>1152</v>
      </c>
      <c r="AH81" s="79"/>
      <c r="AI81" s="85" t="s">
        <v>1149</v>
      </c>
      <c r="AJ81" s="79" t="b">
        <v>0</v>
      </c>
      <c r="AK81" s="79">
        <v>3</v>
      </c>
      <c r="AL81" s="85" t="s">
        <v>1104</v>
      </c>
      <c r="AM81" s="79" t="s">
        <v>1156</v>
      </c>
      <c r="AN81" s="79" t="b">
        <v>0</v>
      </c>
      <c r="AO81" s="85" t="s">
        <v>1104</v>
      </c>
      <c r="AP81" s="79" t="s">
        <v>176</v>
      </c>
      <c r="AQ81" s="79">
        <v>0</v>
      </c>
      <c r="AR81" s="79">
        <v>0</v>
      </c>
      <c r="AS81" s="79"/>
      <c r="AT81" s="79"/>
      <c r="AU81" s="79"/>
      <c r="AV81" s="79"/>
      <c r="AW81" s="79"/>
      <c r="AX81" s="79"/>
      <c r="AY81" s="79"/>
      <c r="AZ81" s="79"/>
      <c r="BA81">
        <v>4</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22</v>
      </c>
      <c r="BK81" s="49">
        <v>100</v>
      </c>
      <c r="BL81" s="48">
        <v>22</v>
      </c>
    </row>
    <row r="82" spans="1:64" ht="15">
      <c r="A82" s="64" t="s">
        <v>259</v>
      </c>
      <c r="B82" s="64" t="s">
        <v>282</v>
      </c>
      <c r="C82" s="65" t="s">
        <v>2740</v>
      </c>
      <c r="D82" s="66">
        <v>6.5</v>
      </c>
      <c r="E82" s="67" t="s">
        <v>136</v>
      </c>
      <c r="F82" s="68">
        <v>23.5</v>
      </c>
      <c r="G82" s="65"/>
      <c r="H82" s="69"/>
      <c r="I82" s="70"/>
      <c r="J82" s="70"/>
      <c r="K82" s="34" t="s">
        <v>65</v>
      </c>
      <c r="L82" s="77">
        <v>82</v>
      </c>
      <c r="M82" s="77"/>
      <c r="N82" s="72"/>
      <c r="O82" s="79" t="s">
        <v>303</v>
      </c>
      <c r="P82" s="81">
        <v>43503.884733796294</v>
      </c>
      <c r="Q82" s="79" t="s">
        <v>352</v>
      </c>
      <c r="R82" s="83" t="s">
        <v>495</v>
      </c>
      <c r="S82" s="79" t="s">
        <v>560</v>
      </c>
      <c r="T82" s="79" t="s">
        <v>585</v>
      </c>
      <c r="U82" s="83" t="s">
        <v>645</v>
      </c>
      <c r="V82" s="83" t="s">
        <v>645</v>
      </c>
      <c r="W82" s="81">
        <v>43503.884733796294</v>
      </c>
      <c r="X82" s="83" t="s">
        <v>846</v>
      </c>
      <c r="Y82" s="79"/>
      <c r="Z82" s="79"/>
      <c r="AA82" s="85" t="s">
        <v>1033</v>
      </c>
      <c r="AB82" s="79"/>
      <c r="AC82" s="79" t="b">
        <v>0</v>
      </c>
      <c r="AD82" s="79">
        <v>0</v>
      </c>
      <c r="AE82" s="85" t="s">
        <v>1149</v>
      </c>
      <c r="AF82" s="79" t="b">
        <v>0</v>
      </c>
      <c r="AG82" s="79" t="s">
        <v>1152</v>
      </c>
      <c r="AH82" s="79"/>
      <c r="AI82" s="85" t="s">
        <v>1149</v>
      </c>
      <c r="AJ82" s="79" t="b">
        <v>0</v>
      </c>
      <c r="AK82" s="79">
        <v>2</v>
      </c>
      <c r="AL82" s="85" t="s">
        <v>1096</v>
      </c>
      <c r="AM82" s="79" t="s">
        <v>1156</v>
      </c>
      <c r="AN82" s="79" t="b">
        <v>0</v>
      </c>
      <c r="AO82" s="85" t="s">
        <v>1096</v>
      </c>
      <c r="AP82" s="79" t="s">
        <v>176</v>
      </c>
      <c r="AQ82" s="79">
        <v>0</v>
      </c>
      <c r="AR82" s="79">
        <v>0</v>
      </c>
      <c r="AS82" s="79"/>
      <c r="AT82" s="79"/>
      <c r="AU82" s="79"/>
      <c r="AV82" s="79"/>
      <c r="AW82" s="79"/>
      <c r="AX82" s="79"/>
      <c r="AY82" s="79"/>
      <c r="AZ82" s="79"/>
      <c r="BA82">
        <v>4</v>
      </c>
      <c r="BB82" s="78" t="str">
        <f>REPLACE(INDEX(GroupVertices[Group],MATCH(Edges[[#This Row],[Vertex 1]],GroupVertices[Vertex],0)),1,1,"")</f>
        <v>1</v>
      </c>
      <c r="BC82" s="78" t="str">
        <f>REPLACE(INDEX(GroupVertices[Group],MATCH(Edges[[#This Row],[Vertex 2]],GroupVertices[Vertex],0)),1,1,"")</f>
        <v>1</v>
      </c>
      <c r="BD82" s="48">
        <v>1</v>
      </c>
      <c r="BE82" s="49">
        <v>14.285714285714286</v>
      </c>
      <c r="BF82" s="48">
        <v>0</v>
      </c>
      <c r="BG82" s="49">
        <v>0</v>
      </c>
      <c r="BH82" s="48">
        <v>0</v>
      </c>
      <c r="BI82" s="49">
        <v>0</v>
      </c>
      <c r="BJ82" s="48">
        <v>6</v>
      </c>
      <c r="BK82" s="49">
        <v>85.71428571428571</v>
      </c>
      <c r="BL82" s="48">
        <v>7</v>
      </c>
    </row>
    <row r="83" spans="1:64" ht="15">
      <c r="A83" s="64" t="s">
        <v>259</v>
      </c>
      <c r="B83" s="64" t="s">
        <v>282</v>
      </c>
      <c r="C83" s="65" t="s">
        <v>2740</v>
      </c>
      <c r="D83" s="66">
        <v>6.5</v>
      </c>
      <c r="E83" s="67" t="s">
        <v>136</v>
      </c>
      <c r="F83" s="68">
        <v>23.5</v>
      </c>
      <c r="G83" s="65"/>
      <c r="H83" s="69"/>
      <c r="I83" s="70"/>
      <c r="J83" s="70"/>
      <c r="K83" s="34" t="s">
        <v>65</v>
      </c>
      <c r="L83" s="77">
        <v>83</v>
      </c>
      <c r="M83" s="77"/>
      <c r="N83" s="72"/>
      <c r="O83" s="79" t="s">
        <v>303</v>
      </c>
      <c r="P83" s="81">
        <v>43511.927939814814</v>
      </c>
      <c r="Q83" s="79" t="s">
        <v>354</v>
      </c>
      <c r="R83" s="79"/>
      <c r="S83" s="79"/>
      <c r="T83" s="79" t="s">
        <v>587</v>
      </c>
      <c r="U83" s="79"/>
      <c r="V83" s="83" t="s">
        <v>745</v>
      </c>
      <c r="W83" s="81">
        <v>43511.927939814814</v>
      </c>
      <c r="X83" s="83" t="s">
        <v>847</v>
      </c>
      <c r="Y83" s="79"/>
      <c r="Z83" s="79"/>
      <c r="AA83" s="85" t="s">
        <v>1034</v>
      </c>
      <c r="AB83" s="79"/>
      <c r="AC83" s="79" t="b">
        <v>0</v>
      </c>
      <c r="AD83" s="79">
        <v>0</v>
      </c>
      <c r="AE83" s="85" t="s">
        <v>1149</v>
      </c>
      <c r="AF83" s="79" t="b">
        <v>0</v>
      </c>
      <c r="AG83" s="79" t="s">
        <v>1152</v>
      </c>
      <c r="AH83" s="79"/>
      <c r="AI83" s="85" t="s">
        <v>1149</v>
      </c>
      <c r="AJ83" s="79" t="b">
        <v>0</v>
      </c>
      <c r="AK83" s="79">
        <v>2</v>
      </c>
      <c r="AL83" s="85" t="s">
        <v>1118</v>
      </c>
      <c r="AM83" s="79" t="s">
        <v>1156</v>
      </c>
      <c r="AN83" s="79" t="b">
        <v>0</v>
      </c>
      <c r="AO83" s="85" t="s">
        <v>1118</v>
      </c>
      <c r="AP83" s="79" t="s">
        <v>176</v>
      </c>
      <c r="AQ83" s="79">
        <v>0</v>
      </c>
      <c r="AR83" s="79">
        <v>0</v>
      </c>
      <c r="AS83" s="79"/>
      <c r="AT83" s="79"/>
      <c r="AU83" s="79"/>
      <c r="AV83" s="79"/>
      <c r="AW83" s="79"/>
      <c r="AX83" s="79"/>
      <c r="AY83" s="79"/>
      <c r="AZ83" s="79"/>
      <c r="BA83">
        <v>4</v>
      </c>
      <c r="BB83" s="78" t="str">
        <f>REPLACE(INDEX(GroupVertices[Group],MATCH(Edges[[#This Row],[Vertex 1]],GroupVertices[Vertex],0)),1,1,"")</f>
        <v>1</v>
      </c>
      <c r="BC83" s="78" t="str">
        <f>REPLACE(INDEX(GroupVertices[Group],MATCH(Edges[[#This Row],[Vertex 2]],GroupVertices[Vertex],0)),1,1,"")</f>
        <v>1</v>
      </c>
      <c r="BD83" s="48">
        <v>1</v>
      </c>
      <c r="BE83" s="49">
        <v>5.2631578947368425</v>
      </c>
      <c r="BF83" s="48">
        <v>0</v>
      </c>
      <c r="BG83" s="49">
        <v>0</v>
      </c>
      <c r="BH83" s="48">
        <v>0</v>
      </c>
      <c r="BI83" s="49">
        <v>0</v>
      </c>
      <c r="BJ83" s="48">
        <v>18</v>
      </c>
      <c r="BK83" s="49">
        <v>94.73684210526316</v>
      </c>
      <c r="BL83" s="48">
        <v>19</v>
      </c>
    </row>
    <row r="84" spans="1:64" ht="15">
      <c r="A84" s="64" t="s">
        <v>259</v>
      </c>
      <c r="B84" s="64" t="s">
        <v>285</v>
      </c>
      <c r="C84" s="65" t="s">
        <v>2735</v>
      </c>
      <c r="D84" s="66">
        <v>3</v>
      </c>
      <c r="E84" s="67" t="s">
        <v>132</v>
      </c>
      <c r="F84" s="68">
        <v>35</v>
      </c>
      <c r="G84" s="65"/>
      <c r="H84" s="69"/>
      <c r="I84" s="70"/>
      <c r="J84" s="70"/>
      <c r="K84" s="34" t="s">
        <v>65</v>
      </c>
      <c r="L84" s="77">
        <v>84</v>
      </c>
      <c r="M84" s="77"/>
      <c r="N84" s="72"/>
      <c r="O84" s="79" t="s">
        <v>303</v>
      </c>
      <c r="P84" s="81">
        <v>43511.928449074076</v>
      </c>
      <c r="Q84" s="79" t="s">
        <v>334</v>
      </c>
      <c r="R84" s="83" t="s">
        <v>479</v>
      </c>
      <c r="S84" s="79" t="s">
        <v>560</v>
      </c>
      <c r="T84" s="79" t="s">
        <v>579</v>
      </c>
      <c r="U84" s="79"/>
      <c r="V84" s="83" t="s">
        <v>745</v>
      </c>
      <c r="W84" s="81">
        <v>43511.928449074076</v>
      </c>
      <c r="X84" s="83" t="s">
        <v>848</v>
      </c>
      <c r="Y84" s="79"/>
      <c r="Z84" s="79"/>
      <c r="AA84" s="85" t="s">
        <v>1035</v>
      </c>
      <c r="AB84" s="79"/>
      <c r="AC84" s="79" t="b">
        <v>0</v>
      </c>
      <c r="AD84" s="79">
        <v>0</v>
      </c>
      <c r="AE84" s="85" t="s">
        <v>1149</v>
      </c>
      <c r="AF84" s="79" t="b">
        <v>0</v>
      </c>
      <c r="AG84" s="79" t="s">
        <v>1152</v>
      </c>
      <c r="AH84" s="79"/>
      <c r="AI84" s="85" t="s">
        <v>1149</v>
      </c>
      <c r="AJ84" s="79" t="b">
        <v>0</v>
      </c>
      <c r="AK84" s="79">
        <v>6</v>
      </c>
      <c r="AL84" s="85" t="s">
        <v>1090</v>
      </c>
      <c r="AM84" s="79" t="s">
        <v>1156</v>
      </c>
      <c r="AN84" s="79" t="b">
        <v>0</v>
      </c>
      <c r="AO84" s="85" t="s">
        <v>1090</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259</v>
      </c>
      <c r="B85" s="64" t="s">
        <v>282</v>
      </c>
      <c r="C85" s="65" t="s">
        <v>2740</v>
      </c>
      <c r="D85" s="66">
        <v>6.5</v>
      </c>
      <c r="E85" s="67" t="s">
        <v>136</v>
      </c>
      <c r="F85" s="68">
        <v>23.5</v>
      </c>
      <c r="G85" s="65"/>
      <c r="H85" s="69"/>
      <c r="I85" s="70"/>
      <c r="J85" s="70"/>
      <c r="K85" s="34" t="s">
        <v>65</v>
      </c>
      <c r="L85" s="77">
        <v>85</v>
      </c>
      <c r="M85" s="77"/>
      <c r="N85" s="72"/>
      <c r="O85" s="79" t="s">
        <v>303</v>
      </c>
      <c r="P85" s="81">
        <v>43511.928449074076</v>
      </c>
      <c r="Q85" s="79" t="s">
        <v>334</v>
      </c>
      <c r="R85" s="83" t="s">
        <v>479</v>
      </c>
      <c r="S85" s="79" t="s">
        <v>560</v>
      </c>
      <c r="T85" s="79" t="s">
        <v>579</v>
      </c>
      <c r="U85" s="79"/>
      <c r="V85" s="83" t="s">
        <v>745</v>
      </c>
      <c r="W85" s="81">
        <v>43511.928449074076</v>
      </c>
      <c r="X85" s="83" t="s">
        <v>848</v>
      </c>
      <c r="Y85" s="79"/>
      <c r="Z85" s="79"/>
      <c r="AA85" s="85" t="s">
        <v>1035</v>
      </c>
      <c r="AB85" s="79"/>
      <c r="AC85" s="79" t="b">
        <v>0</v>
      </c>
      <c r="AD85" s="79">
        <v>0</v>
      </c>
      <c r="AE85" s="85" t="s">
        <v>1149</v>
      </c>
      <c r="AF85" s="79" t="b">
        <v>0</v>
      </c>
      <c r="AG85" s="79" t="s">
        <v>1152</v>
      </c>
      <c r="AH85" s="79"/>
      <c r="AI85" s="85" t="s">
        <v>1149</v>
      </c>
      <c r="AJ85" s="79" t="b">
        <v>0</v>
      </c>
      <c r="AK85" s="79">
        <v>6</v>
      </c>
      <c r="AL85" s="85" t="s">
        <v>1090</v>
      </c>
      <c r="AM85" s="79" t="s">
        <v>1156</v>
      </c>
      <c r="AN85" s="79" t="b">
        <v>0</v>
      </c>
      <c r="AO85" s="85" t="s">
        <v>1090</v>
      </c>
      <c r="AP85" s="79" t="s">
        <v>176</v>
      </c>
      <c r="AQ85" s="79">
        <v>0</v>
      </c>
      <c r="AR85" s="79">
        <v>0</v>
      </c>
      <c r="AS85" s="79"/>
      <c r="AT85" s="79"/>
      <c r="AU85" s="79"/>
      <c r="AV85" s="79"/>
      <c r="AW85" s="79"/>
      <c r="AX85" s="79"/>
      <c r="AY85" s="79"/>
      <c r="AZ85" s="79"/>
      <c r="BA85">
        <v>4</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17</v>
      </c>
      <c r="BK85" s="49">
        <v>100</v>
      </c>
      <c r="BL85" s="48">
        <v>17</v>
      </c>
    </row>
    <row r="86" spans="1:64" ht="15">
      <c r="A86" s="64" t="s">
        <v>260</v>
      </c>
      <c r="B86" s="64" t="s">
        <v>282</v>
      </c>
      <c r="C86" s="65" t="s">
        <v>2735</v>
      </c>
      <c r="D86" s="66">
        <v>3</v>
      </c>
      <c r="E86" s="67" t="s">
        <v>132</v>
      </c>
      <c r="F86" s="68">
        <v>35</v>
      </c>
      <c r="G86" s="65"/>
      <c r="H86" s="69"/>
      <c r="I86" s="70"/>
      <c r="J86" s="70"/>
      <c r="K86" s="34" t="s">
        <v>65</v>
      </c>
      <c r="L86" s="77">
        <v>86</v>
      </c>
      <c r="M86" s="77"/>
      <c r="N86" s="72"/>
      <c r="O86" s="79" t="s">
        <v>303</v>
      </c>
      <c r="P86" s="81">
        <v>43511.973703703705</v>
      </c>
      <c r="Q86" s="79" t="s">
        <v>360</v>
      </c>
      <c r="R86" s="83" t="s">
        <v>498</v>
      </c>
      <c r="S86" s="79" t="s">
        <v>560</v>
      </c>
      <c r="T86" s="79" t="s">
        <v>581</v>
      </c>
      <c r="U86" s="79"/>
      <c r="V86" s="83" t="s">
        <v>746</v>
      </c>
      <c r="W86" s="81">
        <v>43511.973703703705</v>
      </c>
      <c r="X86" s="83" t="s">
        <v>849</v>
      </c>
      <c r="Y86" s="79"/>
      <c r="Z86" s="79"/>
      <c r="AA86" s="85" t="s">
        <v>1036</v>
      </c>
      <c r="AB86" s="79"/>
      <c r="AC86" s="79" t="b">
        <v>0</v>
      </c>
      <c r="AD86" s="79">
        <v>0</v>
      </c>
      <c r="AE86" s="85" t="s">
        <v>1149</v>
      </c>
      <c r="AF86" s="79" t="b">
        <v>0</v>
      </c>
      <c r="AG86" s="79" t="s">
        <v>1152</v>
      </c>
      <c r="AH86" s="79"/>
      <c r="AI86" s="85" t="s">
        <v>1149</v>
      </c>
      <c r="AJ86" s="79" t="b">
        <v>0</v>
      </c>
      <c r="AK86" s="79">
        <v>2</v>
      </c>
      <c r="AL86" s="85" t="s">
        <v>1127</v>
      </c>
      <c r="AM86" s="79" t="s">
        <v>1159</v>
      </c>
      <c r="AN86" s="79" t="b">
        <v>0</v>
      </c>
      <c r="AO86" s="85" t="s">
        <v>1127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5.2631578947368425</v>
      </c>
      <c r="BF86" s="48">
        <v>0</v>
      </c>
      <c r="BG86" s="49">
        <v>0</v>
      </c>
      <c r="BH86" s="48">
        <v>0</v>
      </c>
      <c r="BI86" s="49">
        <v>0</v>
      </c>
      <c r="BJ86" s="48">
        <v>18</v>
      </c>
      <c r="BK86" s="49">
        <v>94.73684210526316</v>
      </c>
      <c r="BL86" s="48">
        <v>19</v>
      </c>
    </row>
    <row r="87" spans="1:64" ht="15">
      <c r="A87" s="64" t="s">
        <v>261</v>
      </c>
      <c r="B87" s="64" t="s">
        <v>261</v>
      </c>
      <c r="C87" s="65" t="s">
        <v>2735</v>
      </c>
      <c r="D87" s="66">
        <v>3</v>
      </c>
      <c r="E87" s="67" t="s">
        <v>132</v>
      </c>
      <c r="F87" s="68">
        <v>35</v>
      </c>
      <c r="G87" s="65"/>
      <c r="H87" s="69"/>
      <c r="I87" s="70"/>
      <c r="J87" s="70"/>
      <c r="K87" s="34" t="s">
        <v>65</v>
      </c>
      <c r="L87" s="77">
        <v>87</v>
      </c>
      <c r="M87" s="77"/>
      <c r="N87" s="72"/>
      <c r="O87" s="79" t="s">
        <v>176</v>
      </c>
      <c r="P87" s="81">
        <v>43510.83101851852</v>
      </c>
      <c r="Q87" s="79" t="s">
        <v>367</v>
      </c>
      <c r="R87" s="83" t="s">
        <v>482</v>
      </c>
      <c r="S87" s="79" t="s">
        <v>560</v>
      </c>
      <c r="T87" s="79"/>
      <c r="U87" s="79"/>
      <c r="V87" s="83" t="s">
        <v>747</v>
      </c>
      <c r="W87" s="81">
        <v>43510.83101851852</v>
      </c>
      <c r="X87" s="83" t="s">
        <v>850</v>
      </c>
      <c r="Y87" s="79"/>
      <c r="Z87" s="79"/>
      <c r="AA87" s="85" t="s">
        <v>1037</v>
      </c>
      <c r="AB87" s="79"/>
      <c r="AC87" s="79" t="b">
        <v>0</v>
      </c>
      <c r="AD87" s="79">
        <v>0</v>
      </c>
      <c r="AE87" s="85" t="s">
        <v>1149</v>
      </c>
      <c r="AF87" s="79" t="b">
        <v>0</v>
      </c>
      <c r="AG87" s="79" t="s">
        <v>1152</v>
      </c>
      <c r="AH87" s="79"/>
      <c r="AI87" s="85" t="s">
        <v>1149</v>
      </c>
      <c r="AJ87" s="79" t="b">
        <v>0</v>
      </c>
      <c r="AK87" s="79">
        <v>0</v>
      </c>
      <c r="AL87" s="85" t="s">
        <v>1149</v>
      </c>
      <c r="AM87" s="79" t="s">
        <v>1166</v>
      </c>
      <c r="AN87" s="79" t="b">
        <v>0</v>
      </c>
      <c r="AO87" s="85" t="s">
        <v>1037</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0</v>
      </c>
      <c r="BE87" s="49">
        <v>0</v>
      </c>
      <c r="BF87" s="48">
        <v>0</v>
      </c>
      <c r="BG87" s="49">
        <v>0</v>
      </c>
      <c r="BH87" s="48">
        <v>0</v>
      </c>
      <c r="BI87" s="49">
        <v>0</v>
      </c>
      <c r="BJ87" s="48">
        <v>17</v>
      </c>
      <c r="BK87" s="49">
        <v>100</v>
      </c>
      <c r="BL87" s="48">
        <v>17</v>
      </c>
    </row>
    <row r="88" spans="1:64" ht="15">
      <c r="A88" s="64" t="s">
        <v>262</v>
      </c>
      <c r="B88" s="64" t="s">
        <v>261</v>
      </c>
      <c r="C88" s="65" t="s">
        <v>2735</v>
      </c>
      <c r="D88" s="66">
        <v>3</v>
      </c>
      <c r="E88" s="67" t="s">
        <v>132</v>
      </c>
      <c r="F88" s="68">
        <v>35</v>
      </c>
      <c r="G88" s="65"/>
      <c r="H88" s="69"/>
      <c r="I88" s="70"/>
      <c r="J88" s="70"/>
      <c r="K88" s="34" t="s">
        <v>65</v>
      </c>
      <c r="L88" s="77">
        <v>88</v>
      </c>
      <c r="M88" s="77"/>
      <c r="N88" s="72"/>
      <c r="O88" s="79" t="s">
        <v>303</v>
      </c>
      <c r="P88" s="81">
        <v>43511.99208333333</v>
      </c>
      <c r="Q88" s="79" t="s">
        <v>361</v>
      </c>
      <c r="R88" s="79"/>
      <c r="S88" s="79"/>
      <c r="T88" s="79"/>
      <c r="U88" s="79"/>
      <c r="V88" s="83" t="s">
        <v>748</v>
      </c>
      <c r="W88" s="81">
        <v>43511.99208333333</v>
      </c>
      <c r="X88" s="83" t="s">
        <v>851</v>
      </c>
      <c r="Y88" s="79"/>
      <c r="Z88" s="79"/>
      <c r="AA88" s="85" t="s">
        <v>1038</v>
      </c>
      <c r="AB88" s="79"/>
      <c r="AC88" s="79" t="b">
        <v>0</v>
      </c>
      <c r="AD88" s="79">
        <v>0</v>
      </c>
      <c r="AE88" s="85" t="s">
        <v>1149</v>
      </c>
      <c r="AF88" s="79" t="b">
        <v>0</v>
      </c>
      <c r="AG88" s="79" t="s">
        <v>1152</v>
      </c>
      <c r="AH88" s="79"/>
      <c r="AI88" s="85" t="s">
        <v>1149</v>
      </c>
      <c r="AJ88" s="79" t="b">
        <v>0</v>
      </c>
      <c r="AK88" s="79">
        <v>2</v>
      </c>
      <c r="AL88" s="85" t="s">
        <v>1037</v>
      </c>
      <c r="AM88" s="79" t="s">
        <v>1159</v>
      </c>
      <c r="AN88" s="79" t="b">
        <v>0</v>
      </c>
      <c r="AO88" s="85" t="s">
        <v>1037</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v>0</v>
      </c>
      <c r="BE88" s="49">
        <v>0</v>
      </c>
      <c r="BF88" s="48">
        <v>0</v>
      </c>
      <c r="BG88" s="49">
        <v>0</v>
      </c>
      <c r="BH88" s="48">
        <v>0</v>
      </c>
      <c r="BI88" s="49">
        <v>0</v>
      </c>
      <c r="BJ88" s="48">
        <v>19</v>
      </c>
      <c r="BK88" s="49">
        <v>100</v>
      </c>
      <c r="BL88" s="48">
        <v>19</v>
      </c>
    </row>
    <row r="89" spans="1:64" ht="15">
      <c r="A89" s="64" t="s">
        <v>263</v>
      </c>
      <c r="B89" s="64" t="s">
        <v>263</v>
      </c>
      <c r="C89" s="65" t="s">
        <v>2735</v>
      </c>
      <c r="D89" s="66">
        <v>3</v>
      </c>
      <c r="E89" s="67" t="s">
        <v>132</v>
      </c>
      <c r="F89" s="68">
        <v>35</v>
      </c>
      <c r="G89" s="65"/>
      <c r="H89" s="69"/>
      <c r="I89" s="70"/>
      <c r="J89" s="70"/>
      <c r="K89" s="34" t="s">
        <v>65</v>
      </c>
      <c r="L89" s="77">
        <v>89</v>
      </c>
      <c r="M89" s="77"/>
      <c r="N89" s="72"/>
      <c r="O89" s="79" t="s">
        <v>176</v>
      </c>
      <c r="P89" s="81">
        <v>43512.04070601852</v>
      </c>
      <c r="Q89" s="79" t="s">
        <v>368</v>
      </c>
      <c r="R89" s="83" t="s">
        <v>504</v>
      </c>
      <c r="S89" s="79" t="s">
        <v>562</v>
      </c>
      <c r="T89" s="79" t="s">
        <v>592</v>
      </c>
      <c r="U89" s="79"/>
      <c r="V89" s="83" t="s">
        <v>749</v>
      </c>
      <c r="W89" s="81">
        <v>43512.04070601852</v>
      </c>
      <c r="X89" s="83" t="s">
        <v>852</v>
      </c>
      <c r="Y89" s="79"/>
      <c r="Z89" s="79"/>
      <c r="AA89" s="85" t="s">
        <v>1039</v>
      </c>
      <c r="AB89" s="79"/>
      <c r="AC89" s="79" t="b">
        <v>0</v>
      </c>
      <c r="AD89" s="79">
        <v>0</v>
      </c>
      <c r="AE89" s="85" t="s">
        <v>1149</v>
      </c>
      <c r="AF89" s="79" t="b">
        <v>0</v>
      </c>
      <c r="AG89" s="79" t="s">
        <v>1152</v>
      </c>
      <c r="AH89" s="79"/>
      <c r="AI89" s="85" t="s">
        <v>1149</v>
      </c>
      <c r="AJ89" s="79" t="b">
        <v>0</v>
      </c>
      <c r="AK89" s="79">
        <v>0</v>
      </c>
      <c r="AL89" s="85" t="s">
        <v>1149</v>
      </c>
      <c r="AM89" s="79" t="s">
        <v>1159</v>
      </c>
      <c r="AN89" s="79" t="b">
        <v>1</v>
      </c>
      <c r="AO89" s="85" t="s">
        <v>1039</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5.555555555555555</v>
      </c>
      <c r="BF89" s="48">
        <v>0</v>
      </c>
      <c r="BG89" s="49">
        <v>0</v>
      </c>
      <c r="BH89" s="48">
        <v>0</v>
      </c>
      <c r="BI89" s="49">
        <v>0</v>
      </c>
      <c r="BJ89" s="48">
        <v>17</v>
      </c>
      <c r="BK89" s="49">
        <v>94.44444444444444</v>
      </c>
      <c r="BL89" s="48">
        <v>18</v>
      </c>
    </row>
    <row r="90" spans="1:64" ht="15">
      <c r="A90" s="64" t="s">
        <v>264</v>
      </c>
      <c r="B90" s="64" t="s">
        <v>264</v>
      </c>
      <c r="C90" s="65" t="s">
        <v>2735</v>
      </c>
      <c r="D90" s="66">
        <v>3</v>
      </c>
      <c r="E90" s="67" t="s">
        <v>132</v>
      </c>
      <c r="F90" s="68">
        <v>35</v>
      </c>
      <c r="G90" s="65"/>
      <c r="H90" s="69"/>
      <c r="I90" s="70"/>
      <c r="J90" s="70"/>
      <c r="K90" s="34" t="s">
        <v>65</v>
      </c>
      <c r="L90" s="77">
        <v>90</v>
      </c>
      <c r="M90" s="77"/>
      <c r="N90" s="72"/>
      <c r="O90" s="79" t="s">
        <v>176</v>
      </c>
      <c r="P90" s="81">
        <v>43512.430914351855</v>
      </c>
      <c r="Q90" s="79" t="s">
        <v>369</v>
      </c>
      <c r="R90" s="83" t="s">
        <v>505</v>
      </c>
      <c r="S90" s="79" t="s">
        <v>560</v>
      </c>
      <c r="T90" s="79"/>
      <c r="U90" s="79"/>
      <c r="V90" s="83" t="s">
        <v>750</v>
      </c>
      <c r="W90" s="81">
        <v>43512.430914351855</v>
      </c>
      <c r="X90" s="83" t="s">
        <v>853</v>
      </c>
      <c r="Y90" s="79"/>
      <c r="Z90" s="79"/>
      <c r="AA90" s="85" t="s">
        <v>1040</v>
      </c>
      <c r="AB90" s="79"/>
      <c r="AC90" s="79" t="b">
        <v>0</v>
      </c>
      <c r="AD90" s="79">
        <v>0</v>
      </c>
      <c r="AE90" s="85" t="s">
        <v>1149</v>
      </c>
      <c r="AF90" s="79" t="b">
        <v>0</v>
      </c>
      <c r="AG90" s="79" t="s">
        <v>1152</v>
      </c>
      <c r="AH90" s="79"/>
      <c r="AI90" s="85" t="s">
        <v>1149</v>
      </c>
      <c r="AJ90" s="79" t="b">
        <v>0</v>
      </c>
      <c r="AK90" s="79">
        <v>0</v>
      </c>
      <c r="AL90" s="85" t="s">
        <v>1149</v>
      </c>
      <c r="AM90" s="79" t="s">
        <v>1159</v>
      </c>
      <c r="AN90" s="79" t="b">
        <v>0</v>
      </c>
      <c r="AO90" s="85" t="s">
        <v>1040</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1</v>
      </c>
      <c r="BE90" s="49">
        <v>12.5</v>
      </c>
      <c r="BF90" s="48">
        <v>1</v>
      </c>
      <c r="BG90" s="49">
        <v>12.5</v>
      </c>
      <c r="BH90" s="48">
        <v>0</v>
      </c>
      <c r="BI90" s="49">
        <v>0</v>
      </c>
      <c r="BJ90" s="48">
        <v>6</v>
      </c>
      <c r="BK90" s="49">
        <v>75</v>
      </c>
      <c r="BL90" s="48">
        <v>8</v>
      </c>
    </row>
    <row r="91" spans="1:64" ht="15">
      <c r="A91" s="64" t="s">
        <v>265</v>
      </c>
      <c r="B91" s="64" t="s">
        <v>265</v>
      </c>
      <c r="C91" s="65" t="s">
        <v>2735</v>
      </c>
      <c r="D91" s="66">
        <v>3</v>
      </c>
      <c r="E91" s="67" t="s">
        <v>132</v>
      </c>
      <c r="F91" s="68">
        <v>35</v>
      </c>
      <c r="G91" s="65"/>
      <c r="H91" s="69"/>
      <c r="I91" s="70"/>
      <c r="J91" s="70"/>
      <c r="K91" s="34" t="s">
        <v>65</v>
      </c>
      <c r="L91" s="77">
        <v>91</v>
      </c>
      <c r="M91" s="77"/>
      <c r="N91" s="72"/>
      <c r="O91" s="79" t="s">
        <v>176</v>
      </c>
      <c r="P91" s="81">
        <v>43447.48873842593</v>
      </c>
      <c r="Q91" s="79" t="s">
        <v>370</v>
      </c>
      <c r="R91" s="83" t="s">
        <v>506</v>
      </c>
      <c r="S91" s="79" t="s">
        <v>560</v>
      </c>
      <c r="T91" s="79"/>
      <c r="U91" s="79"/>
      <c r="V91" s="83" t="s">
        <v>751</v>
      </c>
      <c r="W91" s="81">
        <v>43447.48873842593</v>
      </c>
      <c r="X91" s="83" t="s">
        <v>854</v>
      </c>
      <c r="Y91" s="79"/>
      <c r="Z91" s="79"/>
      <c r="AA91" s="85" t="s">
        <v>1041</v>
      </c>
      <c r="AB91" s="79"/>
      <c r="AC91" s="79" t="b">
        <v>0</v>
      </c>
      <c r="AD91" s="79">
        <v>1</v>
      </c>
      <c r="AE91" s="85" t="s">
        <v>1149</v>
      </c>
      <c r="AF91" s="79" t="b">
        <v>0</v>
      </c>
      <c r="AG91" s="79" t="s">
        <v>1152</v>
      </c>
      <c r="AH91" s="79"/>
      <c r="AI91" s="85" t="s">
        <v>1149</v>
      </c>
      <c r="AJ91" s="79" t="b">
        <v>0</v>
      </c>
      <c r="AK91" s="79">
        <v>1</v>
      </c>
      <c r="AL91" s="85" t="s">
        <v>1149</v>
      </c>
      <c r="AM91" s="79" t="s">
        <v>1156</v>
      </c>
      <c r="AN91" s="79" t="b">
        <v>0</v>
      </c>
      <c r="AO91" s="85" t="s">
        <v>1041</v>
      </c>
      <c r="AP91" s="79" t="s">
        <v>1169</v>
      </c>
      <c r="AQ91" s="79">
        <v>0</v>
      </c>
      <c r="AR91" s="79">
        <v>0</v>
      </c>
      <c r="AS91" s="79"/>
      <c r="AT91" s="79"/>
      <c r="AU91" s="79"/>
      <c r="AV91" s="79"/>
      <c r="AW91" s="79"/>
      <c r="AX91" s="79"/>
      <c r="AY91" s="79"/>
      <c r="AZ91" s="79"/>
      <c r="BA91">
        <v>1</v>
      </c>
      <c r="BB91" s="78" t="str">
        <f>REPLACE(INDEX(GroupVertices[Group],MATCH(Edges[[#This Row],[Vertex 1]],GroupVertices[Vertex],0)),1,1,"")</f>
        <v>9</v>
      </c>
      <c r="BC91" s="78" t="str">
        <f>REPLACE(INDEX(GroupVertices[Group],MATCH(Edges[[#This Row],[Vertex 2]],GroupVertices[Vertex],0)),1,1,"")</f>
        <v>9</v>
      </c>
      <c r="BD91" s="48">
        <v>0</v>
      </c>
      <c r="BE91" s="49">
        <v>0</v>
      </c>
      <c r="BF91" s="48">
        <v>0</v>
      </c>
      <c r="BG91" s="49">
        <v>0</v>
      </c>
      <c r="BH91" s="48">
        <v>0</v>
      </c>
      <c r="BI91" s="49">
        <v>0</v>
      </c>
      <c r="BJ91" s="48">
        <v>5</v>
      </c>
      <c r="BK91" s="49">
        <v>100</v>
      </c>
      <c r="BL91" s="48">
        <v>5</v>
      </c>
    </row>
    <row r="92" spans="1:64" ht="15">
      <c r="A92" s="64" t="s">
        <v>266</v>
      </c>
      <c r="B92" s="64" t="s">
        <v>265</v>
      </c>
      <c r="C92" s="65" t="s">
        <v>2735</v>
      </c>
      <c r="D92" s="66">
        <v>3</v>
      </c>
      <c r="E92" s="67" t="s">
        <v>132</v>
      </c>
      <c r="F92" s="68">
        <v>35</v>
      </c>
      <c r="G92" s="65"/>
      <c r="H92" s="69"/>
      <c r="I92" s="70"/>
      <c r="J92" s="70"/>
      <c r="K92" s="34" t="s">
        <v>65</v>
      </c>
      <c r="L92" s="77">
        <v>92</v>
      </c>
      <c r="M92" s="77"/>
      <c r="N92" s="72"/>
      <c r="O92" s="79" t="s">
        <v>303</v>
      </c>
      <c r="P92" s="81">
        <v>43512.51571759259</v>
      </c>
      <c r="Q92" s="79" t="s">
        <v>371</v>
      </c>
      <c r="R92" s="83" t="s">
        <v>506</v>
      </c>
      <c r="S92" s="79" t="s">
        <v>560</v>
      </c>
      <c r="T92" s="79"/>
      <c r="U92" s="79"/>
      <c r="V92" s="83" t="s">
        <v>752</v>
      </c>
      <c r="W92" s="81">
        <v>43512.51571759259</v>
      </c>
      <c r="X92" s="83" t="s">
        <v>855</v>
      </c>
      <c r="Y92" s="79"/>
      <c r="Z92" s="79"/>
      <c r="AA92" s="85" t="s">
        <v>1042</v>
      </c>
      <c r="AB92" s="79"/>
      <c r="AC92" s="79" t="b">
        <v>0</v>
      </c>
      <c r="AD92" s="79">
        <v>0</v>
      </c>
      <c r="AE92" s="85" t="s">
        <v>1149</v>
      </c>
      <c r="AF92" s="79" t="b">
        <v>0</v>
      </c>
      <c r="AG92" s="79" t="s">
        <v>1152</v>
      </c>
      <c r="AH92" s="79"/>
      <c r="AI92" s="85" t="s">
        <v>1149</v>
      </c>
      <c r="AJ92" s="79" t="b">
        <v>0</v>
      </c>
      <c r="AK92" s="79">
        <v>0</v>
      </c>
      <c r="AL92" s="85" t="s">
        <v>1041</v>
      </c>
      <c r="AM92" s="79" t="s">
        <v>1159</v>
      </c>
      <c r="AN92" s="79" t="b">
        <v>0</v>
      </c>
      <c r="AO92" s="85" t="s">
        <v>1041</v>
      </c>
      <c r="AP92" s="79" t="s">
        <v>176</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v>0</v>
      </c>
      <c r="BE92" s="49">
        <v>0</v>
      </c>
      <c r="BF92" s="48">
        <v>0</v>
      </c>
      <c r="BG92" s="49">
        <v>0</v>
      </c>
      <c r="BH92" s="48">
        <v>0</v>
      </c>
      <c r="BI92" s="49">
        <v>0</v>
      </c>
      <c r="BJ92" s="48">
        <v>7</v>
      </c>
      <c r="BK92" s="49">
        <v>100</v>
      </c>
      <c r="BL92" s="48">
        <v>7</v>
      </c>
    </row>
    <row r="93" spans="1:64" ht="15">
      <c r="A93" s="64" t="s">
        <v>267</v>
      </c>
      <c r="B93" s="64" t="s">
        <v>267</v>
      </c>
      <c r="C93" s="65" t="s">
        <v>2735</v>
      </c>
      <c r="D93" s="66">
        <v>3</v>
      </c>
      <c r="E93" s="67" t="s">
        <v>132</v>
      </c>
      <c r="F93" s="68">
        <v>35</v>
      </c>
      <c r="G93" s="65"/>
      <c r="H93" s="69"/>
      <c r="I93" s="70"/>
      <c r="J93" s="70"/>
      <c r="K93" s="34" t="s">
        <v>65</v>
      </c>
      <c r="L93" s="77">
        <v>93</v>
      </c>
      <c r="M93" s="77"/>
      <c r="N93" s="72"/>
      <c r="O93" s="79" t="s">
        <v>176</v>
      </c>
      <c r="P93" s="81">
        <v>43512.591886574075</v>
      </c>
      <c r="Q93" s="79" t="s">
        <v>372</v>
      </c>
      <c r="R93" s="83" t="s">
        <v>507</v>
      </c>
      <c r="S93" s="79" t="s">
        <v>560</v>
      </c>
      <c r="T93" s="79" t="s">
        <v>593</v>
      </c>
      <c r="U93" s="79"/>
      <c r="V93" s="83" t="s">
        <v>753</v>
      </c>
      <c r="W93" s="81">
        <v>43512.591886574075</v>
      </c>
      <c r="X93" s="83" t="s">
        <v>856</v>
      </c>
      <c r="Y93" s="79"/>
      <c r="Z93" s="79"/>
      <c r="AA93" s="85" t="s">
        <v>1043</v>
      </c>
      <c r="AB93" s="79"/>
      <c r="AC93" s="79" t="b">
        <v>0</v>
      </c>
      <c r="AD93" s="79">
        <v>0</v>
      </c>
      <c r="AE93" s="85" t="s">
        <v>1149</v>
      </c>
      <c r="AF93" s="79" t="b">
        <v>0</v>
      </c>
      <c r="AG93" s="79" t="s">
        <v>1152</v>
      </c>
      <c r="AH93" s="79"/>
      <c r="AI93" s="85" t="s">
        <v>1149</v>
      </c>
      <c r="AJ93" s="79" t="b">
        <v>0</v>
      </c>
      <c r="AK93" s="79">
        <v>0</v>
      </c>
      <c r="AL93" s="85" t="s">
        <v>1149</v>
      </c>
      <c r="AM93" s="79" t="s">
        <v>1156</v>
      </c>
      <c r="AN93" s="79" t="b">
        <v>0</v>
      </c>
      <c r="AO93" s="85" t="s">
        <v>1043</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1</v>
      </c>
      <c r="BG93" s="49">
        <v>6.25</v>
      </c>
      <c r="BH93" s="48">
        <v>0</v>
      </c>
      <c r="BI93" s="49">
        <v>0</v>
      </c>
      <c r="BJ93" s="48">
        <v>15</v>
      </c>
      <c r="BK93" s="49">
        <v>93.75</v>
      </c>
      <c r="BL93" s="48">
        <v>16</v>
      </c>
    </row>
    <row r="94" spans="1:64" ht="15">
      <c r="A94" s="64" t="s">
        <v>268</v>
      </c>
      <c r="B94" s="64" t="s">
        <v>282</v>
      </c>
      <c r="C94" s="65" t="s">
        <v>2740</v>
      </c>
      <c r="D94" s="66">
        <v>6.5</v>
      </c>
      <c r="E94" s="67" t="s">
        <v>136</v>
      </c>
      <c r="F94" s="68">
        <v>23.5</v>
      </c>
      <c r="G94" s="65"/>
      <c r="H94" s="69"/>
      <c r="I94" s="70"/>
      <c r="J94" s="70"/>
      <c r="K94" s="34" t="s">
        <v>65</v>
      </c>
      <c r="L94" s="77">
        <v>94</v>
      </c>
      <c r="M94" s="77"/>
      <c r="N94" s="72"/>
      <c r="O94" s="79" t="s">
        <v>303</v>
      </c>
      <c r="P94" s="81">
        <v>43503.89555555556</v>
      </c>
      <c r="Q94" s="79" t="s">
        <v>351</v>
      </c>
      <c r="R94" s="79"/>
      <c r="S94" s="79"/>
      <c r="T94" s="79" t="s">
        <v>584</v>
      </c>
      <c r="U94" s="79"/>
      <c r="V94" s="83" t="s">
        <v>754</v>
      </c>
      <c r="W94" s="81">
        <v>43503.89555555556</v>
      </c>
      <c r="X94" s="83" t="s">
        <v>857</v>
      </c>
      <c r="Y94" s="79"/>
      <c r="Z94" s="79"/>
      <c r="AA94" s="85" t="s">
        <v>1044</v>
      </c>
      <c r="AB94" s="79"/>
      <c r="AC94" s="79" t="b">
        <v>0</v>
      </c>
      <c r="AD94" s="79">
        <v>0</v>
      </c>
      <c r="AE94" s="85" t="s">
        <v>1149</v>
      </c>
      <c r="AF94" s="79" t="b">
        <v>0</v>
      </c>
      <c r="AG94" s="79" t="s">
        <v>1152</v>
      </c>
      <c r="AH94" s="79"/>
      <c r="AI94" s="85" t="s">
        <v>1149</v>
      </c>
      <c r="AJ94" s="79" t="b">
        <v>0</v>
      </c>
      <c r="AK94" s="79">
        <v>3</v>
      </c>
      <c r="AL94" s="85" t="s">
        <v>1104</v>
      </c>
      <c r="AM94" s="79" t="s">
        <v>1156</v>
      </c>
      <c r="AN94" s="79" t="b">
        <v>0</v>
      </c>
      <c r="AO94" s="85" t="s">
        <v>1104</v>
      </c>
      <c r="AP94" s="79" t="s">
        <v>176</v>
      </c>
      <c r="AQ94" s="79">
        <v>0</v>
      </c>
      <c r="AR94" s="79">
        <v>0</v>
      </c>
      <c r="AS94" s="79"/>
      <c r="AT94" s="79"/>
      <c r="AU94" s="79"/>
      <c r="AV94" s="79"/>
      <c r="AW94" s="79"/>
      <c r="AX94" s="79"/>
      <c r="AY94" s="79"/>
      <c r="AZ94" s="79"/>
      <c r="BA94">
        <v>4</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22</v>
      </c>
      <c r="BK94" s="49">
        <v>100</v>
      </c>
      <c r="BL94" s="48">
        <v>22</v>
      </c>
    </row>
    <row r="95" spans="1:64" ht="15">
      <c r="A95" s="64" t="s">
        <v>268</v>
      </c>
      <c r="B95" s="64" t="s">
        <v>282</v>
      </c>
      <c r="C95" s="65" t="s">
        <v>2740</v>
      </c>
      <c r="D95" s="66">
        <v>6.5</v>
      </c>
      <c r="E95" s="67" t="s">
        <v>136</v>
      </c>
      <c r="F95" s="68">
        <v>23.5</v>
      </c>
      <c r="G95" s="65"/>
      <c r="H95" s="69"/>
      <c r="I95" s="70"/>
      <c r="J95" s="70"/>
      <c r="K95" s="34" t="s">
        <v>65</v>
      </c>
      <c r="L95" s="77">
        <v>95</v>
      </c>
      <c r="M95" s="77"/>
      <c r="N95" s="72"/>
      <c r="O95" s="79" t="s">
        <v>303</v>
      </c>
      <c r="P95" s="81">
        <v>43504.03090277778</v>
      </c>
      <c r="Q95" s="79" t="s">
        <v>373</v>
      </c>
      <c r="R95" s="79"/>
      <c r="S95" s="79"/>
      <c r="T95" s="79" t="s">
        <v>594</v>
      </c>
      <c r="U95" s="79"/>
      <c r="V95" s="83" t="s">
        <v>754</v>
      </c>
      <c r="W95" s="81">
        <v>43504.03090277778</v>
      </c>
      <c r="X95" s="83" t="s">
        <v>858</v>
      </c>
      <c r="Y95" s="79"/>
      <c r="Z95" s="79"/>
      <c r="AA95" s="85" t="s">
        <v>1045</v>
      </c>
      <c r="AB95" s="79"/>
      <c r="AC95" s="79" t="b">
        <v>0</v>
      </c>
      <c r="AD95" s="79">
        <v>0</v>
      </c>
      <c r="AE95" s="85" t="s">
        <v>1149</v>
      </c>
      <c r="AF95" s="79" t="b">
        <v>0</v>
      </c>
      <c r="AG95" s="79" t="s">
        <v>1152</v>
      </c>
      <c r="AH95" s="79"/>
      <c r="AI95" s="85" t="s">
        <v>1149</v>
      </c>
      <c r="AJ95" s="79" t="b">
        <v>0</v>
      </c>
      <c r="AK95" s="79">
        <v>1</v>
      </c>
      <c r="AL95" s="85" t="s">
        <v>1098</v>
      </c>
      <c r="AM95" s="79" t="s">
        <v>1159</v>
      </c>
      <c r="AN95" s="79" t="b">
        <v>0</v>
      </c>
      <c r="AO95" s="85" t="s">
        <v>1098</v>
      </c>
      <c r="AP95" s="79" t="s">
        <v>176</v>
      </c>
      <c r="AQ95" s="79">
        <v>0</v>
      </c>
      <c r="AR95" s="79">
        <v>0</v>
      </c>
      <c r="AS95" s="79"/>
      <c r="AT95" s="79"/>
      <c r="AU95" s="79"/>
      <c r="AV95" s="79"/>
      <c r="AW95" s="79"/>
      <c r="AX95" s="79"/>
      <c r="AY95" s="79"/>
      <c r="AZ95" s="79"/>
      <c r="BA95">
        <v>4</v>
      </c>
      <c r="BB95" s="78" t="str">
        <f>REPLACE(INDEX(GroupVertices[Group],MATCH(Edges[[#This Row],[Vertex 1]],GroupVertices[Vertex],0)),1,1,"")</f>
        <v>1</v>
      </c>
      <c r="BC95" s="78" t="str">
        <f>REPLACE(INDEX(GroupVertices[Group],MATCH(Edges[[#This Row],[Vertex 2]],GroupVertices[Vertex],0)),1,1,"")</f>
        <v>1</v>
      </c>
      <c r="BD95" s="48">
        <v>1</v>
      </c>
      <c r="BE95" s="49">
        <v>4.545454545454546</v>
      </c>
      <c r="BF95" s="48">
        <v>0</v>
      </c>
      <c r="BG95" s="49">
        <v>0</v>
      </c>
      <c r="BH95" s="48">
        <v>0</v>
      </c>
      <c r="BI95" s="49">
        <v>0</v>
      </c>
      <c r="BJ95" s="48">
        <v>21</v>
      </c>
      <c r="BK95" s="49">
        <v>95.45454545454545</v>
      </c>
      <c r="BL95" s="48">
        <v>22</v>
      </c>
    </row>
    <row r="96" spans="1:64" ht="15">
      <c r="A96" s="64" t="s">
        <v>268</v>
      </c>
      <c r="B96" s="64" t="s">
        <v>282</v>
      </c>
      <c r="C96" s="65" t="s">
        <v>2740</v>
      </c>
      <c r="D96" s="66">
        <v>6.5</v>
      </c>
      <c r="E96" s="67" t="s">
        <v>136</v>
      </c>
      <c r="F96" s="68">
        <v>23.5</v>
      </c>
      <c r="G96" s="65"/>
      <c r="H96" s="69"/>
      <c r="I96" s="70"/>
      <c r="J96" s="70"/>
      <c r="K96" s="34" t="s">
        <v>65</v>
      </c>
      <c r="L96" s="77">
        <v>96</v>
      </c>
      <c r="M96" s="77"/>
      <c r="N96" s="72"/>
      <c r="O96" s="79" t="s">
        <v>303</v>
      </c>
      <c r="P96" s="81">
        <v>43513.917662037034</v>
      </c>
      <c r="Q96" s="79" t="s">
        <v>355</v>
      </c>
      <c r="R96" s="83" t="s">
        <v>496</v>
      </c>
      <c r="S96" s="79" t="s">
        <v>560</v>
      </c>
      <c r="T96" s="79" t="s">
        <v>588</v>
      </c>
      <c r="U96" s="83" t="s">
        <v>646</v>
      </c>
      <c r="V96" s="83" t="s">
        <v>646</v>
      </c>
      <c r="W96" s="81">
        <v>43513.917662037034</v>
      </c>
      <c r="X96" s="83" t="s">
        <v>859</v>
      </c>
      <c r="Y96" s="79"/>
      <c r="Z96" s="79"/>
      <c r="AA96" s="85" t="s">
        <v>1046</v>
      </c>
      <c r="AB96" s="79"/>
      <c r="AC96" s="79" t="b">
        <v>0</v>
      </c>
      <c r="AD96" s="79">
        <v>0</v>
      </c>
      <c r="AE96" s="85" t="s">
        <v>1149</v>
      </c>
      <c r="AF96" s="79" t="b">
        <v>0</v>
      </c>
      <c r="AG96" s="79" t="s">
        <v>1152</v>
      </c>
      <c r="AH96" s="79"/>
      <c r="AI96" s="85" t="s">
        <v>1149</v>
      </c>
      <c r="AJ96" s="79" t="b">
        <v>0</v>
      </c>
      <c r="AK96" s="79">
        <v>0</v>
      </c>
      <c r="AL96" s="85" t="s">
        <v>1124</v>
      </c>
      <c r="AM96" s="79" t="s">
        <v>1156</v>
      </c>
      <c r="AN96" s="79" t="b">
        <v>0</v>
      </c>
      <c r="AO96" s="85" t="s">
        <v>1124</v>
      </c>
      <c r="AP96" s="79" t="s">
        <v>176</v>
      </c>
      <c r="AQ96" s="79">
        <v>0</v>
      </c>
      <c r="AR96" s="79">
        <v>0</v>
      </c>
      <c r="AS96" s="79"/>
      <c r="AT96" s="79"/>
      <c r="AU96" s="79"/>
      <c r="AV96" s="79"/>
      <c r="AW96" s="79"/>
      <c r="AX96" s="79"/>
      <c r="AY96" s="79"/>
      <c r="AZ96" s="79"/>
      <c r="BA96">
        <v>4</v>
      </c>
      <c r="BB96" s="78" t="str">
        <f>REPLACE(INDEX(GroupVertices[Group],MATCH(Edges[[#This Row],[Vertex 1]],GroupVertices[Vertex],0)),1,1,"")</f>
        <v>1</v>
      </c>
      <c r="BC96" s="78" t="str">
        <f>REPLACE(INDEX(GroupVertices[Group],MATCH(Edges[[#This Row],[Vertex 2]],GroupVertices[Vertex],0)),1,1,"")</f>
        <v>1</v>
      </c>
      <c r="BD96" s="48">
        <v>1</v>
      </c>
      <c r="BE96" s="49">
        <v>10</v>
      </c>
      <c r="BF96" s="48">
        <v>0</v>
      </c>
      <c r="BG96" s="49">
        <v>0</v>
      </c>
      <c r="BH96" s="48">
        <v>0</v>
      </c>
      <c r="BI96" s="49">
        <v>0</v>
      </c>
      <c r="BJ96" s="48">
        <v>9</v>
      </c>
      <c r="BK96" s="49">
        <v>90</v>
      </c>
      <c r="BL96" s="48">
        <v>10</v>
      </c>
    </row>
    <row r="97" spans="1:64" ht="15">
      <c r="A97" s="64" t="s">
        <v>268</v>
      </c>
      <c r="B97" s="64" t="s">
        <v>285</v>
      </c>
      <c r="C97" s="65" t="s">
        <v>2735</v>
      </c>
      <c r="D97" s="66">
        <v>3</v>
      </c>
      <c r="E97" s="67" t="s">
        <v>132</v>
      </c>
      <c r="F97" s="68">
        <v>35</v>
      </c>
      <c r="G97" s="65"/>
      <c r="H97" s="69"/>
      <c r="I97" s="70"/>
      <c r="J97" s="70"/>
      <c r="K97" s="34" t="s">
        <v>65</v>
      </c>
      <c r="L97" s="77">
        <v>97</v>
      </c>
      <c r="M97" s="77"/>
      <c r="N97" s="72"/>
      <c r="O97" s="79" t="s">
        <v>303</v>
      </c>
      <c r="P97" s="81">
        <v>43513.91780092593</v>
      </c>
      <c r="Q97" s="79" t="s">
        <v>334</v>
      </c>
      <c r="R97" s="83" t="s">
        <v>479</v>
      </c>
      <c r="S97" s="79" t="s">
        <v>560</v>
      </c>
      <c r="T97" s="79" t="s">
        <v>579</v>
      </c>
      <c r="U97" s="79"/>
      <c r="V97" s="83" t="s">
        <v>754</v>
      </c>
      <c r="W97" s="81">
        <v>43513.91780092593</v>
      </c>
      <c r="X97" s="83" t="s">
        <v>860</v>
      </c>
      <c r="Y97" s="79"/>
      <c r="Z97" s="79"/>
      <c r="AA97" s="85" t="s">
        <v>1047</v>
      </c>
      <c r="AB97" s="79"/>
      <c r="AC97" s="79" t="b">
        <v>0</v>
      </c>
      <c r="AD97" s="79">
        <v>0</v>
      </c>
      <c r="AE97" s="85" t="s">
        <v>1149</v>
      </c>
      <c r="AF97" s="79" t="b">
        <v>0</v>
      </c>
      <c r="AG97" s="79" t="s">
        <v>1152</v>
      </c>
      <c r="AH97" s="79"/>
      <c r="AI97" s="85" t="s">
        <v>1149</v>
      </c>
      <c r="AJ97" s="79" t="b">
        <v>0</v>
      </c>
      <c r="AK97" s="79">
        <v>7</v>
      </c>
      <c r="AL97" s="85" t="s">
        <v>1090</v>
      </c>
      <c r="AM97" s="79" t="s">
        <v>1156</v>
      </c>
      <c r="AN97" s="79" t="b">
        <v>0</v>
      </c>
      <c r="AO97" s="85" t="s">
        <v>1090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268</v>
      </c>
      <c r="B98" s="64" t="s">
        <v>282</v>
      </c>
      <c r="C98" s="65" t="s">
        <v>2740</v>
      </c>
      <c r="D98" s="66">
        <v>6.5</v>
      </c>
      <c r="E98" s="67" t="s">
        <v>136</v>
      </c>
      <c r="F98" s="68">
        <v>23.5</v>
      </c>
      <c r="G98" s="65"/>
      <c r="H98" s="69"/>
      <c r="I98" s="70"/>
      <c r="J98" s="70"/>
      <c r="K98" s="34" t="s">
        <v>65</v>
      </c>
      <c r="L98" s="77">
        <v>98</v>
      </c>
      <c r="M98" s="77"/>
      <c r="N98" s="72"/>
      <c r="O98" s="79" t="s">
        <v>303</v>
      </c>
      <c r="P98" s="81">
        <v>43513.91780092593</v>
      </c>
      <c r="Q98" s="79" t="s">
        <v>334</v>
      </c>
      <c r="R98" s="83" t="s">
        <v>479</v>
      </c>
      <c r="S98" s="79" t="s">
        <v>560</v>
      </c>
      <c r="T98" s="79" t="s">
        <v>579</v>
      </c>
      <c r="U98" s="79"/>
      <c r="V98" s="83" t="s">
        <v>754</v>
      </c>
      <c r="W98" s="81">
        <v>43513.91780092593</v>
      </c>
      <c r="X98" s="83" t="s">
        <v>860</v>
      </c>
      <c r="Y98" s="79"/>
      <c r="Z98" s="79"/>
      <c r="AA98" s="85" t="s">
        <v>1047</v>
      </c>
      <c r="AB98" s="79"/>
      <c r="AC98" s="79" t="b">
        <v>0</v>
      </c>
      <c r="AD98" s="79">
        <v>0</v>
      </c>
      <c r="AE98" s="85" t="s">
        <v>1149</v>
      </c>
      <c r="AF98" s="79" t="b">
        <v>0</v>
      </c>
      <c r="AG98" s="79" t="s">
        <v>1152</v>
      </c>
      <c r="AH98" s="79"/>
      <c r="AI98" s="85" t="s">
        <v>1149</v>
      </c>
      <c r="AJ98" s="79" t="b">
        <v>0</v>
      </c>
      <c r="AK98" s="79">
        <v>7</v>
      </c>
      <c r="AL98" s="85" t="s">
        <v>1090</v>
      </c>
      <c r="AM98" s="79" t="s">
        <v>1156</v>
      </c>
      <c r="AN98" s="79" t="b">
        <v>0</v>
      </c>
      <c r="AO98" s="85" t="s">
        <v>1090</v>
      </c>
      <c r="AP98" s="79" t="s">
        <v>176</v>
      </c>
      <c r="AQ98" s="79">
        <v>0</v>
      </c>
      <c r="AR98" s="79">
        <v>0</v>
      </c>
      <c r="AS98" s="79"/>
      <c r="AT98" s="79"/>
      <c r="AU98" s="79"/>
      <c r="AV98" s="79"/>
      <c r="AW98" s="79"/>
      <c r="AX98" s="79"/>
      <c r="AY98" s="79"/>
      <c r="AZ98" s="79"/>
      <c r="BA98">
        <v>4</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17</v>
      </c>
      <c r="BK98" s="49">
        <v>100</v>
      </c>
      <c r="BL98" s="48">
        <v>17</v>
      </c>
    </row>
    <row r="99" spans="1:64" ht="15">
      <c r="A99" s="64" t="s">
        <v>269</v>
      </c>
      <c r="B99" s="64" t="s">
        <v>282</v>
      </c>
      <c r="C99" s="65" t="s">
        <v>2735</v>
      </c>
      <c r="D99" s="66">
        <v>3</v>
      </c>
      <c r="E99" s="67" t="s">
        <v>132</v>
      </c>
      <c r="F99" s="68">
        <v>35</v>
      </c>
      <c r="G99" s="65"/>
      <c r="H99" s="69"/>
      <c r="I99" s="70"/>
      <c r="J99" s="70"/>
      <c r="K99" s="34" t="s">
        <v>65</v>
      </c>
      <c r="L99" s="77">
        <v>99</v>
      </c>
      <c r="M99" s="77"/>
      <c r="N99" s="72"/>
      <c r="O99" s="79" t="s">
        <v>303</v>
      </c>
      <c r="P99" s="81">
        <v>43514.015497685185</v>
      </c>
      <c r="Q99" s="79" t="s">
        <v>374</v>
      </c>
      <c r="R99" s="79"/>
      <c r="S99" s="79"/>
      <c r="T99" s="79" t="s">
        <v>595</v>
      </c>
      <c r="U99" s="79"/>
      <c r="V99" s="83" t="s">
        <v>755</v>
      </c>
      <c r="W99" s="81">
        <v>43514.015497685185</v>
      </c>
      <c r="X99" s="83" t="s">
        <v>861</v>
      </c>
      <c r="Y99" s="79"/>
      <c r="Z99" s="79"/>
      <c r="AA99" s="85" t="s">
        <v>1048</v>
      </c>
      <c r="AB99" s="79"/>
      <c r="AC99" s="79" t="b">
        <v>0</v>
      </c>
      <c r="AD99" s="79">
        <v>0</v>
      </c>
      <c r="AE99" s="85" t="s">
        <v>1149</v>
      </c>
      <c r="AF99" s="79" t="b">
        <v>0</v>
      </c>
      <c r="AG99" s="79" t="s">
        <v>1152</v>
      </c>
      <c r="AH99" s="79"/>
      <c r="AI99" s="85" t="s">
        <v>1149</v>
      </c>
      <c r="AJ99" s="79" t="b">
        <v>0</v>
      </c>
      <c r="AK99" s="79">
        <v>2</v>
      </c>
      <c r="AL99" s="85" t="s">
        <v>1136</v>
      </c>
      <c r="AM99" s="79" t="s">
        <v>1163</v>
      </c>
      <c r="AN99" s="79" t="b">
        <v>0</v>
      </c>
      <c r="AO99" s="85" t="s">
        <v>1136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2</v>
      </c>
      <c r="BE99" s="49">
        <v>10.526315789473685</v>
      </c>
      <c r="BF99" s="48">
        <v>2</v>
      </c>
      <c r="BG99" s="49">
        <v>10.526315789473685</v>
      </c>
      <c r="BH99" s="48">
        <v>0</v>
      </c>
      <c r="BI99" s="49">
        <v>0</v>
      </c>
      <c r="BJ99" s="48">
        <v>15</v>
      </c>
      <c r="BK99" s="49">
        <v>78.94736842105263</v>
      </c>
      <c r="BL99" s="48">
        <v>19</v>
      </c>
    </row>
    <row r="100" spans="1:64" ht="15">
      <c r="A100" s="64" t="s">
        <v>270</v>
      </c>
      <c r="B100" s="64" t="s">
        <v>282</v>
      </c>
      <c r="C100" s="65" t="s">
        <v>2740</v>
      </c>
      <c r="D100" s="66">
        <v>6.5</v>
      </c>
      <c r="E100" s="67" t="s">
        <v>136</v>
      </c>
      <c r="F100" s="68">
        <v>23.5</v>
      </c>
      <c r="G100" s="65"/>
      <c r="H100" s="69"/>
      <c r="I100" s="70"/>
      <c r="J100" s="70"/>
      <c r="K100" s="34" t="s">
        <v>65</v>
      </c>
      <c r="L100" s="77">
        <v>100</v>
      </c>
      <c r="M100" s="77"/>
      <c r="N100" s="72"/>
      <c r="O100" s="79" t="s">
        <v>303</v>
      </c>
      <c r="P100" s="81">
        <v>43502.60579861111</v>
      </c>
      <c r="Q100" s="79" t="s">
        <v>375</v>
      </c>
      <c r="R100" s="79"/>
      <c r="S100" s="79"/>
      <c r="T100" s="79"/>
      <c r="U100" s="79"/>
      <c r="V100" s="83" t="s">
        <v>756</v>
      </c>
      <c r="W100" s="81">
        <v>43502.60579861111</v>
      </c>
      <c r="X100" s="83" t="s">
        <v>862</v>
      </c>
      <c r="Y100" s="79"/>
      <c r="Z100" s="79"/>
      <c r="AA100" s="85" t="s">
        <v>1049</v>
      </c>
      <c r="AB100" s="79"/>
      <c r="AC100" s="79" t="b">
        <v>0</v>
      </c>
      <c r="AD100" s="79">
        <v>0</v>
      </c>
      <c r="AE100" s="85" t="s">
        <v>1149</v>
      </c>
      <c r="AF100" s="79" t="b">
        <v>0</v>
      </c>
      <c r="AG100" s="79" t="s">
        <v>1152</v>
      </c>
      <c r="AH100" s="79"/>
      <c r="AI100" s="85" t="s">
        <v>1149</v>
      </c>
      <c r="AJ100" s="79" t="b">
        <v>0</v>
      </c>
      <c r="AK100" s="79">
        <v>1</v>
      </c>
      <c r="AL100" s="85" t="s">
        <v>1099</v>
      </c>
      <c r="AM100" s="79" t="s">
        <v>1157</v>
      </c>
      <c r="AN100" s="79" t="b">
        <v>0</v>
      </c>
      <c r="AO100" s="85" t="s">
        <v>1099</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22</v>
      </c>
      <c r="BK100" s="49">
        <v>100</v>
      </c>
      <c r="BL100" s="48">
        <v>22</v>
      </c>
    </row>
    <row r="101" spans="1:64" ht="15">
      <c r="A101" s="64" t="s">
        <v>270</v>
      </c>
      <c r="B101" s="64" t="s">
        <v>282</v>
      </c>
      <c r="C101" s="65" t="s">
        <v>2740</v>
      </c>
      <c r="D101" s="66">
        <v>6.5</v>
      </c>
      <c r="E101" s="67" t="s">
        <v>136</v>
      </c>
      <c r="F101" s="68">
        <v>23.5</v>
      </c>
      <c r="G101" s="65"/>
      <c r="H101" s="69"/>
      <c r="I101" s="70"/>
      <c r="J101" s="70"/>
      <c r="K101" s="34" t="s">
        <v>65</v>
      </c>
      <c r="L101" s="77">
        <v>101</v>
      </c>
      <c r="M101" s="77"/>
      <c r="N101" s="72"/>
      <c r="O101" s="79" t="s">
        <v>303</v>
      </c>
      <c r="P101" s="81">
        <v>43504.071909722225</v>
      </c>
      <c r="Q101" s="79" t="s">
        <v>318</v>
      </c>
      <c r="R101" s="79"/>
      <c r="S101" s="79"/>
      <c r="T101" s="79" t="s">
        <v>575</v>
      </c>
      <c r="U101" s="79"/>
      <c r="V101" s="83" t="s">
        <v>756</v>
      </c>
      <c r="W101" s="81">
        <v>43504.071909722225</v>
      </c>
      <c r="X101" s="83" t="s">
        <v>863</v>
      </c>
      <c r="Y101" s="79"/>
      <c r="Z101" s="79"/>
      <c r="AA101" s="85" t="s">
        <v>1050</v>
      </c>
      <c r="AB101" s="79"/>
      <c r="AC101" s="79" t="b">
        <v>0</v>
      </c>
      <c r="AD101" s="79">
        <v>0</v>
      </c>
      <c r="AE101" s="85" t="s">
        <v>1149</v>
      </c>
      <c r="AF101" s="79" t="b">
        <v>0</v>
      </c>
      <c r="AG101" s="79" t="s">
        <v>1152</v>
      </c>
      <c r="AH101" s="79"/>
      <c r="AI101" s="85" t="s">
        <v>1149</v>
      </c>
      <c r="AJ101" s="79" t="b">
        <v>0</v>
      </c>
      <c r="AK101" s="79">
        <v>2</v>
      </c>
      <c r="AL101" s="85" t="s">
        <v>1106</v>
      </c>
      <c r="AM101" s="79" t="s">
        <v>1157</v>
      </c>
      <c r="AN101" s="79" t="b">
        <v>0</v>
      </c>
      <c r="AO101" s="85" t="s">
        <v>1106</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20</v>
      </c>
      <c r="BK101" s="49">
        <v>100</v>
      </c>
      <c r="BL101" s="48">
        <v>20</v>
      </c>
    </row>
    <row r="102" spans="1:64" ht="15">
      <c r="A102" s="64" t="s">
        <v>270</v>
      </c>
      <c r="B102" s="64" t="s">
        <v>282</v>
      </c>
      <c r="C102" s="65" t="s">
        <v>2740</v>
      </c>
      <c r="D102" s="66">
        <v>6.5</v>
      </c>
      <c r="E102" s="67" t="s">
        <v>136</v>
      </c>
      <c r="F102" s="68">
        <v>23.5</v>
      </c>
      <c r="G102" s="65"/>
      <c r="H102" s="69"/>
      <c r="I102" s="70"/>
      <c r="J102" s="70"/>
      <c r="K102" s="34" t="s">
        <v>65</v>
      </c>
      <c r="L102" s="77">
        <v>102</v>
      </c>
      <c r="M102" s="77"/>
      <c r="N102" s="72"/>
      <c r="O102" s="79" t="s">
        <v>303</v>
      </c>
      <c r="P102" s="81">
        <v>43506.768472222226</v>
      </c>
      <c r="Q102" s="79" t="s">
        <v>376</v>
      </c>
      <c r="R102" s="79"/>
      <c r="S102" s="79"/>
      <c r="T102" s="79"/>
      <c r="U102" s="79"/>
      <c r="V102" s="83" t="s">
        <v>756</v>
      </c>
      <c r="W102" s="81">
        <v>43506.768472222226</v>
      </c>
      <c r="X102" s="83" t="s">
        <v>864</v>
      </c>
      <c r="Y102" s="79"/>
      <c r="Z102" s="79"/>
      <c r="AA102" s="85" t="s">
        <v>1051</v>
      </c>
      <c r="AB102" s="79"/>
      <c r="AC102" s="79" t="b">
        <v>0</v>
      </c>
      <c r="AD102" s="79">
        <v>0</v>
      </c>
      <c r="AE102" s="85" t="s">
        <v>1149</v>
      </c>
      <c r="AF102" s="79" t="b">
        <v>0</v>
      </c>
      <c r="AG102" s="79" t="s">
        <v>1152</v>
      </c>
      <c r="AH102" s="79"/>
      <c r="AI102" s="85" t="s">
        <v>1149</v>
      </c>
      <c r="AJ102" s="79" t="b">
        <v>0</v>
      </c>
      <c r="AK102" s="79">
        <v>1</v>
      </c>
      <c r="AL102" s="85" t="s">
        <v>1113</v>
      </c>
      <c r="AM102" s="79" t="s">
        <v>1157</v>
      </c>
      <c r="AN102" s="79" t="b">
        <v>0</v>
      </c>
      <c r="AO102" s="85" t="s">
        <v>1113</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v>
      </c>
      <c r="BC102" s="78" t="str">
        <f>REPLACE(INDEX(GroupVertices[Group],MATCH(Edges[[#This Row],[Vertex 2]],GroupVertices[Vertex],0)),1,1,"")</f>
        <v>1</v>
      </c>
      <c r="BD102" s="48">
        <v>1</v>
      </c>
      <c r="BE102" s="49">
        <v>4.545454545454546</v>
      </c>
      <c r="BF102" s="48">
        <v>2</v>
      </c>
      <c r="BG102" s="49">
        <v>9.090909090909092</v>
      </c>
      <c r="BH102" s="48">
        <v>0</v>
      </c>
      <c r="BI102" s="49">
        <v>0</v>
      </c>
      <c r="BJ102" s="48">
        <v>19</v>
      </c>
      <c r="BK102" s="49">
        <v>86.36363636363636</v>
      </c>
      <c r="BL102" s="48">
        <v>22</v>
      </c>
    </row>
    <row r="103" spans="1:64" ht="15">
      <c r="A103" s="64" t="s">
        <v>270</v>
      </c>
      <c r="B103" s="64" t="s">
        <v>282</v>
      </c>
      <c r="C103" s="65" t="s">
        <v>2740</v>
      </c>
      <c r="D103" s="66">
        <v>6.5</v>
      </c>
      <c r="E103" s="67" t="s">
        <v>136</v>
      </c>
      <c r="F103" s="68">
        <v>23.5</v>
      </c>
      <c r="G103" s="65"/>
      <c r="H103" s="69"/>
      <c r="I103" s="70"/>
      <c r="J103" s="70"/>
      <c r="K103" s="34" t="s">
        <v>65</v>
      </c>
      <c r="L103" s="77">
        <v>103</v>
      </c>
      <c r="M103" s="77"/>
      <c r="N103" s="72"/>
      <c r="O103" s="79" t="s">
        <v>303</v>
      </c>
      <c r="P103" s="81">
        <v>43514.05311342593</v>
      </c>
      <c r="Q103" s="79" t="s">
        <v>377</v>
      </c>
      <c r="R103" s="79"/>
      <c r="S103" s="79"/>
      <c r="T103" s="79" t="s">
        <v>596</v>
      </c>
      <c r="U103" s="79"/>
      <c r="V103" s="83" t="s">
        <v>756</v>
      </c>
      <c r="W103" s="81">
        <v>43514.05311342593</v>
      </c>
      <c r="X103" s="83" t="s">
        <v>865</v>
      </c>
      <c r="Y103" s="79"/>
      <c r="Z103" s="79"/>
      <c r="AA103" s="85" t="s">
        <v>1052</v>
      </c>
      <c r="AB103" s="79"/>
      <c r="AC103" s="79" t="b">
        <v>0</v>
      </c>
      <c r="AD103" s="79">
        <v>0</v>
      </c>
      <c r="AE103" s="85" t="s">
        <v>1149</v>
      </c>
      <c r="AF103" s="79" t="b">
        <v>0</v>
      </c>
      <c r="AG103" s="79" t="s">
        <v>1152</v>
      </c>
      <c r="AH103" s="79"/>
      <c r="AI103" s="85" t="s">
        <v>1149</v>
      </c>
      <c r="AJ103" s="79" t="b">
        <v>0</v>
      </c>
      <c r="AK103" s="79">
        <v>2</v>
      </c>
      <c r="AL103" s="85" t="s">
        <v>1137</v>
      </c>
      <c r="AM103" s="79" t="s">
        <v>1157</v>
      </c>
      <c r="AN103" s="79" t="b">
        <v>0</v>
      </c>
      <c r="AO103" s="85" t="s">
        <v>1137</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23</v>
      </c>
      <c r="BK103" s="49">
        <v>100</v>
      </c>
      <c r="BL103" s="48">
        <v>23</v>
      </c>
    </row>
    <row r="104" spans="1:64" ht="15">
      <c r="A104" s="64" t="s">
        <v>271</v>
      </c>
      <c r="B104" s="64" t="s">
        <v>282</v>
      </c>
      <c r="C104" s="65" t="s">
        <v>2739</v>
      </c>
      <c r="D104" s="66">
        <v>7.666666666666667</v>
      </c>
      <c r="E104" s="67" t="s">
        <v>136</v>
      </c>
      <c r="F104" s="68">
        <v>19.666666666666664</v>
      </c>
      <c r="G104" s="65"/>
      <c r="H104" s="69"/>
      <c r="I104" s="70"/>
      <c r="J104" s="70"/>
      <c r="K104" s="34" t="s">
        <v>65</v>
      </c>
      <c r="L104" s="77">
        <v>104</v>
      </c>
      <c r="M104" s="77"/>
      <c r="N104" s="72"/>
      <c r="O104" s="79" t="s">
        <v>303</v>
      </c>
      <c r="P104" s="81">
        <v>43505.96208333333</v>
      </c>
      <c r="Q104" s="79" t="s">
        <v>378</v>
      </c>
      <c r="R104" s="79"/>
      <c r="S104" s="79"/>
      <c r="T104" s="79" t="s">
        <v>596</v>
      </c>
      <c r="U104" s="79"/>
      <c r="V104" s="83" t="s">
        <v>757</v>
      </c>
      <c r="W104" s="81">
        <v>43505.96208333333</v>
      </c>
      <c r="X104" s="83" t="s">
        <v>866</v>
      </c>
      <c r="Y104" s="79"/>
      <c r="Z104" s="79"/>
      <c r="AA104" s="85" t="s">
        <v>1053</v>
      </c>
      <c r="AB104" s="79"/>
      <c r="AC104" s="79" t="b">
        <v>0</v>
      </c>
      <c r="AD104" s="79">
        <v>0</v>
      </c>
      <c r="AE104" s="85" t="s">
        <v>1149</v>
      </c>
      <c r="AF104" s="79" t="b">
        <v>0</v>
      </c>
      <c r="AG104" s="79" t="s">
        <v>1152</v>
      </c>
      <c r="AH104" s="79"/>
      <c r="AI104" s="85" t="s">
        <v>1149</v>
      </c>
      <c r="AJ104" s="79" t="b">
        <v>0</v>
      </c>
      <c r="AK104" s="79">
        <v>1</v>
      </c>
      <c r="AL104" s="85" t="s">
        <v>1111</v>
      </c>
      <c r="AM104" s="79" t="s">
        <v>1159</v>
      </c>
      <c r="AN104" s="79" t="b">
        <v>0</v>
      </c>
      <c r="AO104" s="85" t="s">
        <v>1111</v>
      </c>
      <c r="AP104" s="79" t="s">
        <v>176</v>
      </c>
      <c r="AQ104" s="79">
        <v>0</v>
      </c>
      <c r="AR104" s="79">
        <v>0</v>
      </c>
      <c r="AS104" s="79"/>
      <c r="AT104" s="79"/>
      <c r="AU104" s="79"/>
      <c r="AV104" s="79"/>
      <c r="AW104" s="79"/>
      <c r="AX104" s="79"/>
      <c r="AY104" s="79"/>
      <c r="AZ104" s="79"/>
      <c r="BA104">
        <v>5</v>
      </c>
      <c r="BB104" s="78" t="str">
        <f>REPLACE(INDEX(GroupVertices[Group],MATCH(Edges[[#This Row],[Vertex 1]],GroupVertices[Vertex],0)),1,1,"")</f>
        <v>1</v>
      </c>
      <c r="BC104" s="78" t="str">
        <f>REPLACE(INDEX(GroupVertices[Group],MATCH(Edges[[#This Row],[Vertex 2]],GroupVertices[Vertex],0)),1,1,"")</f>
        <v>1</v>
      </c>
      <c r="BD104" s="48">
        <v>2</v>
      </c>
      <c r="BE104" s="49">
        <v>9.090909090909092</v>
      </c>
      <c r="BF104" s="48">
        <v>0</v>
      </c>
      <c r="BG104" s="49">
        <v>0</v>
      </c>
      <c r="BH104" s="48">
        <v>0</v>
      </c>
      <c r="BI104" s="49">
        <v>0</v>
      </c>
      <c r="BJ104" s="48">
        <v>20</v>
      </c>
      <c r="BK104" s="49">
        <v>90.9090909090909</v>
      </c>
      <c r="BL104" s="48">
        <v>22</v>
      </c>
    </row>
    <row r="105" spans="1:64" ht="15">
      <c r="A105" s="64" t="s">
        <v>271</v>
      </c>
      <c r="B105" s="64" t="s">
        <v>282</v>
      </c>
      <c r="C105" s="65" t="s">
        <v>2739</v>
      </c>
      <c r="D105" s="66">
        <v>7.666666666666667</v>
      </c>
      <c r="E105" s="67" t="s">
        <v>136</v>
      </c>
      <c r="F105" s="68">
        <v>19.666666666666664</v>
      </c>
      <c r="G105" s="65"/>
      <c r="H105" s="69"/>
      <c r="I105" s="70"/>
      <c r="J105" s="70"/>
      <c r="K105" s="34" t="s">
        <v>65</v>
      </c>
      <c r="L105" s="77">
        <v>105</v>
      </c>
      <c r="M105" s="77"/>
      <c r="N105" s="72"/>
      <c r="O105" s="79" t="s">
        <v>303</v>
      </c>
      <c r="P105" s="81">
        <v>43505.96239583333</v>
      </c>
      <c r="Q105" s="79" t="s">
        <v>318</v>
      </c>
      <c r="R105" s="79"/>
      <c r="S105" s="79"/>
      <c r="T105" s="79" t="s">
        <v>575</v>
      </c>
      <c r="U105" s="79"/>
      <c r="V105" s="83" t="s">
        <v>757</v>
      </c>
      <c r="W105" s="81">
        <v>43505.96239583333</v>
      </c>
      <c r="X105" s="83" t="s">
        <v>867</v>
      </c>
      <c r="Y105" s="79"/>
      <c r="Z105" s="79"/>
      <c r="AA105" s="85" t="s">
        <v>1054</v>
      </c>
      <c r="AB105" s="79"/>
      <c r="AC105" s="79" t="b">
        <v>0</v>
      </c>
      <c r="AD105" s="79">
        <v>0</v>
      </c>
      <c r="AE105" s="85" t="s">
        <v>1149</v>
      </c>
      <c r="AF105" s="79" t="b">
        <v>0</v>
      </c>
      <c r="AG105" s="79" t="s">
        <v>1152</v>
      </c>
      <c r="AH105" s="79"/>
      <c r="AI105" s="85" t="s">
        <v>1149</v>
      </c>
      <c r="AJ105" s="79" t="b">
        <v>0</v>
      </c>
      <c r="AK105" s="79">
        <v>5</v>
      </c>
      <c r="AL105" s="85" t="s">
        <v>1106</v>
      </c>
      <c r="AM105" s="79" t="s">
        <v>1159</v>
      </c>
      <c r="AN105" s="79" t="b">
        <v>0</v>
      </c>
      <c r="AO105" s="85" t="s">
        <v>1106</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20</v>
      </c>
      <c r="BK105" s="49">
        <v>100</v>
      </c>
      <c r="BL105" s="48">
        <v>20</v>
      </c>
    </row>
    <row r="106" spans="1:64" ht="15">
      <c r="A106" s="64" t="s">
        <v>271</v>
      </c>
      <c r="B106" s="64" t="s">
        <v>282</v>
      </c>
      <c r="C106" s="65" t="s">
        <v>2739</v>
      </c>
      <c r="D106" s="66">
        <v>7.666666666666667</v>
      </c>
      <c r="E106" s="67" t="s">
        <v>136</v>
      </c>
      <c r="F106" s="68">
        <v>19.666666666666664</v>
      </c>
      <c r="G106" s="65"/>
      <c r="H106" s="69"/>
      <c r="I106" s="70"/>
      <c r="J106" s="70"/>
      <c r="K106" s="34" t="s">
        <v>65</v>
      </c>
      <c r="L106" s="77">
        <v>106</v>
      </c>
      <c r="M106" s="77"/>
      <c r="N106" s="72"/>
      <c r="O106" s="79" t="s">
        <v>303</v>
      </c>
      <c r="P106" s="81">
        <v>43514.30173611111</v>
      </c>
      <c r="Q106" s="79" t="s">
        <v>377</v>
      </c>
      <c r="R106" s="79"/>
      <c r="S106" s="79"/>
      <c r="T106" s="79" t="s">
        <v>596</v>
      </c>
      <c r="U106" s="79"/>
      <c r="V106" s="83" t="s">
        <v>757</v>
      </c>
      <c r="W106" s="81">
        <v>43514.30173611111</v>
      </c>
      <c r="X106" s="83" t="s">
        <v>868</v>
      </c>
      <c r="Y106" s="79"/>
      <c r="Z106" s="79"/>
      <c r="AA106" s="85" t="s">
        <v>1055</v>
      </c>
      <c r="AB106" s="79"/>
      <c r="AC106" s="79" t="b">
        <v>0</v>
      </c>
      <c r="AD106" s="79">
        <v>0</v>
      </c>
      <c r="AE106" s="85" t="s">
        <v>1149</v>
      </c>
      <c r="AF106" s="79" t="b">
        <v>0</v>
      </c>
      <c r="AG106" s="79" t="s">
        <v>1152</v>
      </c>
      <c r="AH106" s="79"/>
      <c r="AI106" s="85" t="s">
        <v>1149</v>
      </c>
      <c r="AJ106" s="79" t="b">
        <v>0</v>
      </c>
      <c r="AK106" s="79">
        <v>2</v>
      </c>
      <c r="AL106" s="85" t="s">
        <v>1137</v>
      </c>
      <c r="AM106" s="79" t="s">
        <v>1156</v>
      </c>
      <c r="AN106" s="79" t="b">
        <v>0</v>
      </c>
      <c r="AO106" s="85" t="s">
        <v>1137</v>
      </c>
      <c r="AP106" s="79" t="s">
        <v>176</v>
      </c>
      <c r="AQ106" s="79">
        <v>0</v>
      </c>
      <c r="AR106" s="79">
        <v>0</v>
      </c>
      <c r="AS106" s="79"/>
      <c r="AT106" s="79"/>
      <c r="AU106" s="79"/>
      <c r="AV106" s="79"/>
      <c r="AW106" s="79"/>
      <c r="AX106" s="79"/>
      <c r="AY106" s="79"/>
      <c r="AZ106" s="79"/>
      <c r="BA106">
        <v>5</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23</v>
      </c>
      <c r="BK106" s="49">
        <v>100</v>
      </c>
      <c r="BL106" s="48">
        <v>23</v>
      </c>
    </row>
    <row r="107" spans="1:64" ht="15">
      <c r="A107" s="64" t="s">
        <v>271</v>
      </c>
      <c r="B107" s="64" t="s">
        <v>282</v>
      </c>
      <c r="C107" s="65" t="s">
        <v>2739</v>
      </c>
      <c r="D107" s="66">
        <v>7.666666666666667</v>
      </c>
      <c r="E107" s="67" t="s">
        <v>136</v>
      </c>
      <c r="F107" s="68">
        <v>19.666666666666664</v>
      </c>
      <c r="G107" s="65"/>
      <c r="H107" s="69"/>
      <c r="I107" s="70"/>
      <c r="J107" s="70"/>
      <c r="K107" s="34" t="s">
        <v>65</v>
      </c>
      <c r="L107" s="77">
        <v>107</v>
      </c>
      <c r="M107" s="77"/>
      <c r="N107" s="72"/>
      <c r="O107" s="79" t="s">
        <v>303</v>
      </c>
      <c r="P107" s="81">
        <v>43514.3019212963</v>
      </c>
      <c r="Q107" s="79" t="s">
        <v>374</v>
      </c>
      <c r="R107" s="79"/>
      <c r="S107" s="79"/>
      <c r="T107" s="79" t="s">
        <v>595</v>
      </c>
      <c r="U107" s="79"/>
      <c r="V107" s="83" t="s">
        <v>757</v>
      </c>
      <c r="W107" s="81">
        <v>43514.3019212963</v>
      </c>
      <c r="X107" s="83" t="s">
        <v>869</v>
      </c>
      <c r="Y107" s="79"/>
      <c r="Z107" s="79"/>
      <c r="AA107" s="85" t="s">
        <v>1056</v>
      </c>
      <c r="AB107" s="79"/>
      <c r="AC107" s="79" t="b">
        <v>0</v>
      </c>
      <c r="AD107" s="79">
        <v>0</v>
      </c>
      <c r="AE107" s="85" t="s">
        <v>1149</v>
      </c>
      <c r="AF107" s="79" t="b">
        <v>0</v>
      </c>
      <c r="AG107" s="79" t="s">
        <v>1152</v>
      </c>
      <c r="AH107" s="79"/>
      <c r="AI107" s="85" t="s">
        <v>1149</v>
      </c>
      <c r="AJ107" s="79" t="b">
        <v>0</v>
      </c>
      <c r="AK107" s="79">
        <v>2</v>
      </c>
      <c r="AL107" s="85" t="s">
        <v>1136</v>
      </c>
      <c r="AM107" s="79" t="s">
        <v>1156</v>
      </c>
      <c r="AN107" s="79" t="b">
        <v>0</v>
      </c>
      <c r="AO107" s="85" t="s">
        <v>1136</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1</v>
      </c>
      <c r="BC107" s="78" t="str">
        <f>REPLACE(INDEX(GroupVertices[Group],MATCH(Edges[[#This Row],[Vertex 2]],GroupVertices[Vertex],0)),1,1,"")</f>
        <v>1</v>
      </c>
      <c r="BD107" s="48">
        <v>2</v>
      </c>
      <c r="BE107" s="49">
        <v>10.526315789473685</v>
      </c>
      <c r="BF107" s="48">
        <v>2</v>
      </c>
      <c r="BG107" s="49">
        <v>10.526315789473685</v>
      </c>
      <c r="BH107" s="48">
        <v>0</v>
      </c>
      <c r="BI107" s="49">
        <v>0</v>
      </c>
      <c r="BJ107" s="48">
        <v>15</v>
      </c>
      <c r="BK107" s="49">
        <v>78.94736842105263</v>
      </c>
      <c r="BL107" s="48">
        <v>19</v>
      </c>
    </row>
    <row r="108" spans="1:64" ht="15">
      <c r="A108" s="64" t="s">
        <v>271</v>
      </c>
      <c r="B108" s="64" t="s">
        <v>282</v>
      </c>
      <c r="C108" s="65" t="s">
        <v>2739</v>
      </c>
      <c r="D108" s="66">
        <v>7.666666666666667</v>
      </c>
      <c r="E108" s="67" t="s">
        <v>136</v>
      </c>
      <c r="F108" s="68">
        <v>19.666666666666664</v>
      </c>
      <c r="G108" s="65"/>
      <c r="H108" s="69"/>
      <c r="I108" s="70"/>
      <c r="J108" s="70"/>
      <c r="K108" s="34" t="s">
        <v>65</v>
      </c>
      <c r="L108" s="77">
        <v>108</v>
      </c>
      <c r="M108" s="77"/>
      <c r="N108" s="72"/>
      <c r="O108" s="79" t="s">
        <v>303</v>
      </c>
      <c r="P108" s="81">
        <v>43514.30197916667</v>
      </c>
      <c r="Q108" s="79" t="s">
        <v>379</v>
      </c>
      <c r="R108" s="79"/>
      <c r="S108" s="79"/>
      <c r="T108" s="79" t="s">
        <v>597</v>
      </c>
      <c r="U108" s="79"/>
      <c r="V108" s="83" t="s">
        <v>757</v>
      </c>
      <c r="W108" s="81">
        <v>43514.30197916667</v>
      </c>
      <c r="X108" s="83" t="s">
        <v>870</v>
      </c>
      <c r="Y108" s="79"/>
      <c r="Z108" s="79"/>
      <c r="AA108" s="85" t="s">
        <v>1057</v>
      </c>
      <c r="AB108" s="79"/>
      <c r="AC108" s="79" t="b">
        <v>0</v>
      </c>
      <c r="AD108" s="79">
        <v>0</v>
      </c>
      <c r="AE108" s="85" t="s">
        <v>1149</v>
      </c>
      <c r="AF108" s="79" t="b">
        <v>0</v>
      </c>
      <c r="AG108" s="79" t="s">
        <v>1152</v>
      </c>
      <c r="AH108" s="79"/>
      <c r="AI108" s="85" t="s">
        <v>1149</v>
      </c>
      <c r="AJ108" s="79" t="b">
        <v>0</v>
      </c>
      <c r="AK108" s="79">
        <v>1</v>
      </c>
      <c r="AL108" s="85" t="s">
        <v>1135</v>
      </c>
      <c r="AM108" s="79" t="s">
        <v>1156</v>
      </c>
      <c r="AN108" s="79" t="b">
        <v>0</v>
      </c>
      <c r="AO108" s="85" t="s">
        <v>1135</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1</v>
      </c>
      <c r="BC108" s="78" t="str">
        <f>REPLACE(INDEX(GroupVertices[Group],MATCH(Edges[[#This Row],[Vertex 2]],GroupVertices[Vertex],0)),1,1,"")</f>
        <v>1</v>
      </c>
      <c r="BD108" s="48">
        <v>1</v>
      </c>
      <c r="BE108" s="49">
        <v>5.2631578947368425</v>
      </c>
      <c r="BF108" s="48">
        <v>0</v>
      </c>
      <c r="BG108" s="49">
        <v>0</v>
      </c>
      <c r="BH108" s="48">
        <v>0</v>
      </c>
      <c r="BI108" s="49">
        <v>0</v>
      </c>
      <c r="BJ108" s="48">
        <v>18</v>
      </c>
      <c r="BK108" s="49">
        <v>94.73684210526316</v>
      </c>
      <c r="BL108" s="48">
        <v>19</v>
      </c>
    </row>
    <row r="109" spans="1:64" ht="15">
      <c r="A109" s="64" t="s">
        <v>272</v>
      </c>
      <c r="B109" s="64" t="s">
        <v>282</v>
      </c>
      <c r="C109" s="65" t="s">
        <v>2735</v>
      </c>
      <c r="D109" s="66">
        <v>3</v>
      </c>
      <c r="E109" s="67" t="s">
        <v>132</v>
      </c>
      <c r="F109" s="68">
        <v>35</v>
      </c>
      <c r="G109" s="65"/>
      <c r="H109" s="69"/>
      <c r="I109" s="70"/>
      <c r="J109" s="70"/>
      <c r="K109" s="34" t="s">
        <v>65</v>
      </c>
      <c r="L109" s="77">
        <v>109</v>
      </c>
      <c r="M109" s="77"/>
      <c r="N109" s="72"/>
      <c r="O109" s="79" t="s">
        <v>303</v>
      </c>
      <c r="P109" s="81">
        <v>43514.34612268519</v>
      </c>
      <c r="Q109" s="79" t="s">
        <v>380</v>
      </c>
      <c r="R109" s="83" t="s">
        <v>508</v>
      </c>
      <c r="S109" s="79" t="s">
        <v>560</v>
      </c>
      <c r="T109" s="79" t="s">
        <v>598</v>
      </c>
      <c r="U109" s="79"/>
      <c r="V109" s="83" t="s">
        <v>758</v>
      </c>
      <c r="W109" s="81">
        <v>43514.34612268519</v>
      </c>
      <c r="X109" s="83" t="s">
        <v>871</v>
      </c>
      <c r="Y109" s="79"/>
      <c r="Z109" s="79"/>
      <c r="AA109" s="85" t="s">
        <v>1058</v>
      </c>
      <c r="AB109" s="79"/>
      <c r="AC109" s="79" t="b">
        <v>0</v>
      </c>
      <c r="AD109" s="79">
        <v>0</v>
      </c>
      <c r="AE109" s="85" t="s">
        <v>1149</v>
      </c>
      <c r="AF109" s="79" t="b">
        <v>0</v>
      </c>
      <c r="AG109" s="79" t="s">
        <v>1152</v>
      </c>
      <c r="AH109" s="79"/>
      <c r="AI109" s="85" t="s">
        <v>1149</v>
      </c>
      <c r="AJ109" s="79" t="b">
        <v>0</v>
      </c>
      <c r="AK109" s="79">
        <v>0</v>
      </c>
      <c r="AL109" s="85" t="s">
        <v>1129</v>
      </c>
      <c r="AM109" s="79" t="s">
        <v>1156</v>
      </c>
      <c r="AN109" s="79" t="b">
        <v>0</v>
      </c>
      <c r="AO109" s="85" t="s">
        <v>1129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2</v>
      </c>
      <c r="BE109" s="49">
        <v>11.11111111111111</v>
      </c>
      <c r="BF109" s="48">
        <v>0</v>
      </c>
      <c r="BG109" s="49">
        <v>0</v>
      </c>
      <c r="BH109" s="48">
        <v>0</v>
      </c>
      <c r="BI109" s="49">
        <v>0</v>
      </c>
      <c r="BJ109" s="48">
        <v>16</v>
      </c>
      <c r="BK109" s="49">
        <v>88.88888888888889</v>
      </c>
      <c r="BL109" s="48">
        <v>18</v>
      </c>
    </row>
    <row r="110" spans="1:64" ht="15">
      <c r="A110" s="64" t="s">
        <v>273</v>
      </c>
      <c r="B110" s="64" t="s">
        <v>285</v>
      </c>
      <c r="C110" s="65" t="s">
        <v>2735</v>
      </c>
      <c r="D110" s="66">
        <v>3</v>
      </c>
      <c r="E110" s="67" t="s">
        <v>132</v>
      </c>
      <c r="F110" s="68">
        <v>35</v>
      </c>
      <c r="G110" s="65"/>
      <c r="H110" s="69"/>
      <c r="I110" s="70"/>
      <c r="J110" s="70"/>
      <c r="K110" s="34" t="s">
        <v>65</v>
      </c>
      <c r="L110" s="77">
        <v>110</v>
      </c>
      <c r="M110" s="77"/>
      <c r="N110" s="72"/>
      <c r="O110" s="79" t="s">
        <v>303</v>
      </c>
      <c r="P110" s="81">
        <v>43511.60594907407</v>
      </c>
      <c r="Q110" s="79" t="s">
        <v>334</v>
      </c>
      <c r="R110" s="83" t="s">
        <v>479</v>
      </c>
      <c r="S110" s="79" t="s">
        <v>560</v>
      </c>
      <c r="T110" s="79" t="s">
        <v>579</v>
      </c>
      <c r="U110" s="79"/>
      <c r="V110" s="83" t="s">
        <v>759</v>
      </c>
      <c r="W110" s="81">
        <v>43511.60594907407</v>
      </c>
      <c r="X110" s="83" t="s">
        <v>872</v>
      </c>
      <c r="Y110" s="79"/>
      <c r="Z110" s="79"/>
      <c r="AA110" s="85" t="s">
        <v>1059</v>
      </c>
      <c r="AB110" s="79"/>
      <c r="AC110" s="79" t="b">
        <v>0</v>
      </c>
      <c r="AD110" s="79">
        <v>0</v>
      </c>
      <c r="AE110" s="85" t="s">
        <v>1149</v>
      </c>
      <c r="AF110" s="79" t="b">
        <v>0</v>
      </c>
      <c r="AG110" s="79" t="s">
        <v>1152</v>
      </c>
      <c r="AH110" s="79"/>
      <c r="AI110" s="85" t="s">
        <v>1149</v>
      </c>
      <c r="AJ110" s="79" t="b">
        <v>0</v>
      </c>
      <c r="AK110" s="79">
        <v>6</v>
      </c>
      <c r="AL110" s="85" t="s">
        <v>1090</v>
      </c>
      <c r="AM110" s="79" t="s">
        <v>1159</v>
      </c>
      <c r="AN110" s="79" t="b">
        <v>0</v>
      </c>
      <c r="AO110" s="85" t="s">
        <v>1090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273</v>
      </c>
      <c r="B111" s="64" t="s">
        <v>282</v>
      </c>
      <c r="C111" s="65" t="s">
        <v>2736</v>
      </c>
      <c r="D111" s="66">
        <v>4.166666666666667</v>
      </c>
      <c r="E111" s="67" t="s">
        <v>136</v>
      </c>
      <c r="F111" s="68">
        <v>31.166666666666668</v>
      </c>
      <c r="G111" s="65"/>
      <c r="H111" s="69"/>
      <c r="I111" s="70"/>
      <c r="J111" s="70"/>
      <c r="K111" s="34" t="s">
        <v>65</v>
      </c>
      <c r="L111" s="77">
        <v>111</v>
      </c>
      <c r="M111" s="77"/>
      <c r="N111" s="72"/>
      <c r="O111" s="79" t="s">
        <v>303</v>
      </c>
      <c r="P111" s="81">
        <v>43511.60594907407</v>
      </c>
      <c r="Q111" s="79" t="s">
        <v>334</v>
      </c>
      <c r="R111" s="83" t="s">
        <v>479</v>
      </c>
      <c r="S111" s="79" t="s">
        <v>560</v>
      </c>
      <c r="T111" s="79" t="s">
        <v>579</v>
      </c>
      <c r="U111" s="79"/>
      <c r="V111" s="83" t="s">
        <v>759</v>
      </c>
      <c r="W111" s="81">
        <v>43511.60594907407</v>
      </c>
      <c r="X111" s="83" t="s">
        <v>872</v>
      </c>
      <c r="Y111" s="79"/>
      <c r="Z111" s="79"/>
      <c r="AA111" s="85" t="s">
        <v>1059</v>
      </c>
      <c r="AB111" s="79"/>
      <c r="AC111" s="79" t="b">
        <v>0</v>
      </c>
      <c r="AD111" s="79">
        <v>0</v>
      </c>
      <c r="AE111" s="85" t="s">
        <v>1149</v>
      </c>
      <c r="AF111" s="79" t="b">
        <v>0</v>
      </c>
      <c r="AG111" s="79" t="s">
        <v>1152</v>
      </c>
      <c r="AH111" s="79"/>
      <c r="AI111" s="85" t="s">
        <v>1149</v>
      </c>
      <c r="AJ111" s="79" t="b">
        <v>0</v>
      </c>
      <c r="AK111" s="79">
        <v>6</v>
      </c>
      <c r="AL111" s="85" t="s">
        <v>1090</v>
      </c>
      <c r="AM111" s="79" t="s">
        <v>1159</v>
      </c>
      <c r="AN111" s="79" t="b">
        <v>0</v>
      </c>
      <c r="AO111" s="85" t="s">
        <v>1090</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17</v>
      </c>
      <c r="BK111" s="49">
        <v>100</v>
      </c>
      <c r="BL111" s="48">
        <v>17</v>
      </c>
    </row>
    <row r="112" spans="1:64" ht="15">
      <c r="A112" s="64" t="s">
        <v>273</v>
      </c>
      <c r="B112" s="64" t="s">
        <v>282</v>
      </c>
      <c r="C112" s="65" t="s">
        <v>2736</v>
      </c>
      <c r="D112" s="66">
        <v>4.166666666666667</v>
      </c>
      <c r="E112" s="67" t="s">
        <v>136</v>
      </c>
      <c r="F112" s="68">
        <v>31.166666666666668</v>
      </c>
      <c r="G112" s="65"/>
      <c r="H112" s="69"/>
      <c r="I112" s="70"/>
      <c r="J112" s="70"/>
      <c r="K112" s="34" t="s">
        <v>65</v>
      </c>
      <c r="L112" s="77">
        <v>112</v>
      </c>
      <c r="M112" s="77"/>
      <c r="N112" s="72"/>
      <c r="O112" s="79" t="s">
        <v>303</v>
      </c>
      <c r="P112" s="81">
        <v>43514.490648148145</v>
      </c>
      <c r="Q112" s="79" t="s">
        <v>377</v>
      </c>
      <c r="R112" s="79"/>
      <c r="S112" s="79"/>
      <c r="T112" s="79" t="s">
        <v>596</v>
      </c>
      <c r="U112" s="79"/>
      <c r="V112" s="83" t="s">
        <v>759</v>
      </c>
      <c r="W112" s="81">
        <v>43514.490648148145</v>
      </c>
      <c r="X112" s="83" t="s">
        <v>873</v>
      </c>
      <c r="Y112" s="79"/>
      <c r="Z112" s="79"/>
      <c r="AA112" s="85" t="s">
        <v>1060</v>
      </c>
      <c r="AB112" s="79"/>
      <c r="AC112" s="79" t="b">
        <v>0</v>
      </c>
      <c r="AD112" s="79">
        <v>0</v>
      </c>
      <c r="AE112" s="85" t="s">
        <v>1149</v>
      </c>
      <c r="AF112" s="79" t="b">
        <v>0</v>
      </c>
      <c r="AG112" s="79" t="s">
        <v>1152</v>
      </c>
      <c r="AH112" s="79"/>
      <c r="AI112" s="85" t="s">
        <v>1149</v>
      </c>
      <c r="AJ112" s="79" t="b">
        <v>0</v>
      </c>
      <c r="AK112" s="79">
        <v>3</v>
      </c>
      <c r="AL112" s="85" t="s">
        <v>1137</v>
      </c>
      <c r="AM112" s="79" t="s">
        <v>1167</v>
      </c>
      <c r="AN112" s="79" t="b">
        <v>0</v>
      </c>
      <c r="AO112" s="85" t="s">
        <v>1137</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23</v>
      </c>
      <c r="BK112" s="49">
        <v>100</v>
      </c>
      <c r="BL112" s="48">
        <v>23</v>
      </c>
    </row>
    <row r="113" spans="1:64" ht="15">
      <c r="A113" s="64" t="s">
        <v>274</v>
      </c>
      <c r="B113" s="64" t="s">
        <v>274</v>
      </c>
      <c r="C113" s="65" t="s">
        <v>2735</v>
      </c>
      <c r="D113" s="66">
        <v>3</v>
      </c>
      <c r="E113" s="67" t="s">
        <v>132</v>
      </c>
      <c r="F113" s="68">
        <v>35</v>
      </c>
      <c r="G113" s="65"/>
      <c r="H113" s="69"/>
      <c r="I113" s="70"/>
      <c r="J113" s="70"/>
      <c r="K113" s="34" t="s">
        <v>65</v>
      </c>
      <c r="L113" s="77">
        <v>113</v>
      </c>
      <c r="M113" s="77"/>
      <c r="N113" s="72"/>
      <c r="O113" s="79" t="s">
        <v>176</v>
      </c>
      <c r="P113" s="81">
        <v>43514.55949074074</v>
      </c>
      <c r="Q113" s="79" t="s">
        <v>381</v>
      </c>
      <c r="R113" s="83" t="s">
        <v>509</v>
      </c>
      <c r="S113" s="79" t="s">
        <v>560</v>
      </c>
      <c r="T113" s="79" t="s">
        <v>599</v>
      </c>
      <c r="U113" s="83" t="s">
        <v>648</v>
      </c>
      <c r="V113" s="83" t="s">
        <v>648</v>
      </c>
      <c r="W113" s="81">
        <v>43514.55949074074</v>
      </c>
      <c r="X113" s="83" t="s">
        <v>874</v>
      </c>
      <c r="Y113" s="79"/>
      <c r="Z113" s="79"/>
      <c r="AA113" s="85" t="s">
        <v>1061</v>
      </c>
      <c r="AB113" s="79"/>
      <c r="AC113" s="79" t="b">
        <v>0</v>
      </c>
      <c r="AD113" s="79">
        <v>0</v>
      </c>
      <c r="AE113" s="85" t="s">
        <v>1149</v>
      </c>
      <c r="AF113" s="79" t="b">
        <v>0</v>
      </c>
      <c r="AG113" s="79" t="s">
        <v>1152</v>
      </c>
      <c r="AH113" s="79"/>
      <c r="AI113" s="85" t="s">
        <v>1149</v>
      </c>
      <c r="AJ113" s="79" t="b">
        <v>0</v>
      </c>
      <c r="AK113" s="79">
        <v>0</v>
      </c>
      <c r="AL113" s="85" t="s">
        <v>1149</v>
      </c>
      <c r="AM113" s="79" t="s">
        <v>1156</v>
      </c>
      <c r="AN113" s="79" t="b">
        <v>0</v>
      </c>
      <c r="AO113" s="85" t="s">
        <v>1061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21</v>
      </c>
      <c r="BK113" s="49">
        <v>100</v>
      </c>
      <c r="BL113" s="48">
        <v>21</v>
      </c>
    </row>
    <row r="114" spans="1:64" ht="15">
      <c r="A114" s="64" t="s">
        <v>275</v>
      </c>
      <c r="B114" s="64" t="s">
        <v>282</v>
      </c>
      <c r="C114" s="65" t="s">
        <v>2735</v>
      </c>
      <c r="D114" s="66">
        <v>3</v>
      </c>
      <c r="E114" s="67" t="s">
        <v>132</v>
      </c>
      <c r="F114" s="68">
        <v>35</v>
      </c>
      <c r="G114" s="65"/>
      <c r="H114" s="69"/>
      <c r="I114" s="70"/>
      <c r="J114" s="70"/>
      <c r="K114" s="34" t="s">
        <v>65</v>
      </c>
      <c r="L114" s="77">
        <v>114</v>
      </c>
      <c r="M114" s="77"/>
      <c r="N114" s="72"/>
      <c r="O114" s="79" t="s">
        <v>303</v>
      </c>
      <c r="P114" s="81">
        <v>43514.59328703704</v>
      </c>
      <c r="Q114" s="79" t="s">
        <v>382</v>
      </c>
      <c r="R114" s="83" t="s">
        <v>510</v>
      </c>
      <c r="S114" s="79" t="s">
        <v>560</v>
      </c>
      <c r="T114" s="79"/>
      <c r="U114" s="83" t="s">
        <v>649</v>
      </c>
      <c r="V114" s="83" t="s">
        <v>649</v>
      </c>
      <c r="W114" s="81">
        <v>43514.59328703704</v>
      </c>
      <c r="X114" s="83" t="s">
        <v>875</v>
      </c>
      <c r="Y114" s="79"/>
      <c r="Z114" s="79"/>
      <c r="AA114" s="85" t="s">
        <v>1062</v>
      </c>
      <c r="AB114" s="79"/>
      <c r="AC114" s="79" t="b">
        <v>0</v>
      </c>
      <c r="AD114" s="79">
        <v>0</v>
      </c>
      <c r="AE114" s="85" t="s">
        <v>1149</v>
      </c>
      <c r="AF114" s="79" t="b">
        <v>0</v>
      </c>
      <c r="AG114" s="79" t="s">
        <v>1152</v>
      </c>
      <c r="AH114" s="79"/>
      <c r="AI114" s="85" t="s">
        <v>1149</v>
      </c>
      <c r="AJ114" s="79" t="b">
        <v>0</v>
      </c>
      <c r="AK114" s="79">
        <v>1</v>
      </c>
      <c r="AL114" s="85" t="s">
        <v>1138</v>
      </c>
      <c r="AM114" s="79" t="s">
        <v>1159</v>
      </c>
      <c r="AN114" s="79" t="b">
        <v>0</v>
      </c>
      <c r="AO114" s="85" t="s">
        <v>1138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1</v>
      </c>
      <c r="BG114" s="49">
        <v>6.25</v>
      </c>
      <c r="BH114" s="48">
        <v>0</v>
      </c>
      <c r="BI114" s="49">
        <v>0</v>
      </c>
      <c r="BJ114" s="48">
        <v>15</v>
      </c>
      <c r="BK114" s="49">
        <v>93.75</v>
      </c>
      <c r="BL114" s="48">
        <v>16</v>
      </c>
    </row>
    <row r="115" spans="1:64" ht="15">
      <c r="A115" s="64" t="s">
        <v>276</v>
      </c>
      <c r="B115" s="64" t="s">
        <v>290</v>
      </c>
      <c r="C115" s="65" t="s">
        <v>2735</v>
      </c>
      <c r="D115" s="66">
        <v>3</v>
      </c>
      <c r="E115" s="67" t="s">
        <v>132</v>
      </c>
      <c r="F115" s="68">
        <v>35</v>
      </c>
      <c r="G115" s="65"/>
      <c r="H115" s="69"/>
      <c r="I115" s="70"/>
      <c r="J115" s="70"/>
      <c r="K115" s="34" t="s">
        <v>65</v>
      </c>
      <c r="L115" s="77">
        <v>115</v>
      </c>
      <c r="M115" s="77"/>
      <c r="N115" s="72"/>
      <c r="O115" s="79" t="s">
        <v>303</v>
      </c>
      <c r="P115" s="81">
        <v>43514.67236111111</v>
      </c>
      <c r="Q115" s="79" t="s">
        <v>356</v>
      </c>
      <c r="R115" s="79"/>
      <c r="S115" s="79"/>
      <c r="T115" s="79" t="s">
        <v>583</v>
      </c>
      <c r="U115" s="79"/>
      <c r="V115" s="83" t="s">
        <v>760</v>
      </c>
      <c r="W115" s="81">
        <v>43514.67236111111</v>
      </c>
      <c r="X115" s="83" t="s">
        <v>876</v>
      </c>
      <c r="Y115" s="79"/>
      <c r="Z115" s="79"/>
      <c r="AA115" s="85" t="s">
        <v>1063</v>
      </c>
      <c r="AB115" s="79"/>
      <c r="AC115" s="79" t="b">
        <v>0</v>
      </c>
      <c r="AD115" s="79">
        <v>0</v>
      </c>
      <c r="AE115" s="85" t="s">
        <v>1149</v>
      </c>
      <c r="AF115" s="79" t="b">
        <v>0</v>
      </c>
      <c r="AG115" s="79" t="s">
        <v>1152</v>
      </c>
      <c r="AH115" s="79"/>
      <c r="AI115" s="85" t="s">
        <v>1149</v>
      </c>
      <c r="AJ115" s="79" t="b">
        <v>0</v>
      </c>
      <c r="AK115" s="79">
        <v>0</v>
      </c>
      <c r="AL115" s="85" t="s">
        <v>1146</v>
      </c>
      <c r="AM115" s="79" t="s">
        <v>1159</v>
      </c>
      <c r="AN115" s="79" t="b">
        <v>0</v>
      </c>
      <c r="AO115" s="85" t="s">
        <v>1146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22</v>
      </c>
      <c r="BK115" s="49">
        <v>100</v>
      </c>
      <c r="BL115" s="48">
        <v>22</v>
      </c>
    </row>
    <row r="116" spans="1:64" ht="15">
      <c r="A116" s="64" t="s">
        <v>277</v>
      </c>
      <c r="B116" s="64" t="s">
        <v>277</v>
      </c>
      <c r="C116" s="65" t="s">
        <v>2735</v>
      </c>
      <c r="D116" s="66">
        <v>3</v>
      </c>
      <c r="E116" s="67" t="s">
        <v>132</v>
      </c>
      <c r="F116" s="68">
        <v>35</v>
      </c>
      <c r="G116" s="65"/>
      <c r="H116" s="69"/>
      <c r="I116" s="70"/>
      <c r="J116" s="70"/>
      <c r="K116" s="34" t="s">
        <v>65</v>
      </c>
      <c r="L116" s="77">
        <v>116</v>
      </c>
      <c r="M116" s="77"/>
      <c r="N116" s="72"/>
      <c r="O116" s="79" t="s">
        <v>176</v>
      </c>
      <c r="P116" s="81">
        <v>43514.92582175926</v>
      </c>
      <c r="Q116" s="79" t="s">
        <v>383</v>
      </c>
      <c r="R116" s="83" t="s">
        <v>511</v>
      </c>
      <c r="S116" s="79" t="s">
        <v>564</v>
      </c>
      <c r="T116" s="79" t="s">
        <v>600</v>
      </c>
      <c r="U116" s="79"/>
      <c r="V116" s="83" t="s">
        <v>761</v>
      </c>
      <c r="W116" s="81">
        <v>43514.92582175926</v>
      </c>
      <c r="X116" s="83" t="s">
        <v>877</v>
      </c>
      <c r="Y116" s="79"/>
      <c r="Z116" s="79"/>
      <c r="AA116" s="85" t="s">
        <v>1064</v>
      </c>
      <c r="AB116" s="79"/>
      <c r="AC116" s="79" t="b">
        <v>0</v>
      </c>
      <c r="AD116" s="79">
        <v>1</v>
      </c>
      <c r="AE116" s="85" t="s">
        <v>1149</v>
      </c>
      <c r="AF116" s="79" t="b">
        <v>0</v>
      </c>
      <c r="AG116" s="79" t="s">
        <v>1152</v>
      </c>
      <c r="AH116" s="79"/>
      <c r="AI116" s="85" t="s">
        <v>1149</v>
      </c>
      <c r="AJ116" s="79" t="b">
        <v>0</v>
      </c>
      <c r="AK116" s="79">
        <v>0</v>
      </c>
      <c r="AL116" s="85" t="s">
        <v>1149</v>
      </c>
      <c r="AM116" s="79" t="s">
        <v>1160</v>
      </c>
      <c r="AN116" s="79" t="b">
        <v>0</v>
      </c>
      <c r="AO116" s="85" t="s">
        <v>1064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11</v>
      </c>
      <c r="BK116" s="49">
        <v>100</v>
      </c>
      <c r="BL116" s="48">
        <v>11</v>
      </c>
    </row>
    <row r="117" spans="1:64" ht="15">
      <c r="A117" s="64" t="s">
        <v>278</v>
      </c>
      <c r="B117" s="64" t="s">
        <v>282</v>
      </c>
      <c r="C117" s="65" t="s">
        <v>2735</v>
      </c>
      <c r="D117" s="66">
        <v>3</v>
      </c>
      <c r="E117" s="67" t="s">
        <v>132</v>
      </c>
      <c r="F117" s="68">
        <v>35</v>
      </c>
      <c r="G117" s="65"/>
      <c r="H117" s="69"/>
      <c r="I117" s="70"/>
      <c r="J117" s="70"/>
      <c r="K117" s="34" t="s">
        <v>65</v>
      </c>
      <c r="L117" s="77">
        <v>117</v>
      </c>
      <c r="M117" s="77"/>
      <c r="N117" s="72"/>
      <c r="O117" s="79" t="s">
        <v>303</v>
      </c>
      <c r="P117" s="81">
        <v>43503.619108796294</v>
      </c>
      <c r="Q117" s="79" t="s">
        <v>384</v>
      </c>
      <c r="R117" s="79"/>
      <c r="S117" s="79"/>
      <c r="T117" s="79" t="s">
        <v>601</v>
      </c>
      <c r="U117" s="79"/>
      <c r="V117" s="83" t="s">
        <v>762</v>
      </c>
      <c r="W117" s="81">
        <v>43503.619108796294</v>
      </c>
      <c r="X117" s="83" t="s">
        <v>878</v>
      </c>
      <c r="Y117" s="79"/>
      <c r="Z117" s="79"/>
      <c r="AA117" s="85" t="s">
        <v>1065</v>
      </c>
      <c r="AB117" s="79"/>
      <c r="AC117" s="79" t="b">
        <v>0</v>
      </c>
      <c r="AD117" s="79">
        <v>0</v>
      </c>
      <c r="AE117" s="85" t="s">
        <v>1149</v>
      </c>
      <c r="AF117" s="79" t="b">
        <v>0</v>
      </c>
      <c r="AG117" s="79" t="s">
        <v>1152</v>
      </c>
      <c r="AH117" s="79"/>
      <c r="AI117" s="85" t="s">
        <v>1149</v>
      </c>
      <c r="AJ117" s="79" t="b">
        <v>0</v>
      </c>
      <c r="AK117" s="79">
        <v>1</v>
      </c>
      <c r="AL117" s="85" t="s">
        <v>1079</v>
      </c>
      <c r="AM117" s="79" t="s">
        <v>1159</v>
      </c>
      <c r="AN117" s="79" t="b">
        <v>0</v>
      </c>
      <c r="AO117" s="85" t="s">
        <v>1079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10</v>
      </c>
      <c r="BC117" s="78" t="str">
        <f>REPLACE(INDEX(GroupVertices[Group],MATCH(Edges[[#This Row],[Vertex 2]],GroupVertices[Vertex],0)),1,1,"")</f>
        <v>1</v>
      </c>
      <c r="BD117" s="48">
        <v>1</v>
      </c>
      <c r="BE117" s="49">
        <v>4.761904761904762</v>
      </c>
      <c r="BF117" s="48">
        <v>0</v>
      </c>
      <c r="BG117" s="49">
        <v>0</v>
      </c>
      <c r="BH117" s="48">
        <v>0</v>
      </c>
      <c r="BI117" s="49">
        <v>0</v>
      </c>
      <c r="BJ117" s="48">
        <v>20</v>
      </c>
      <c r="BK117" s="49">
        <v>95.23809523809524</v>
      </c>
      <c r="BL117" s="48">
        <v>21</v>
      </c>
    </row>
    <row r="118" spans="1:64" ht="15">
      <c r="A118" s="64" t="s">
        <v>278</v>
      </c>
      <c r="B118" s="64" t="s">
        <v>278</v>
      </c>
      <c r="C118" s="65" t="s">
        <v>2740</v>
      </c>
      <c r="D118" s="66">
        <v>6.5</v>
      </c>
      <c r="E118" s="67" t="s">
        <v>136</v>
      </c>
      <c r="F118" s="68">
        <v>23.5</v>
      </c>
      <c r="G118" s="65"/>
      <c r="H118" s="69"/>
      <c r="I118" s="70"/>
      <c r="J118" s="70"/>
      <c r="K118" s="34" t="s">
        <v>65</v>
      </c>
      <c r="L118" s="77">
        <v>118</v>
      </c>
      <c r="M118" s="77"/>
      <c r="N118" s="72"/>
      <c r="O118" s="79" t="s">
        <v>176</v>
      </c>
      <c r="P118" s="81">
        <v>43504.622777777775</v>
      </c>
      <c r="Q118" s="79" t="s">
        <v>385</v>
      </c>
      <c r="R118" s="79" t="s">
        <v>512</v>
      </c>
      <c r="S118" s="79" t="s">
        <v>561</v>
      </c>
      <c r="T118" s="79" t="s">
        <v>583</v>
      </c>
      <c r="U118" s="79"/>
      <c r="V118" s="83" t="s">
        <v>762</v>
      </c>
      <c r="W118" s="81">
        <v>43504.622777777775</v>
      </c>
      <c r="X118" s="83" t="s">
        <v>879</v>
      </c>
      <c r="Y118" s="79"/>
      <c r="Z118" s="79"/>
      <c r="AA118" s="85" t="s">
        <v>1066</v>
      </c>
      <c r="AB118" s="79"/>
      <c r="AC118" s="79" t="b">
        <v>0</v>
      </c>
      <c r="AD118" s="79">
        <v>2</v>
      </c>
      <c r="AE118" s="85" t="s">
        <v>1149</v>
      </c>
      <c r="AF118" s="79" t="b">
        <v>0</v>
      </c>
      <c r="AG118" s="79" t="s">
        <v>1152</v>
      </c>
      <c r="AH118" s="79"/>
      <c r="AI118" s="85" t="s">
        <v>1149</v>
      </c>
      <c r="AJ118" s="79" t="b">
        <v>0</v>
      </c>
      <c r="AK118" s="79">
        <v>0</v>
      </c>
      <c r="AL118" s="85" t="s">
        <v>1149</v>
      </c>
      <c r="AM118" s="79" t="s">
        <v>1160</v>
      </c>
      <c r="AN118" s="79" t="b">
        <v>0</v>
      </c>
      <c r="AO118" s="85" t="s">
        <v>1066</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10</v>
      </c>
      <c r="BC118" s="78" t="str">
        <f>REPLACE(INDEX(GroupVertices[Group],MATCH(Edges[[#This Row],[Vertex 2]],GroupVertices[Vertex],0)),1,1,"")</f>
        <v>10</v>
      </c>
      <c r="BD118" s="48">
        <v>1</v>
      </c>
      <c r="BE118" s="49">
        <v>5.2631578947368425</v>
      </c>
      <c r="BF118" s="48">
        <v>0</v>
      </c>
      <c r="BG118" s="49">
        <v>0</v>
      </c>
      <c r="BH118" s="48">
        <v>0</v>
      </c>
      <c r="BI118" s="49">
        <v>0</v>
      </c>
      <c r="BJ118" s="48">
        <v>18</v>
      </c>
      <c r="BK118" s="49">
        <v>94.73684210526316</v>
      </c>
      <c r="BL118" s="48">
        <v>19</v>
      </c>
    </row>
    <row r="119" spans="1:64" ht="15">
      <c r="A119" s="64" t="s">
        <v>278</v>
      </c>
      <c r="B119" s="64" t="s">
        <v>278</v>
      </c>
      <c r="C119" s="65" t="s">
        <v>2740</v>
      </c>
      <c r="D119" s="66">
        <v>6.5</v>
      </c>
      <c r="E119" s="67" t="s">
        <v>136</v>
      </c>
      <c r="F119" s="68">
        <v>23.5</v>
      </c>
      <c r="G119" s="65"/>
      <c r="H119" s="69"/>
      <c r="I119" s="70"/>
      <c r="J119" s="70"/>
      <c r="K119" s="34" t="s">
        <v>65</v>
      </c>
      <c r="L119" s="77">
        <v>119</v>
      </c>
      <c r="M119" s="77"/>
      <c r="N119" s="72"/>
      <c r="O119" s="79" t="s">
        <v>176</v>
      </c>
      <c r="P119" s="81">
        <v>43504.729363425926</v>
      </c>
      <c r="Q119" s="79" t="s">
        <v>386</v>
      </c>
      <c r="R119" s="79" t="s">
        <v>513</v>
      </c>
      <c r="S119" s="79" t="s">
        <v>566</v>
      </c>
      <c r="T119" s="79" t="s">
        <v>583</v>
      </c>
      <c r="U119" s="79"/>
      <c r="V119" s="83" t="s">
        <v>762</v>
      </c>
      <c r="W119" s="81">
        <v>43504.729363425926</v>
      </c>
      <c r="X119" s="83" t="s">
        <v>880</v>
      </c>
      <c r="Y119" s="79"/>
      <c r="Z119" s="79"/>
      <c r="AA119" s="85" t="s">
        <v>1067</v>
      </c>
      <c r="AB119" s="79"/>
      <c r="AC119" s="79" t="b">
        <v>0</v>
      </c>
      <c r="AD119" s="79">
        <v>1</v>
      </c>
      <c r="AE119" s="85" t="s">
        <v>1149</v>
      </c>
      <c r="AF119" s="79" t="b">
        <v>0</v>
      </c>
      <c r="AG119" s="79" t="s">
        <v>1152</v>
      </c>
      <c r="AH119" s="79"/>
      <c r="AI119" s="85" t="s">
        <v>1149</v>
      </c>
      <c r="AJ119" s="79" t="b">
        <v>0</v>
      </c>
      <c r="AK119" s="79">
        <v>0</v>
      </c>
      <c r="AL119" s="85" t="s">
        <v>1149</v>
      </c>
      <c r="AM119" s="79" t="s">
        <v>1160</v>
      </c>
      <c r="AN119" s="79" t="b">
        <v>0</v>
      </c>
      <c r="AO119" s="85" t="s">
        <v>1067</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10</v>
      </c>
      <c r="BC119" s="78" t="str">
        <f>REPLACE(INDEX(GroupVertices[Group],MATCH(Edges[[#This Row],[Vertex 2]],GroupVertices[Vertex],0)),1,1,"")</f>
        <v>10</v>
      </c>
      <c r="BD119" s="48">
        <v>1</v>
      </c>
      <c r="BE119" s="49">
        <v>4.3478260869565215</v>
      </c>
      <c r="BF119" s="48">
        <v>0</v>
      </c>
      <c r="BG119" s="49">
        <v>0</v>
      </c>
      <c r="BH119" s="48">
        <v>0</v>
      </c>
      <c r="BI119" s="49">
        <v>0</v>
      </c>
      <c r="BJ119" s="48">
        <v>22</v>
      </c>
      <c r="BK119" s="49">
        <v>95.65217391304348</v>
      </c>
      <c r="BL119" s="48">
        <v>23</v>
      </c>
    </row>
    <row r="120" spans="1:64" ht="15">
      <c r="A120" s="64" t="s">
        <v>278</v>
      </c>
      <c r="B120" s="64" t="s">
        <v>278</v>
      </c>
      <c r="C120" s="65" t="s">
        <v>2740</v>
      </c>
      <c r="D120" s="66">
        <v>6.5</v>
      </c>
      <c r="E120" s="67" t="s">
        <v>136</v>
      </c>
      <c r="F120" s="68">
        <v>23.5</v>
      </c>
      <c r="G120" s="65"/>
      <c r="H120" s="69"/>
      <c r="I120" s="70"/>
      <c r="J120" s="70"/>
      <c r="K120" s="34" t="s">
        <v>65</v>
      </c>
      <c r="L120" s="77">
        <v>120</v>
      </c>
      <c r="M120" s="77"/>
      <c r="N120" s="72"/>
      <c r="O120" s="79" t="s">
        <v>176</v>
      </c>
      <c r="P120" s="81">
        <v>43509.25962962963</v>
      </c>
      <c r="Q120" s="79" t="s">
        <v>387</v>
      </c>
      <c r="R120" s="79" t="s">
        <v>514</v>
      </c>
      <c r="S120" s="79" t="s">
        <v>561</v>
      </c>
      <c r="T120" s="79"/>
      <c r="U120" s="79"/>
      <c r="V120" s="83" t="s">
        <v>762</v>
      </c>
      <c r="W120" s="81">
        <v>43509.25962962963</v>
      </c>
      <c r="X120" s="83" t="s">
        <v>881</v>
      </c>
      <c r="Y120" s="79"/>
      <c r="Z120" s="79"/>
      <c r="AA120" s="85" t="s">
        <v>1068</v>
      </c>
      <c r="AB120" s="79"/>
      <c r="AC120" s="79" t="b">
        <v>0</v>
      </c>
      <c r="AD120" s="79">
        <v>1</v>
      </c>
      <c r="AE120" s="85" t="s">
        <v>1149</v>
      </c>
      <c r="AF120" s="79" t="b">
        <v>0</v>
      </c>
      <c r="AG120" s="79" t="s">
        <v>1152</v>
      </c>
      <c r="AH120" s="79"/>
      <c r="AI120" s="85" t="s">
        <v>1149</v>
      </c>
      <c r="AJ120" s="79" t="b">
        <v>0</v>
      </c>
      <c r="AK120" s="79">
        <v>1</v>
      </c>
      <c r="AL120" s="85" t="s">
        <v>1149</v>
      </c>
      <c r="AM120" s="79" t="s">
        <v>1160</v>
      </c>
      <c r="AN120" s="79" t="b">
        <v>0</v>
      </c>
      <c r="AO120" s="85" t="s">
        <v>1068</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10</v>
      </c>
      <c r="BC120" s="78" t="str">
        <f>REPLACE(INDEX(GroupVertices[Group],MATCH(Edges[[#This Row],[Vertex 2]],GroupVertices[Vertex],0)),1,1,"")</f>
        <v>10</v>
      </c>
      <c r="BD120" s="48">
        <v>2</v>
      </c>
      <c r="BE120" s="49">
        <v>4.444444444444445</v>
      </c>
      <c r="BF120" s="48">
        <v>1</v>
      </c>
      <c r="BG120" s="49">
        <v>2.2222222222222223</v>
      </c>
      <c r="BH120" s="48">
        <v>0</v>
      </c>
      <c r="BI120" s="49">
        <v>0</v>
      </c>
      <c r="BJ120" s="48">
        <v>42</v>
      </c>
      <c r="BK120" s="49">
        <v>93.33333333333333</v>
      </c>
      <c r="BL120" s="48">
        <v>45</v>
      </c>
    </row>
    <row r="121" spans="1:64" ht="15">
      <c r="A121" s="64" t="s">
        <v>278</v>
      </c>
      <c r="B121" s="64" t="s">
        <v>278</v>
      </c>
      <c r="C121" s="65" t="s">
        <v>2740</v>
      </c>
      <c r="D121" s="66">
        <v>6.5</v>
      </c>
      <c r="E121" s="67" t="s">
        <v>136</v>
      </c>
      <c r="F121" s="68">
        <v>23.5</v>
      </c>
      <c r="G121" s="65"/>
      <c r="H121" s="69"/>
      <c r="I121" s="70"/>
      <c r="J121" s="70"/>
      <c r="K121" s="34" t="s">
        <v>65</v>
      </c>
      <c r="L121" s="77">
        <v>121</v>
      </c>
      <c r="M121" s="77"/>
      <c r="N121" s="72"/>
      <c r="O121" s="79" t="s">
        <v>176</v>
      </c>
      <c r="P121" s="81">
        <v>43515.04131944444</v>
      </c>
      <c r="Q121" s="79" t="s">
        <v>388</v>
      </c>
      <c r="R121" s="83" t="s">
        <v>515</v>
      </c>
      <c r="S121" s="79" t="s">
        <v>562</v>
      </c>
      <c r="T121" s="79" t="s">
        <v>602</v>
      </c>
      <c r="U121" s="79"/>
      <c r="V121" s="83" t="s">
        <v>762</v>
      </c>
      <c r="W121" s="81">
        <v>43515.04131944444</v>
      </c>
      <c r="X121" s="83" t="s">
        <v>882</v>
      </c>
      <c r="Y121" s="79"/>
      <c r="Z121" s="79"/>
      <c r="AA121" s="85" t="s">
        <v>1069</v>
      </c>
      <c r="AB121" s="79"/>
      <c r="AC121" s="79" t="b">
        <v>0</v>
      </c>
      <c r="AD121" s="79">
        <v>0</v>
      </c>
      <c r="AE121" s="85" t="s">
        <v>1149</v>
      </c>
      <c r="AF121" s="79" t="b">
        <v>0</v>
      </c>
      <c r="AG121" s="79" t="s">
        <v>1152</v>
      </c>
      <c r="AH121" s="79"/>
      <c r="AI121" s="85" t="s">
        <v>1149</v>
      </c>
      <c r="AJ121" s="79" t="b">
        <v>0</v>
      </c>
      <c r="AK121" s="79">
        <v>0</v>
      </c>
      <c r="AL121" s="85" t="s">
        <v>1149</v>
      </c>
      <c r="AM121" s="79" t="s">
        <v>1160</v>
      </c>
      <c r="AN121" s="79" t="b">
        <v>1</v>
      </c>
      <c r="AO121" s="85" t="s">
        <v>1069</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10</v>
      </c>
      <c r="BC121" s="78" t="str">
        <f>REPLACE(INDEX(GroupVertices[Group],MATCH(Edges[[#This Row],[Vertex 2]],GroupVertices[Vertex],0)),1,1,"")</f>
        <v>10</v>
      </c>
      <c r="BD121" s="48">
        <v>0</v>
      </c>
      <c r="BE121" s="49">
        <v>0</v>
      </c>
      <c r="BF121" s="48">
        <v>0</v>
      </c>
      <c r="BG121" s="49">
        <v>0</v>
      </c>
      <c r="BH121" s="48">
        <v>0</v>
      </c>
      <c r="BI121" s="49">
        <v>0</v>
      </c>
      <c r="BJ121" s="48">
        <v>21</v>
      </c>
      <c r="BK121" s="49">
        <v>100</v>
      </c>
      <c r="BL121" s="48">
        <v>21</v>
      </c>
    </row>
    <row r="122" spans="1:64" ht="15">
      <c r="A122" s="64" t="s">
        <v>279</v>
      </c>
      <c r="B122" s="64" t="s">
        <v>296</v>
      </c>
      <c r="C122" s="65" t="s">
        <v>2735</v>
      </c>
      <c r="D122" s="66">
        <v>3</v>
      </c>
      <c r="E122" s="67" t="s">
        <v>132</v>
      </c>
      <c r="F122" s="68">
        <v>35</v>
      </c>
      <c r="G122" s="65"/>
      <c r="H122" s="69"/>
      <c r="I122" s="70"/>
      <c r="J122" s="70"/>
      <c r="K122" s="34" t="s">
        <v>65</v>
      </c>
      <c r="L122" s="77">
        <v>122</v>
      </c>
      <c r="M122" s="77"/>
      <c r="N122" s="72"/>
      <c r="O122" s="79" t="s">
        <v>303</v>
      </c>
      <c r="P122" s="81">
        <v>43505.823113425926</v>
      </c>
      <c r="Q122" s="79" t="s">
        <v>389</v>
      </c>
      <c r="R122" s="79"/>
      <c r="S122" s="79"/>
      <c r="T122" s="79" t="s">
        <v>603</v>
      </c>
      <c r="U122" s="79"/>
      <c r="V122" s="83" t="s">
        <v>763</v>
      </c>
      <c r="W122" s="81">
        <v>43505.823113425926</v>
      </c>
      <c r="X122" s="83" t="s">
        <v>883</v>
      </c>
      <c r="Y122" s="79"/>
      <c r="Z122" s="79"/>
      <c r="AA122" s="85" t="s">
        <v>1070</v>
      </c>
      <c r="AB122" s="79"/>
      <c r="AC122" s="79" t="b">
        <v>0</v>
      </c>
      <c r="AD122" s="79">
        <v>0</v>
      </c>
      <c r="AE122" s="85" t="s">
        <v>1149</v>
      </c>
      <c r="AF122" s="79" t="b">
        <v>0</v>
      </c>
      <c r="AG122" s="79" t="s">
        <v>1152</v>
      </c>
      <c r="AH122" s="79"/>
      <c r="AI122" s="85" t="s">
        <v>1149</v>
      </c>
      <c r="AJ122" s="79" t="b">
        <v>0</v>
      </c>
      <c r="AK122" s="79">
        <v>1</v>
      </c>
      <c r="AL122" s="85" t="s">
        <v>1072</v>
      </c>
      <c r="AM122" s="79" t="s">
        <v>1159</v>
      </c>
      <c r="AN122" s="79" t="b">
        <v>0</v>
      </c>
      <c r="AO122" s="85" t="s">
        <v>1072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c r="BE122" s="49"/>
      <c r="BF122" s="48"/>
      <c r="BG122" s="49"/>
      <c r="BH122" s="48"/>
      <c r="BI122" s="49"/>
      <c r="BJ122" s="48"/>
      <c r="BK122" s="49"/>
      <c r="BL122" s="48"/>
    </row>
    <row r="123" spans="1:64" ht="15">
      <c r="A123" s="64" t="s">
        <v>279</v>
      </c>
      <c r="B123" s="64" t="s">
        <v>282</v>
      </c>
      <c r="C123" s="65" t="s">
        <v>2735</v>
      </c>
      <c r="D123" s="66">
        <v>3</v>
      </c>
      <c r="E123" s="67" t="s">
        <v>132</v>
      </c>
      <c r="F123" s="68">
        <v>35</v>
      </c>
      <c r="G123" s="65"/>
      <c r="H123" s="69"/>
      <c r="I123" s="70"/>
      <c r="J123" s="70"/>
      <c r="K123" s="34" t="s">
        <v>65</v>
      </c>
      <c r="L123" s="77">
        <v>123</v>
      </c>
      <c r="M123" s="77"/>
      <c r="N123" s="72"/>
      <c r="O123" s="79" t="s">
        <v>303</v>
      </c>
      <c r="P123" s="81">
        <v>43505.823113425926</v>
      </c>
      <c r="Q123" s="79" t="s">
        <v>389</v>
      </c>
      <c r="R123" s="79"/>
      <c r="S123" s="79"/>
      <c r="T123" s="79" t="s">
        <v>603</v>
      </c>
      <c r="U123" s="79"/>
      <c r="V123" s="83" t="s">
        <v>763</v>
      </c>
      <c r="W123" s="81">
        <v>43505.823113425926</v>
      </c>
      <c r="X123" s="83" t="s">
        <v>883</v>
      </c>
      <c r="Y123" s="79"/>
      <c r="Z123" s="79"/>
      <c r="AA123" s="85" t="s">
        <v>1070</v>
      </c>
      <c r="AB123" s="79"/>
      <c r="AC123" s="79" t="b">
        <v>0</v>
      </c>
      <c r="AD123" s="79">
        <v>0</v>
      </c>
      <c r="AE123" s="85" t="s">
        <v>1149</v>
      </c>
      <c r="AF123" s="79" t="b">
        <v>0</v>
      </c>
      <c r="AG123" s="79" t="s">
        <v>1152</v>
      </c>
      <c r="AH123" s="79"/>
      <c r="AI123" s="85" t="s">
        <v>1149</v>
      </c>
      <c r="AJ123" s="79" t="b">
        <v>0</v>
      </c>
      <c r="AK123" s="79">
        <v>1</v>
      </c>
      <c r="AL123" s="85" t="s">
        <v>1072</v>
      </c>
      <c r="AM123" s="79" t="s">
        <v>1159</v>
      </c>
      <c r="AN123" s="79" t="b">
        <v>0</v>
      </c>
      <c r="AO123" s="85" t="s">
        <v>1072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1</v>
      </c>
      <c r="BD123" s="48"/>
      <c r="BE123" s="49"/>
      <c r="BF123" s="48"/>
      <c r="BG123" s="49"/>
      <c r="BH123" s="48"/>
      <c r="BI123" s="49"/>
      <c r="BJ123" s="48"/>
      <c r="BK123" s="49"/>
      <c r="BL123" s="48"/>
    </row>
    <row r="124" spans="1:64" ht="15">
      <c r="A124" s="64" t="s">
        <v>279</v>
      </c>
      <c r="B124" s="64" t="s">
        <v>280</v>
      </c>
      <c r="C124" s="65" t="s">
        <v>2736</v>
      </c>
      <c r="D124" s="66">
        <v>4.166666666666667</v>
      </c>
      <c r="E124" s="67" t="s">
        <v>136</v>
      </c>
      <c r="F124" s="68">
        <v>31.166666666666668</v>
      </c>
      <c r="G124" s="65"/>
      <c r="H124" s="69"/>
      <c r="I124" s="70"/>
      <c r="J124" s="70"/>
      <c r="K124" s="34" t="s">
        <v>65</v>
      </c>
      <c r="L124" s="77">
        <v>124</v>
      </c>
      <c r="M124" s="77"/>
      <c r="N124" s="72"/>
      <c r="O124" s="79" t="s">
        <v>303</v>
      </c>
      <c r="P124" s="81">
        <v>43505.823113425926</v>
      </c>
      <c r="Q124" s="79" t="s">
        <v>389</v>
      </c>
      <c r="R124" s="79"/>
      <c r="S124" s="79"/>
      <c r="T124" s="79" t="s">
        <v>603</v>
      </c>
      <c r="U124" s="79"/>
      <c r="V124" s="83" t="s">
        <v>763</v>
      </c>
      <c r="W124" s="81">
        <v>43505.823113425926</v>
      </c>
      <c r="X124" s="83" t="s">
        <v>883</v>
      </c>
      <c r="Y124" s="79"/>
      <c r="Z124" s="79"/>
      <c r="AA124" s="85" t="s">
        <v>1070</v>
      </c>
      <c r="AB124" s="79"/>
      <c r="AC124" s="79" t="b">
        <v>0</v>
      </c>
      <c r="AD124" s="79">
        <v>0</v>
      </c>
      <c r="AE124" s="85" t="s">
        <v>1149</v>
      </c>
      <c r="AF124" s="79" t="b">
        <v>0</v>
      </c>
      <c r="AG124" s="79" t="s">
        <v>1152</v>
      </c>
      <c r="AH124" s="79"/>
      <c r="AI124" s="85" t="s">
        <v>1149</v>
      </c>
      <c r="AJ124" s="79" t="b">
        <v>0</v>
      </c>
      <c r="AK124" s="79">
        <v>1</v>
      </c>
      <c r="AL124" s="85" t="s">
        <v>1072</v>
      </c>
      <c r="AM124" s="79" t="s">
        <v>1159</v>
      </c>
      <c r="AN124" s="79" t="b">
        <v>0</v>
      </c>
      <c r="AO124" s="85" t="s">
        <v>1072</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5</v>
      </c>
      <c r="BC124" s="78" t="str">
        <f>REPLACE(INDEX(GroupVertices[Group],MATCH(Edges[[#This Row],[Vertex 2]],GroupVertices[Vertex],0)),1,1,"")</f>
        <v>5</v>
      </c>
      <c r="BD124" s="48">
        <v>0</v>
      </c>
      <c r="BE124" s="49">
        <v>0</v>
      </c>
      <c r="BF124" s="48">
        <v>0</v>
      </c>
      <c r="BG124" s="49">
        <v>0</v>
      </c>
      <c r="BH124" s="48">
        <v>0</v>
      </c>
      <c r="BI124" s="49">
        <v>0</v>
      </c>
      <c r="BJ124" s="48">
        <v>22</v>
      </c>
      <c r="BK124" s="49">
        <v>100</v>
      </c>
      <c r="BL124" s="48">
        <v>22</v>
      </c>
    </row>
    <row r="125" spans="1:64" ht="15">
      <c r="A125" s="64" t="s">
        <v>279</v>
      </c>
      <c r="B125" s="64" t="s">
        <v>280</v>
      </c>
      <c r="C125" s="65" t="s">
        <v>2736</v>
      </c>
      <c r="D125" s="66">
        <v>4.166666666666667</v>
      </c>
      <c r="E125" s="67" t="s">
        <v>136</v>
      </c>
      <c r="F125" s="68">
        <v>31.166666666666668</v>
      </c>
      <c r="G125" s="65"/>
      <c r="H125" s="69"/>
      <c r="I125" s="70"/>
      <c r="J125" s="70"/>
      <c r="K125" s="34" t="s">
        <v>65</v>
      </c>
      <c r="L125" s="77">
        <v>125</v>
      </c>
      <c r="M125" s="77"/>
      <c r="N125" s="72"/>
      <c r="O125" s="79" t="s">
        <v>303</v>
      </c>
      <c r="P125" s="81">
        <v>43515.070810185185</v>
      </c>
      <c r="Q125" s="79" t="s">
        <v>390</v>
      </c>
      <c r="R125" s="79"/>
      <c r="S125" s="79"/>
      <c r="T125" s="79" t="s">
        <v>604</v>
      </c>
      <c r="U125" s="79"/>
      <c r="V125" s="83" t="s">
        <v>763</v>
      </c>
      <c r="W125" s="81">
        <v>43515.070810185185</v>
      </c>
      <c r="X125" s="83" t="s">
        <v>884</v>
      </c>
      <c r="Y125" s="79"/>
      <c r="Z125" s="79"/>
      <c r="AA125" s="85" t="s">
        <v>1071</v>
      </c>
      <c r="AB125" s="79"/>
      <c r="AC125" s="79" t="b">
        <v>0</v>
      </c>
      <c r="AD125" s="79">
        <v>0</v>
      </c>
      <c r="AE125" s="85" t="s">
        <v>1149</v>
      </c>
      <c r="AF125" s="79" t="b">
        <v>0</v>
      </c>
      <c r="AG125" s="79" t="s">
        <v>1152</v>
      </c>
      <c r="AH125" s="79"/>
      <c r="AI125" s="85" t="s">
        <v>1149</v>
      </c>
      <c r="AJ125" s="79" t="b">
        <v>0</v>
      </c>
      <c r="AK125" s="79">
        <v>1</v>
      </c>
      <c r="AL125" s="85" t="s">
        <v>1073</v>
      </c>
      <c r="AM125" s="79" t="s">
        <v>1159</v>
      </c>
      <c r="AN125" s="79" t="b">
        <v>0</v>
      </c>
      <c r="AO125" s="85" t="s">
        <v>1073</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5</v>
      </c>
      <c r="BC125" s="78" t="str">
        <f>REPLACE(INDEX(GroupVertices[Group],MATCH(Edges[[#This Row],[Vertex 2]],GroupVertices[Vertex],0)),1,1,"")</f>
        <v>5</v>
      </c>
      <c r="BD125" s="48">
        <v>3</v>
      </c>
      <c r="BE125" s="49">
        <v>13.636363636363637</v>
      </c>
      <c r="BF125" s="48">
        <v>0</v>
      </c>
      <c r="BG125" s="49">
        <v>0</v>
      </c>
      <c r="BH125" s="48">
        <v>0</v>
      </c>
      <c r="BI125" s="49">
        <v>0</v>
      </c>
      <c r="BJ125" s="48">
        <v>19</v>
      </c>
      <c r="BK125" s="49">
        <v>86.36363636363636</v>
      </c>
      <c r="BL125" s="48">
        <v>22</v>
      </c>
    </row>
    <row r="126" spans="1:64" ht="15">
      <c r="A126" s="64" t="s">
        <v>280</v>
      </c>
      <c r="B126" s="64" t="s">
        <v>297</v>
      </c>
      <c r="C126" s="65" t="s">
        <v>2741</v>
      </c>
      <c r="D126" s="66">
        <v>5.333333333333334</v>
      </c>
      <c r="E126" s="67" t="s">
        <v>136</v>
      </c>
      <c r="F126" s="68">
        <v>27.333333333333332</v>
      </c>
      <c r="G126" s="65"/>
      <c r="H126" s="69"/>
      <c r="I126" s="70"/>
      <c r="J126" s="70"/>
      <c r="K126" s="34" t="s">
        <v>65</v>
      </c>
      <c r="L126" s="77">
        <v>126</v>
      </c>
      <c r="M126" s="77"/>
      <c r="N126" s="72"/>
      <c r="O126" s="79" t="s">
        <v>303</v>
      </c>
      <c r="P126" s="81">
        <v>43504.562743055554</v>
      </c>
      <c r="Q126" s="79" t="s">
        <v>391</v>
      </c>
      <c r="R126" s="83" t="s">
        <v>516</v>
      </c>
      <c r="S126" s="79" t="s">
        <v>560</v>
      </c>
      <c r="T126" s="79" t="s">
        <v>603</v>
      </c>
      <c r="U126" s="83" t="s">
        <v>650</v>
      </c>
      <c r="V126" s="83" t="s">
        <v>650</v>
      </c>
      <c r="W126" s="81">
        <v>43504.562743055554</v>
      </c>
      <c r="X126" s="83" t="s">
        <v>885</v>
      </c>
      <c r="Y126" s="79"/>
      <c r="Z126" s="79"/>
      <c r="AA126" s="85" t="s">
        <v>1072</v>
      </c>
      <c r="AB126" s="79"/>
      <c r="AC126" s="79" t="b">
        <v>0</v>
      </c>
      <c r="AD126" s="79">
        <v>0</v>
      </c>
      <c r="AE126" s="85" t="s">
        <v>1149</v>
      </c>
      <c r="AF126" s="79" t="b">
        <v>0</v>
      </c>
      <c r="AG126" s="79" t="s">
        <v>1152</v>
      </c>
      <c r="AH126" s="79"/>
      <c r="AI126" s="85" t="s">
        <v>1149</v>
      </c>
      <c r="AJ126" s="79" t="b">
        <v>0</v>
      </c>
      <c r="AK126" s="79">
        <v>0</v>
      </c>
      <c r="AL126" s="85" t="s">
        <v>1149</v>
      </c>
      <c r="AM126" s="79" t="s">
        <v>1168</v>
      </c>
      <c r="AN126" s="79" t="b">
        <v>0</v>
      </c>
      <c r="AO126" s="85" t="s">
        <v>1072</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5</v>
      </c>
      <c r="BC126" s="78" t="str">
        <f>REPLACE(INDEX(GroupVertices[Group],MATCH(Edges[[#This Row],[Vertex 2]],GroupVertices[Vertex],0)),1,1,"")</f>
        <v>5</v>
      </c>
      <c r="BD126" s="48">
        <v>0</v>
      </c>
      <c r="BE126" s="49">
        <v>0</v>
      </c>
      <c r="BF126" s="48">
        <v>0</v>
      </c>
      <c r="BG126" s="49">
        <v>0</v>
      </c>
      <c r="BH126" s="48">
        <v>0</v>
      </c>
      <c r="BI126" s="49">
        <v>0</v>
      </c>
      <c r="BJ126" s="48">
        <v>36</v>
      </c>
      <c r="BK126" s="49">
        <v>100</v>
      </c>
      <c r="BL126" s="48">
        <v>36</v>
      </c>
    </row>
    <row r="127" spans="1:64" ht="15">
      <c r="A127" s="64" t="s">
        <v>280</v>
      </c>
      <c r="B127" s="64" t="s">
        <v>297</v>
      </c>
      <c r="C127" s="65" t="s">
        <v>2741</v>
      </c>
      <c r="D127" s="66">
        <v>5.333333333333334</v>
      </c>
      <c r="E127" s="67" t="s">
        <v>136</v>
      </c>
      <c r="F127" s="68">
        <v>27.333333333333332</v>
      </c>
      <c r="G127" s="65"/>
      <c r="H127" s="69"/>
      <c r="I127" s="70"/>
      <c r="J127" s="70"/>
      <c r="K127" s="34" t="s">
        <v>65</v>
      </c>
      <c r="L127" s="77">
        <v>127</v>
      </c>
      <c r="M127" s="77"/>
      <c r="N127" s="72"/>
      <c r="O127" s="79" t="s">
        <v>303</v>
      </c>
      <c r="P127" s="81">
        <v>43508.83430555555</v>
      </c>
      <c r="Q127" s="79" t="s">
        <v>392</v>
      </c>
      <c r="R127" s="83" t="s">
        <v>516</v>
      </c>
      <c r="S127" s="79" t="s">
        <v>560</v>
      </c>
      <c r="T127" s="79" t="s">
        <v>604</v>
      </c>
      <c r="U127" s="83" t="s">
        <v>651</v>
      </c>
      <c r="V127" s="83" t="s">
        <v>651</v>
      </c>
      <c r="W127" s="81">
        <v>43508.83430555555</v>
      </c>
      <c r="X127" s="83" t="s">
        <v>886</v>
      </c>
      <c r="Y127" s="79"/>
      <c r="Z127" s="79"/>
      <c r="AA127" s="85" t="s">
        <v>1073</v>
      </c>
      <c r="AB127" s="79"/>
      <c r="AC127" s="79" t="b">
        <v>0</v>
      </c>
      <c r="AD127" s="79">
        <v>1</v>
      </c>
      <c r="AE127" s="85" t="s">
        <v>1149</v>
      </c>
      <c r="AF127" s="79" t="b">
        <v>0</v>
      </c>
      <c r="AG127" s="79" t="s">
        <v>1152</v>
      </c>
      <c r="AH127" s="79"/>
      <c r="AI127" s="85" t="s">
        <v>1149</v>
      </c>
      <c r="AJ127" s="79" t="b">
        <v>0</v>
      </c>
      <c r="AK127" s="79">
        <v>0</v>
      </c>
      <c r="AL127" s="85" t="s">
        <v>1149</v>
      </c>
      <c r="AM127" s="79" t="s">
        <v>1168</v>
      </c>
      <c r="AN127" s="79" t="b">
        <v>0</v>
      </c>
      <c r="AO127" s="85" t="s">
        <v>1073</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5</v>
      </c>
      <c r="BC127" s="78" t="str">
        <f>REPLACE(INDEX(GroupVertices[Group],MATCH(Edges[[#This Row],[Vertex 2]],GroupVertices[Vertex],0)),1,1,"")</f>
        <v>5</v>
      </c>
      <c r="BD127" s="48">
        <v>5</v>
      </c>
      <c r="BE127" s="49">
        <v>12.195121951219512</v>
      </c>
      <c r="BF127" s="48">
        <v>0</v>
      </c>
      <c r="BG127" s="49">
        <v>0</v>
      </c>
      <c r="BH127" s="48">
        <v>0</v>
      </c>
      <c r="BI127" s="49">
        <v>0</v>
      </c>
      <c r="BJ127" s="48">
        <v>36</v>
      </c>
      <c r="BK127" s="49">
        <v>87.8048780487805</v>
      </c>
      <c r="BL127" s="48">
        <v>41</v>
      </c>
    </row>
    <row r="128" spans="1:64" ht="15">
      <c r="A128" s="64" t="s">
        <v>280</v>
      </c>
      <c r="B128" s="64" t="s">
        <v>297</v>
      </c>
      <c r="C128" s="65" t="s">
        <v>2741</v>
      </c>
      <c r="D128" s="66">
        <v>5.333333333333334</v>
      </c>
      <c r="E128" s="67" t="s">
        <v>136</v>
      </c>
      <c r="F128" s="68">
        <v>27.333333333333332</v>
      </c>
      <c r="G128" s="65"/>
      <c r="H128" s="69"/>
      <c r="I128" s="70"/>
      <c r="J128" s="70"/>
      <c r="K128" s="34" t="s">
        <v>65</v>
      </c>
      <c r="L128" s="77">
        <v>128</v>
      </c>
      <c r="M128" s="77"/>
      <c r="N128" s="72"/>
      <c r="O128" s="79" t="s">
        <v>303</v>
      </c>
      <c r="P128" s="81">
        <v>43515.542650462965</v>
      </c>
      <c r="Q128" s="79" t="s">
        <v>393</v>
      </c>
      <c r="R128" s="83" t="s">
        <v>516</v>
      </c>
      <c r="S128" s="79" t="s">
        <v>560</v>
      </c>
      <c r="T128" s="79" t="s">
        <v>604</v>
      </c>
      <c r="U128" s="83" t="s">
        <v>652</v>
      </c>
      <c r="V128" s="83" t="s">
        <v>652</v>
      </c>
      <c r="W128" s="81">
        <v>43515.542650462965</v>
      </c>
      <c r="X128" s="83" t="s">
        <v>887</v>
      </c>
      <c r="Y128" s="79"/>
      <c r="Z128" s="79"/>
      <c r="AA128" s="85" t="s">
        <v>1074</v>
      </c>
      <c r="AB128" s="79"/>
      <c r="AC128" s="79" t="b">
        <v>0</v>
      </c>
      <c r="AD128" s="79">
        <v>1</v>
      </c>
      <c r="AE128" s="85" t="s">
        <v>1149</v>
      </c>
      <c r="AF128" s="79" t="b">
        <v>0</v>
      </c>
      <c r="AG128" s="79" t="s">
        <v>1152</v>
      </c>
      <c r="AH128" s="79"/>
      <c r="AI128" s="85" t="s">
        <v>1149</v>
      </c>
      <c r="AJ128" s="79" t="b">
        <v>0</v>
      </c>
      <c r="AK128" s="79">
        <v>0</v>
      </c>
      <c r="AL128" s="85" t="s">
        <v>1149</v>
      </c>
      <c r="AM128" s="79" t="s">
        <v>1168</v>
      </c>
      <c r="AN128" s="79" t="b">
        <v>0</v>
      </c>
      <c r="AO128" s="85" t="s">
        <v>1074</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5</v>
      </c>
      <c r="BC128" s="78" t="str">
        <f>REPLACE(INDEX(GroupVertices[Group],MATCH(Edges[[#This Row],[Vertex 2]],GroupVertices[Vertex],0)),1,1,"")</f>
        <v>5</v>
      </c>
      <c r="BD128" s="48">
        <v>0</v>
      </c>
      <c r="BE128" s="49">
        <v>0</v>
      </c>
      <c r="BF128" s="48">
        <v>0</v>
      </c>
      <c r="BG128" s="49">
        <v>0</v>
      </c>
      <c r="BH128" s="48">
        <v>0</v>
      </c>
      <c r="BI128" s="49">
        <v>0</v>
      </c>
      <c r="BJ128" s="48">
        <v>28</v>
      </c>
      <c r="BK128" s="49">
        <v>100</v>
      </c>
      <c r="BL128" s="48">
        <v>28</v>
      </c>
    </row>
    <row r="129" spans="1:64" ht="15">
      <c r="A129" s="64" t="s">
        <v>280</v>
      </c>
      <c r="B129" s="64" t="s">
        <v>282</v>
      </c>
      <c r="C129" s="65" t="s">
        <v>2741</v>
      </c>
      <c r="D129" s="66">
        <v>5.333333333333334</v>
      </c>
      <c r="E129" s="67" t="s">
        <v>136</v>
      </c>
      <c r="F129" s="68">
        <v>27.333333333333332</v>
      </c>
      <c r="G129" s="65"/>
      <c r="H129" s="69"/>
      <c r="I129" s="70"/>
      <c r="J129" s="70"/>
      <c r="K129" s="34" t="s">
        <v>65</v>
      </c>
      <c r="L129" s="77">
        <v>129</v>
      </c>
      <c r="M129" s="77"/>
      <c r="N129" s="72"/>
      <c r="O129" s="79" t="s">
        <v>303</v>
      </c>
      <c r="P129" s="81">
        <v>43504.562743055554</v>
      </c>
      <c r="Q129" s="79" t="s">
        <v>391</v>
      </c>
      <c r="R129" s="83" t="s">
        <v>516</v>
      </c>
      <c r="S129" s="79" t="s">
        <v>560</v>
      </c>
      <c r="T129" s="79" t="s">
        <v>603</v>
      </c>
      <c r="U129" s="83" t="s">
        <v>650</v>
      </c>
      <c r="V129" s="83" t="s">
        <v>650</v>
      </c>
      <c r="W129" s="81">
        <v>43504.562743055554</v>
      </c>
      <c r="X129" s="83" t="s">
        <v>885</v>
      </c>
      <c r="Y129" s="79"/>
      <c r="Z129" s="79"/>
      <c r="AA129" s="85" t="s">
        <v>1072</v>
      </c>
      <c r="AB129" s="79"/>
      <c r="AC129" s="79" t="b">
        <v>0</v>
      </c>
      <c r="AD129" s="79">
        <v>0</v>
      </c>
      <c r="AE129" s="85" t="s">
        <v>1149</v>
      </c>
      <c r="AF129" s="79" t="b">
        <v>0</v>
      </c>
      <c r="AG129" s="79" t="s">
        <v>1152</v>
      </c>
      <c r="AH129" s="79"/>
      <c r="AI129" s="85" t="s">
        <v>1149</v>
      </c>
      <c r="AJ129" s="79" t="b">
        <v>0</v>
      </c>
      <c r="AK129" s="79">
        <v>0</v>
      </c>
      <c r="AL129" s="85" t="s">
        <v>1149</v>
      </c>
      <c r="AM129" s="79" t="s">
        <v>1168</v>
      </c>
      <c r="AN129" s="79" t="b">
        <v>0</v>
      </c>
      <c r="AO129" s="85" t="s">
        <v>1072</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5</v>
      </c>
      <c r="BC129" s="78" t="str">
        <f>REPLACE(INDEX(GroupVertices[Group],MATCH(Edges[[#This Row],[Vertex 2]],GroupVertices[Vertex],0)),1,1,"")</f>
        <v>1</v>
      </c>
      <c r="BD129" s="48"/>
      <c r="BE129" s="49"/>
      <c r="BF129" s="48"/>
      <c r="BG129" s="49"/>
      <c r="BH129" s="48"/>
      <c r="BI129" s="49"/>
      <c r="BJ129" s="48"/>
      <c r="BK129" s="49"/>
      <c r="BL129" s="48"/>
    </row>
    <row r="130" spans="1:64" ht="15">
      <c r="A130" s="64" t="s">
        <v>280</v>
      </c>
      <c r="B130" s="64" t="s">
        <v>282</v>
      </c>
      <c r="C130" s="65" t="s">
        <v>2741</v>
      </c>
      <c r="D130" s="66">
        <v>5.333333333333334</v>
      </c>
      <c r="E130" s="67" t="s">
        <v>136</v>
      </c>
      <c r="F130" s="68">
        <v>27.333333333333332</v>
      </c>
      <c r="G130" s="65"/>
      <c r="H130" s="69"/>
      <c r="I130" s="70"/>
      <c r="J130" s="70"/>
      <c r="K130" s="34" t="s">
        <v>65</v>
      </c>
      <c r="L130" s="77">
        <v>130</v>
      </c>
      <c r="M130" s="77"/>
      <c r="N130" s="72"/>
      <c r="O130" s="79" t="s">
        <v>303</v>
      </c>
      <c r="P130" s="81">
        <v>43508.83430555555</v>
      </c>
      <c r="Q130" s="79" t="s">
        <v>392</v>
      </c>
      <c r="R130" s="83" t="s">
        <v>516</v>
      </c>
      <c r="S130" s="79" t="s">
        <v>560</v>
      </c>
      <c r="T130" s="79" t="s">
        <v>604</v>
      </c>
      <c r="U130" s="83" t="s">
        <v>651</v>
      </c>
      <c r="V130" s="83" t="s">
        <v>651</v>
      </c>
      <c r="W130" s="81">
        <v>43508.83430555555</v>
      </c>
      <c r="X130" s="83" t="s">
        <v>886</v>
      </c>
      <c r="Y130" s="79"/>
      <c r="Z130" s="79"/>
      <c r="AA130" s="85" t="s">
        <v>1073</v>
      </c>
      <c r="AB130" s="79"/>
      <c r="AC130" s="79" t="b">
        <v>0</v>
      </c>
      <c r="AD130" s="79">
        <v>1</v>
      </c>
      <c r="AE130" s="85" t="s">
        <v>1149</v>
      </c>
      <c r="AF130" s="79" t="b">
        <v>0</v>
      </c>
      <c r="AG130" s="79" t="s">
        <v>1152</v>
      </c>
      <c r="AH130" s="79"/>
      <c r="AI130" s="85" t="s">
        <v>1149</v>
      </c>
      <c r="AJ130" s="79" t="b">
        <v>0</v>
      </c>
      <c r="AK130" s="79">
        <v>0</v>
      </c>
      <c r="AL130" s="85" t="s">
        <v>1149</v>
      </c>
      <c r="AM130" s="79" t="s">
        <v>1168</v>
      </c>
      <c r="AN130" s="79" t="b">
        <v>0</v>
      </c>
      <c r="AO130" s="85" t="s">
        <v>1073</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5</v>
      </c>
      <c r="BC130" s="78" t="str">
        <f>REPLACE(INDEX(GroupVertices[Group],MATCH(Edges[[#This Row],[Vertex 2]],GroupVertices[Vertex],0)),1,1,"")</f>
        <v>1</v>
      </c>
      <c r="BD130" s="48"/>
      <c r="BE130" s="49"/>
      <c r="BF130" s="48"/>
      <c r="BG130" s="49"/>
      <c r="BH130" s="48"/>
      <c r="BI130" s="49"/>
      <c r="BJ130" s="48"/>
      <c r="BK130" s="49"/>
      <c r="BL130" s="48"/>
    </row>
    <row r="131" spans="1:64" ht="15">
      <c r="A131" s="64" t="s">
        <v>280</v>
      </c>
      <c r="B131" s="64" t="s">
        <v>282</v>
      </c>
      <c r="C131" s="65" t="s">
        <v>2741</v>
      </c>
      <c r="D131" s="66">
        <v>5.333333333333334</v>
      </c>
      <c r="E131" s="67" t="s">
        <v>136</v>
      </c>
      <c r="F131" s="68">
        <v>27.333333333333332</v>
      </c>
      <c r="G131" s="65"/>
      <c r="H131" s="69"/>
      <c r="I131" s="70"/>
      <c r="J131" s="70"/>
      <c r="K131" s="34" t="s">
        <v>65</v>
      </c>
      <c r="L131" s="77">
        <v>131</v>
      </c>
      <c r="M131" s="77"/>
      <c r="N131" s="72"/>
      <c r="O131" s="79" t="s">
        <v>303</v>
      </c>
      <c r="P131" s="81">
        <v>43515.542650462965</v>
      </c>
      <c r="Q131" s="79" t="s">
        <v>393</v>
      </c>
      <c r="R131" s="83" t="s">
        <v>516</v>
      </c>
      <c r="S131" s="79" t="s">
        <v>560</v>
      </c>
      <c r="T131" s="79" t="s">
        <v>604</v>
      </c>
      <c r="U131" s="83" t="s">
        <v>652</v>
      </c>
      <c r="V131" s="83" t="s">
        <v>652</v>
      </c>
      <c r="W131" s="81">
        <v>43515.542650462965</v>
      </c>
      <c r="X131" s="83" t="s">
        <v>887</v>
      </c>
      <c r="Y131" s="79"/>
      <c r="Z131" s="79"/>
      <c r="AA131" s="85" t="s">
        <v>1074</v>
      </c>
      <c r="AB131" s="79"/>
      <c r="AC131" s="79" t="b">
        <v>0</v>
      </c>
      <c r="AD131" s="79">
        <v>1</v>
      </c>
      <c r="AE131" s="85" t="s">
        <v>1149</v>
      </c>
      <c r="AF131" s="79" t="b">
        <v>0</v>
      </c>
      <c r="AG131" s="79" t="s">
        <v>1152</v>
      </c>
      <c r="AH131" s="79"/>
      <c r="AI131" s="85" t="s">
        <v>1149</v>
      </c>
      <c r="AJ131" s="79" t="b">
        <v>0</v>
      </c>
      <c r="AK131" s="79">
        <v>0</v>
      </c>
      <c r="AL131" s="85" t="s">
        <v>1149</v>
      </c>
      <c r="AM131" s="79" t="s">
        <v>1168</v>
      </c>
      <c r="AN131" s="79" t="b">
        <v>0</v>
      </c>
      <c r="AO131" s="85" t="s">
        <v>1074</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5</v>
      </c>
      <c r="BC131" s="78" t="str">
        <f>REPLACE(INDEX(GroupVertices[Group],MATCH(Edges[[#This Row],[Vertex 2]],GroupVertices[Vertex],0)),1,1,"")</f>
        <v>1</v>
      </c>
      <c r="BD131" s="48"/>
      <c r="BE131" s="49"/>
      <c r="BF131" s="48"/>
      <c r="BG131" s="49"/>
      <c r="BH131" s="48"/>
      <c r="BI131" s="49"/>
      <c r="BJ131" s="48"/>
      <c r="BK131" s="49"/>
      <c r="BL131" s="48"/>
    </row>
    <row r="132" spans="1:64" ht="15">
      <c r="A132" s="64" t="s">
        <v>281</v>
      </c>
      <c r="B132" s="64" t="s">
        <v>282</v>
      </c>
      <c r="C132" s="65" t="s">
        <v>2735</v>
      </c>
      <c r="D132" s="66">
        <v>3</v>
      </c>
      <c r="E132" s="67" t="s">
        <v>132</v>
      </c>
      <c r="F132" s="68">
        <v>35</v>
      </c>
      <c r="G132" s="65"/>
      <c r="H132" s="69"/>
      <c r="I132" s="70"/>
      <c r="J132" s="70"/>
      <c r="K132" s="34" t="s">
        <v>65</v>
      </c>
      <c r="L132" s="77">
        <v>132</v>
      </c>
      <c r="M132" s="77"/>
      <c r="N132" s="72"/>
      <c r="O132" s="79" t="s">
        <v>303</v>
      </c>
      <c r="P132" s="81">
        <v>43515.625451388885</v>
      </c>
      <c r="Q132" s="79" t="s">
        <v>394</v>
      </c>
      <c r="R132" s="83" t="s">
        <v>517</v>
      </c>
      <c r="S132" s="79" t="s">
        <v>560</v>
      </c>
      <c r="T132" s="79"/>
      <c r="U132" s="83" t="s">
        <v>653</v>
      </c>
      <c r="V132" s="83" t="s">
        <v>653</v>
      </c>
      <c r="W132" s="81">
        <v>43515.625451388885</v>
      </c>
      <c r="X132" s="83" t="s">
        <v>888</v>
      </c>
      <c r="Y132" s="79"/>
      <c r="Z132" s="79"/>
      <c r="AA132" s="85" t="s">
        <v>1075</v>
      </c>
      <c r="AB132" s="79"/>
      <c r="AC132" s="79" t="b">
        <v>0</v>
      </c>
      <c r="AD132" s="79">
        <v>1</v>
      </c>
      <c r="AE132" s="85" t="s">
        <v>1149</v>
      </c>
      <c r="AF132" s="79" t="b">
        <v>0</v>
      </c>
      <c r="AG132" s="79" t="s">
        <v>1152</v>
      </c>
      <c r="AH132" s="79"/>
      <c r="AI132" s="85" t="s">
        <v>1149</v>
      </c>
      <c r="AJ132" s="79" t="b">
        <v>0</v>
      </c>
      <c r="AK132" s="79">
        <v>0</v>
      </c>
      <c r="AL132" s="85" t="s">
        <v>1149</v>
      </c>
      <c r="AM132" s="79" t="s">
        <v>1168</v>
      </c>
      <c r="AN132" s="79" t="b">
        <v>0</v>
      </c>
      <c r="AO132" s="85" t="s">
        <v>1075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11</v>
      </c>
      <c r="BK132" s="49">
        <v>100</v>
      </c>
      <c r="BL132" s="48">
        <v>11</v>
      </c>
    </row>
    <row r="133" spans="1:64" ht="15">
      <c r="A133" s="64" t="s">
        <v>282</v>
      </c>
      <c r="B133" s="64" t="s">
        <v>298</v>
      </c>
      <c r="C133" s="65" t="s">
        <v>2735</v>
      </c>
      <c r="D133" s="66">
        <v>3</v>
      </c>
      <c r="E133" s="67" t="s">
        <v>132</v>
      </c>
      <c r="F133" s="68">
        <v>35</v>
      </c>
      <c r="G133" s="65"/>
      <c r="H133" s="69"/>
      <c r="I133" s="70"/>
      <c r="J133" s="70"/>
      <c r="K133" s="34" t="s">
        <v>65</v>
      </c>
      <c r="L133" s="77">
        <v>133</v>
      </c>
      <c r="M133" s="77"/>
      <c r="N133" s="72"/>
      <c r="O133" s="79" t="s">
        <v>303</v>
      </c>
      <c r="P133" s="81">
        <v>43502.8459375</v>
      </c>
      <c r="Q133" s="79" t="s">
        <v>395</v>
      </c>
      <c r="R133" s="83" t="s">
        <v>518</v>
      </c>
      <c r="S133" s="79" t="s">
        <v>567</v>
      </c>
      <c r="T133" s="79" t="s">
        <v>605</v>
      </c>
      <c r="U133" s="79"/>
      <c r="V133" s="83" t="s">
        <v>764</v>
      </c>
      <c r="W133" s="81">
        <v>43502.8459375</v>
      </c>
      <c r="X133" s="83" t="s">
        <v>889</v>
      </c>
      <c r="Y133" s="79"/>
      <c r="Z133" s="79"/>
      <c r="AA133" s="85" t="s">
        <v>1076</v>
      </c>
      <c r="AB133" s="79"/>
      <c r="AC133" s="79" t="b">
        <v>0</v>
      </c>
      <c r="AD133" s="79">
        <v>1</v>
      </c>
      <c r="AE133" s="85" t="s">
        <v>1149</v>
      </c>
      <c r="AF133" s="79" t="b">
        <v>0</v>
      </c>
      <c r="AG133" s="79" t="s">
        <v>1152</v>
      </c>
      <c r="AH133" s="79"/>
      <c r="AI133" s="85" t="s">
        <v>1149</v>
      </c>
      <c r="AJ133" s="79" t="b">
        <v>0</v>
      </c>
      <c r="AK133" s="79">
        <v>0</v>
      </c>
      <c r="AL133" s="85" t="s">
        <v>1149</v>
      </c>
      <c r="AM133" s="79" t="s">
        <v>1168</v>
      </c>
      <c r="AN133" s="79" t="b">
        <v>0</v>
      </c>
      <c r="AO133" s="85" t="s">
        <v>1076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1</v>
      </c>
      <c r="BG133" s="49">
        <v>2.9411764705882355</v>
      </c>
      <c r="BH133" s="48">
        <v>0</v>
      </c>
      <c r="BI133" s="49">
        <v>0</v>
      </c>
      <c r="BJ133" s="48">
        <v>33</v>
      </c>
      <c r="BK133" s="49">
        <v>97.05882352941177</v>
      </c>
      <c r="BL133" s="48">
        <v>34</v>
      </c>
    </row>
    <row r="134" spans="1:64" ht="15">
      <c r="A134" s="64" t="s">
        <v>283</v>
      </c>
      <c r="B134" s="64" t="s">
        <v>283</v>
      </c>
      <c r="C134" s="65" t="s">
        <v>2735</v>
      </c>
      <c r="D134" s="66">
        <v>3</v>
      </c>
      <c r="E134" s="67" t="s">
        <v>132</v>
      </c>
      <c r="F134" s="68">
        <v>35</v>
      </c>
      <c r="G134" s="65"/>
      <c r="H134" s="69"/>
      <c r="I134" s="70"/>
      <c r="J134" s="70"/>
      <c r="K134" s="34" t="s">
        <v>65</v>
      </c>
      <c r="L134" s="77">
        <v>134</v>
      </c>
      <c r="M134" s="77"/>
      <c r="N134" s="72"/>
      <c r="O134" s="79" t="s">
        <v>176</v>
      </c>
      <c r="P134" s="81">
        <v>43503.71212962963</v>
      </c>
      <c r="Q134" s="79" t="s">
        <v>396</v>
      </c>
      <c r="R134" s="83" t="s">
        <v>519</v>
      </c>
      <c r="S134" s="79" t="s">
        <v>564</v>
      </c>
      <c r="T134" s="79"/>
      <c r="U134" s="79"/>
      <c r="V134" s="83" t="s">
        <v>765</v>
      </c>
      <c r="W134" s="81">
        <v>43503.71212962963</v>
      </c>
      <c r="X134" s="83" t="s">
        <v>890</v>
      </c>
      <c r="Y134" s="79"/>
      <c r="Z134" s="79"/>
      <c r="AA134" s="85" t="s">
        <v>1077</v>
      </c>
      <c r="AB134" s="79"/>
      <c r="AC134" s="79" t="b">
        <v>0</v>
      </c>
      <c r="AD134" s="79">
        <v>8</v>
      </c>
      <c r="AE134" s="85" t="s">
        <v>1149</v>
      </c>
      <c r="AF134" s="79" t="b">
        <v>0</v>
      </c>
      <c r="AG134" s="79" t="s">
        <v>1152</v>
      </c>
      <c r="AH134" s="79"/>
      <c r="AI134" s="85" t="s">
        <v>1149</v>
      </c>
      <c r="AJ134" s="79" t="b">
        <v>0</v>
      </c>
      <c r="AK134" s="79">
        <v>4</v>
      </c>
      <c r="AL134" s="85" t="s">
        <v>1149</v>
      </c>
      <c r="AM134" s="79" t="s">
        <v>1160</v>
      </c>
      <c r="AN134" s="79" t="b">
        <v>0</v>
      </c>
      <c r="AO134" s="85" t="s">
        <v>1077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v>0</v>
      </c>
      <c r="BE134" s="49">
        <v>0</v>
      </c>
      <c r="BF134" s="48">
        <v>0</v>
      </c>
      <c r="BG134" s="49">
        <v>0</v>
      </c>
      <c r="BH134" s="48">
        <v>0</v>
      </c>
      <c r="BI134" s="49">
        <v>0</v>
      </c>
      <c r="BJ134" s="48">
        <v>20</v>
      </c>
      <c r="BK134" s="49">
        <v>100</v>
      </c>
      <c r="BL134" s="48">
        <v>20</v>
      </c>
    </row>
    <row r="135" spans="1:64" ht="15">
      <c r="A135" s="64" t="s">
        <v>283</v>
      </c>
      <c r="B135" s="64" t="s">
        <v>282</v>
      </c>
      <c r="C135" s="65" t="s">
        <v>2735</v>
      </c>
      <c r="D135" s="66">
        <v>3</v>
      </c>
      <c r="E135" s="67" t="s">
        <v>132</v>
      </c>
      <c r="F135" s="68">
        <v>35</v>
      </c>
      <c r="G135" s="65"/>
      <c r="H135" s="69"/>
      <c r="I135" s="70"/>
      <c r="J135" s="70"/>
      <c r="K135" s="34" t="s">
        <v>66</v>
      </c>
      <c r="L135" s="77">
        <v>135</v>
      </c>
      <c r="M135" s="77"/>
      <c r="N135" s="72"/>
      <c r="O135" s="79" t="s">
        <v>303</v>
      </c>
      <c r="P135" s="81">
        <v>43510.63569444444</v>
      </c>
      <c r="Q135" s="79" t="s">
        <v>355</v>
      </c>
      <c r="R135" s="83" t="s">
        <v>496</v>
      </c>
      <c r="S135" s="79" t="s">
        <v>560</v>
      </c>
      <c r="T135" s="79" t="s">
        <v>588</v>
      </c>
      <c r="U135" s="83" t="s">
        <v>646</v>
      </c>
      <c r="V135" s="83" t="s">
        <v>646</v>
      </c>
      <c r="W135" s="81">
        <v>43510.63569444444</v>
      </c>
      <c r="X135" s="83" t="s">
        <v>891</v>
      </c>
      <c r="Y135" s="79"/>
      <c r="Z135" s="79"/>
      <c r="AA135" s="85" t="s">
        <v>1078</v>
      </c>
      <c r="AB135" s="79"/>
      <c r="AC135" s="79" t="b">
        <v>0</v>
      </c>
      <c r="AD135" s="79">
        <v>0</v>
      </c>
      <c r="AE135" s="85" t="s">
        <v>1149</v>
      </c>
      <c r="AF135" s="79" t="b">
        <v>0</v>
      </c>
      <c r="AG135" s="79" t="s">
        <v>1152</v>
      </c>
      <c r="AH135" s="79"/>
      <c r="AI135" s="85" t="s">
        <v>1149</v>
      </c>
      <c r="AJ135" s="79" t="b">
        <v>0</v>
      </c>
      <c r="AK135" s="79">
        <v>0</v>
      </c>
      <c r="AL135" s="85" t="s">
        <v>1124</v>
      </c>
      <c r="AM135" s="79" t="s">
        <v>1159</v>
      </c>
      <c r="AN135" s="79" t="b">
        <v>0</v>
      </c>
      <c r="AO135" s="85" t="s">
        <v>1124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7</v>
      </c>
      <c r="BC135" s="78" t="str">
        <f>REPLACE(INDEX(GroupVertices[Group],MATCH(Edges[[#This Row],[Vertex 2]],GroupVertices[Vertex],0)),1,1,"")</f>
        <v>1</v>
      </c>
      <c r="BD135" s="48">
        <v>1</v>
      </c>
      <c r="BE135" s="49">
        <v>10</v>
      </c>
      <c r="BF135" s="48">
        <v>0</v>
      </c>
      <c r="BG135" s="49">
        <v>0</v>
      </c>
      <c r="BH135" s="48">
        <v>0</v>
      </c>
      <c r="BI135" s="49">
        <v>0</v>
      </c>
      <c r="BJ135" s="48">
        <v>9</v>
      </c>
      <c r="BK135" s="49">
        <v>90</v>
      </c>
      <c r="BL135" s="48">
        <v>10</v>
      </c>
    </row>
    <row r="136" spans="1:64" ht="15">
      <c r="A136" s="64" t="s">
        <v>282</v>
      </c>
      <c r="B136" s="64" t="s">
        <v>283</v>
      </c>
      <c r="C136" s="65" t="s">
        <v>2736</v>
      </c>
      <c r="D136" s="66">
        <v>4.166666666666667</v>
      </c>
      <c r="E136" s="67" t="s">
        <v>136</v>
      </c>
      <c r="F136" s="68">
        <v>31.166666666666668</v>
      </c>
      <c r="G136" s="65"/>
      <c r="H136" s="69"/>
      <c r="I136" s="70"/>
      <c r="J136" s="70"/>
      <c r="K136" s="34" t="s">
        <v>66</v>
      </c>
      <c r="L136" s="77">
        <v>136</v>
      </c>
      <c r="M136" s="77"/>
      <c r="N136" s="72"/>
      <c r="O136" s="79" t="s">
        <v>303</v>
      </c>
      <c r="P136" s="81">
        <v>43501.600266203706</v>
      </c>
      <c r="Q136" s="79" t="s">
        <v>397</v>
      </c>
      <c r="R136" s="83" t="s">
        <v>520</v>
      </c>
      <c r="S136" s="79" t="s">
        <v>560</v>
      </c>
      <c r="T136" s="79" t="s">
        <v>601</v>
      </c>
      <c r="U136" s="83" t="s">
        <v>654</v>
      </c>
      <c r="V136" s="83" t="s">
        <v>654</v>
      </c>
      <c r="W136" s="81">
        <v>43501.600266203706</v>
      </c>
      <c r="X136" s="83" t="s">
        <v>892</v>
      </c>
      <c r="Y136" s="79"/>
      <c r="Z136" s="79"/>
      <c r="AA136" s="85" t="s">
        <v>1079</v>
      </c>
      <c r="AB136" s="79"/>
      <c r="AC136" s="79" t="b">
        <v>0</v>
      </c>
      <c r="AD136" s="79">
        <v>5</v>
      </c>
      <c r="AE136" s="85" t="s">
        <v>1149</v>
      </c>
      <c r="AF136" s="79" t="b">
        <v>0</v>
      </c>
      <c r="AG136" s="79" t="s">
        <v>1152</v>
      </c>
      <c r="AH136" s="79"/>
      <c r="AI136" s="85" t="s">
        <v>1149</v>
      </c>
      <c r="AJ136" s="79" t="b">
        <v>0</v>
      </c>
      <c r="AK136" s="79">
        <v>1</v>
      </c>
      <c r="AL136" s="85" t="s">
        <v>1149</v>
      </c>
      <c r="AM136" s="79" t="s">
        <v>1156</v>
      </c>
      <c r="AN136" s="79" t="b">
        <v>0</v>
      </c>
      <c r="AO136" s="85" t="s">
        <v>1079</v>
      </c>
      <c r="AP136" s="79" t="s">
        <v>1169</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7</v>
      </c>
      <c r="BD136" s="48">
        <v>2</v>
      </c>
      <c r="BE136" s="49">
        <v>5.405405405405405</v>
      </c>
      <c r="BF136" s="48">
        <v>0</v>
      </c>
      <c r="BG136" s="49">
        <v>0</v>
      </c>
      <c r="BH136" s="48">
        <v>0</v>
      </c>
      <c r="BI136" s="49">
        <v>0</v>
      </c>
      <c r="BJ136" s="48">
        <v>35</v>
      </c>
      <c r="BK136" s="49">
        <v>94.5945945945946</v>
      </c>
      <c r="BL136" s="48">
        <v>37</v>
      </c>
    </row>
    <row r="137" spans="1:64" ht="15">
      <c r="A137" s="64" t="s">
        <v>282</v>
      </c>
      <c r="B137" s="64" t="s">
        <v>283</v>
      </c>
      <c r="C137" s="65" t="s">
        <v>2736</v>
      </c>
      <c r="D137" s="66">
        <v>4.166666666666667</v>
      </c>
      <c r="E137" s="67" t="s">
        <v>136</v>
      </c>
      <c r="F137" s="68">
        <v>31.166666666666668</v>
      </c>
      <c r="G137" s="65"/>
      <c r="H137" s="69"/>
      <c r="I137" s="70"/>
      <c r="J137" s="70"/>
      <c r="K137" s="34" t="s">
        <v>66</v>
      </c>
      <c r="L137" s="77">
        <v>137</v>
      </c>
      <c r="M137" s="77"/>
      <c r="N137" s="72"/>
      <c r="O137" s="79" t="s">
        <v>303</v>
      </c>
      <c r="P137" s="81">
        <v>43503.866747685184</v>
      </c>
      <c r="Q137" s="79" t="s">
        <v>310</v>
      </c>
      <c r="R137" s="79"/>
      <c r="S137" s="79"/>
      <c r="T137" s="79"/>
      <c r="U137" s="79"/>
      <c r="V137" s="83" t="s">
        <v>764</v>
      </c>
      <c r="W137" s="81">
        <v>43503.866747685184</v>
      </c>
      <c r="X137" s="83" t="s">
        <v>893</v>
      </c>
      <c r="Y137" s="79"/>
      <c r="Z137" s="79"/>
      <c r="AA137" s="85" t="s">
        <v>1080</v>
      </c>
      <c r="AB137" s="79"/>
      <c r="AC137" s="79" t="b">
        <v>0</v>
      </c>
      <c r="AD137" s="79">
        <v>0</v>
      </c>
      <c r="AE137" s="85" t="s">
        <v>1149</v>
      </c>
      <c r="AF137" s="79" t="b">
        <v>0</v>
      </c>
      <c r="AG137" s="79" t="s">
        <v>1152</v>
      </c>
      <c r="AH137" s="79"/>
      <c r="AI137" s="85" t="s">
        <v>1149</v>
      </c>
      <c r="AJ137" s="79" t="b">
        <v>0</v>
      </c>
      <c r="AK137" s="79">
        <v>4</v>
      </c>
      <c r="AL137" s="85" t="s">
        <v>1077</v>
      </c>
      <c r="AM137" s="79" t="s">
        <v>1156</v>
      </c>
      <c r="AN137" s="79" t="b">
        <v>0</v>
      </c>
      <c r="AO137" s="85" t="s">
        <v>1077</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7</v>
      </c>
      <c r="BD137" s="48">
        <v>0</v>
      </c>
      <c r="BE137" s="49">
        <v>0</v>
      </c>
      <c r="BF137" s="48">
        <v>0</v>
      </c>
      <c r="BG137" s="49">
        <v>0</v>
      </c>
      <c r="BH137" s="48">
        <v>0</v>
      </c>
      <c r="BI137" s="49">
        <v>0</v>
      </c>
      <c r="BJ137" s="48">
        <v>23</v>
      </c>
      <c r="BK137" s="49">
        <v>100</v>
      </c>
      <c r="BL137" s="48">
        <v>23</v>
      </c>
    </row>
    <row r="138" spans="1:64" ht="15">
      <c r="A138" s="64" t="s">
        <v>282</v>
      </c>
      <c r="B138" s="64" t="s">
        <v>299</v>
      </c>
      <c r="C138" s="65" t="s">
        <v>2735</v>
      </c>
      <c r="D138" s="66">
        <v>3</v>
      </c>
      <c r="E138" s="67" t="s">
        <v>132</v>
      </c>
      <c r="F138" s="68">
        <v>35</v>
      </c>
      <c r="G138" s="65"/>
      <c r="H138" s="69"/>
      <c r="I138" s="70"/>
      <c r="J138" s="70"/>
      <c r="K138" s="34" t="s">
        <v>65</v>
      </c>
      <c r="L138" s="77">
        <v>138</v>
      </c>
      <c r="M138" s="77"/>
      <c r="N138" s="72"/>
      <c r="O138" s="79" t="s">
        <v>303</v>
      </c>
      <c r="P138" s="81">
        <v>43504.98273148148</v>
      </c>
      <c r="Q138" s="79" t="s">
        <v>398</v>
      </c>
      <c r="R138" s="83" t="s">
        <v>521</v>
      </c>
      <c r="S138" s="79" t="s">
        <v>560</v>
      </c>
      <c r="T138" s="79" t="s">
        <v>606</v>
      </c>
      <c r="U138" s="83" t="s">
        <v>655</v>
      </c>
      <c r="V138" s="83" t="s">
        <v>655</v>
      </c>
      <c r="W138" s="81">
        <v>43504.98273148148</v>
      </c>
      <c r="X138" s="83" t="s">
        <v>894</v>
      </c>
      <c r="Y138" s="79"/>
      <c r="Z138" s="79"/>
      <c r="AA138" s="85" t="s">
        <v>1081</v>
      </c>
      <c r="AB138" s="79"/>
      <c r="AC138" s="79" t="b">
        <v>0</v>
      </c>
      <c r="AD138" s="79">
        <v>0</v>
      </c>
      <c r="AE138" s="85" t="s">
        <v>1149</v>
      </c>
      <c r="AF138" s="79" t="b">
        <v>0</v>
      </c>
      <c r="AG138" s="79" t="s">
        <v>1152</v>
      </c>
      <c r="AH138" s="79"/>
      <c r="AI138" s="85" t="s">
        <v>1149</v>
      </c>
      <c r="AJ138" s="79" t="b">
        <v>0</v>
      </c>
      <c r="AK138" s="79">
        <v>0</v>
      </c>
      <c r="AL138" s="85" t="s">
        <v>1149</v>
      </c>
      <c r="AM138" s="79" t="s">
        <v>1168</v>
      </c>
      <c r="AN138" s="79" t="b">
        <v>0</v>
      </c>
      <c r="AO138" s="85" t="s">
        <v>1081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2</v>
      </c>
      <c r="BE138" s="49">
        <v>6.0606060606060606</v>
      </c>
      <c r="BF138" s="48">
        <v>1</v>
      </c>
      <c r="BG138" s="49">
        <v>3.0303030303030303</v>
      </c>
      <c r="BH138" s="48">
        <v>0</v>
      </c>
      <c r="BI138" s="49">
        <v>0</v>
      </c>
      <c r="BJ138" s="48">
        <v>30</v>
      </c>
      <c r="BK138" s="49">
        <v>90.9090909090909</v>
      </c>
      <c r="BL138" s="48">
        <v>33</v>
      </c>
    </row>
    <row r="139" spans="1:64" ht="15">
      <c r="A139" s="64" t="s">
        <v>284</v>
      </c>
      <c r="B139" s="64" t="s">
        <v>282</v>
      </c>
      <c r="C139" s="65" t="s">
        <v>2735</v>
      </c>
      <c r="D139" s="66">
        <v>3</v>
      </c>
      <c r="E139" s="67" t="s">
        <v>132</v>
      </c>
      <c r="F139" s="68">
        <v>35</v>
      </c>
      <c r="G139" s="65"/>
      <c r="H139" s="69"/>
      <c r="I139" s="70"/>
      <c r="J139" s="70"/>
      <c r="K139" s="34" t="s">
        <v>66</v>
      </c>
      <c r="L139" s="77">
        <v>139</v>
      </c>
      <c r="M139" s="77"/>
      <c r="N139" s="72"/>
      <c r="O139" s="79" t="s">
        <v>303</v>
      </c>
      <c r="P139" s="81">
        <v>43509.74277777778</v>
      </c>
      <c r="Q139" s="79" t="s">
        <v>399</v>
      </c>
      <c r="R139" s="79"/>
      <c r="S139" s="79"/>
      <c r="T139" s="79" t="s">
        <v>607</v>
      </c>
      <c r="U139" s="79"/>
      <c r="V139" s="83" t="s">
        <v>766</v>
      </c>
      <c r="W139" s="81">
        <v>43509.74277777778</v>
      </c>
      <c r="X139" s="83" t="s">
        <v>895</v>
      </c>
      <c r="Y139" s="79"/>
      <c r="Z139" s="79"/>
      <c r="AA139" s="85" t="s">
        <v>1082</v>
      </c>
      <c r="AB139" s="79"/>
      <c r="AC139" s="79" t="b">
        <v>0</v>
      </c>
      <c r="AD139" s="79">
        <v>0</v>
      </c>
      <c r="AE139" s="85" t="s">
        <v>1149</v>
      </c>
      <c r="AF139" s="79" t="b">
        <v>0</v>
      </c>
      <c r="AG139" s="79" t="s">
        <v>1152</v>
      </c>
      <c r="AH139" s="79"/>
      <c r="AI139" s="85" t="s">
        <v>1149</v>
      </c>
      <c r="AJ139" s="79" t="b">
        <v>0</v>
      </c>
      <c r="AK139" s="79">
        <v>1</v>
      </c>
      <c r="AL139" s="85" t="s">
        <v>1083</v>
      </c>
      <c r="AM139" s="79" t="s">
        <v>1156</v>
      </c>
      <c r="AN139" s="79" t="b">
        <v>0</v>
      </c>
      <c r="AO139" s="85" t="s">
        <v>1083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4</v>
      </c>
      <c r="BF139" s="48">
        <v>1</v>
      </c>
      <c r="BG139" s="49">
        <v>4</v>
      </c>
      <c r="BH139" s="48">
        <v>0</v>
      </c>
      <c r="BI139" s="49">
        <v>0</v>
      </c>
      <c r="BJ139" s="48">
        <v>23</v>
      </c>
      <c r="BK139" s="49">
        <v>92</v>
      </c>
      <c r="BL139" s="48">
        <v>25</v>
      </c>
    </row>
    <row r="140" spans="1:64" ht="15">
      <c r="A140" s="64" t="s">
        <v>282</v>
      </c>
      <c r="B140" s="64" t="s">
        <v>284</v>
      </c>
      <c r="C140" s="65" t="s">
        <v>2735</v>
      </c>
      <c r="D140" s="66">
        <v>3</v>
      </c>
      <c r="E140" s="67" t="s">
        <v>132</v>
      </c>
      <c r="F140" s="68">
        <v>35</v>
      </c>
      <c r="G140" s="65"/>
      <c r="H140" s="69"/>
      <c r="I140" s="70"/>
      <c r="J140" s="70"/>
      <c r="K140" s="34" t="s">
        <v>66</v>
      </c>
      <c r="L140" s="77">
        <v>140</v>
      </c>
      <c r="M140" s="77"/>
      <c r="N140" s="72"/>
      <c r="O140" s="79" t="s">
        <v>303</v>
      </c>
      <c r="P140" s="81">
        <v>43507.90630787037</v>
      </c>
      <c r="Q140" s="79" t="s">
        <v>400</v>
      </c>
      <c r="R140" s="83" t="s">
        <v>498</v>
      </c>
      <c r="S140" s="79" t="s">
        <v>560</v>
      </c>
      <c r="T140" s="79" t="s">
        <v>607</v>
      </c>
      <c r="U140" s="83" t="s">
        <v>656</v>
      </c>
      <c r="V140" s="83" t="s">
        <v>656</v>
      </c>
      <c r="W140" s="81">
        <v>43507.90630787037</v>
      </c>
      <c r="X140" s="83" t="s">
        <v>896</v>
      </c>
      <c r="Y140" s="79"/>
      <c r="Z140" s="79"/>
      <c r="AA140" s="85" t="s">
        <v>1083</v>
      </c>
      <c r="AB140" s="79"/>
      <c r="AC140" s="79" t="b">
        <v>0</v>
      </c>
      <c r="AD140" s="79">
        <v>1</v>
      </c>
      <c r="AE140" s="85" t="s">
        <v>1149</v>
      </c>
      <c r="AF140" s="79" t="b">
        <v>0</v>
      </c>
      <c r="AG140" s="79" t="s">
        <v>1152</v>
      </c>
      <c r="AH140" s="79"/>
      <c r="AI140" s="85" t="s">
        <v>1149</v>
      </c>
      <c r="AJ140" s="79" t="b">
        <v>0</v>
      </c>
      <c r="AK140" s="79">
        <v>0</v>
      </c>
      <c r="AL140" s="85" t="s">
        <v>1149</v>
      </c>
      <c r="AM140" s="79" t="s">
        <v>1168</v>
      </c>
      <c r="AN140" s="79" t="b">
        <v>0</v>
      </c>
      <c r="AO140" s="85" t="s">
        <v>1083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4.545454545454546</v>
      </c>
      <c r="BF140" s="48">
        <v>1</v>
      </c>
      <c r="BG140" s="49">
        <v>4.545454545454546</v>
      </c>
      <c r="BH140" s="48">
        <v>0</v>
      </c>
      <c r="BI140" s="49">
        <v>0</v>
      </c>
      <c r="BJ140" s="48">
        <v>20</v>
      </c>
      <c r="BK140" s="49">
        <v>90.9090909090909</v>
      </c>
      <c r="BL140" s="48">
        <v>22</v>
      </c>
    </row>
    <row r="141" spans="1:64" ht="15">
      <c r="A141" s="64" t="s">
        <v>282</v>
      </c>
      <c r="B141" s="64" t="s">
        <v>300</v>
      </c>
      <c r="C141" s="65" t="s">
        <v>2735</v>
      </c>
      <c r="D141" s="66">
        <v>3</v>
      </c>
      <c r="E141" s="67" t="s">
        <v>132</v>
      </c>
      <c r="F141" s="68">
        <v>35</v>
      </c>
      <c r="G141" s="65"/>
      <c r="H141" s="69"/>
      <c r="I141" s="70"/>
      <c r="J141" s="70"/>
      <c r="K141" s="34" t="s">
        <v>65</v>
      </c>
      <c r="L141" s="77">
        <v>141</v>
      </c>
      <c r="M141" s="77"/>
      <c r="N141" s="72"/>
      <c r="O141" s="79" t="s">
        <v>303</v>
      </c>
      <c r="P141" s="81">
        <v>43508.60438657407</v>
      </c>
      <c r="Q141" s="79" t="s">
        <v>401</v>
      </c>
      <c r="R141" s="83" t="s">
        <v>522</v>
      </c>
      <c r="S141" s="79" t="s">
        <v>560</v>
      </c>
      <c r="T141" s="79" t="s">
        <v>608</v>
      </c>
      <c r="U141" s="83" t="s">
        <v>657</v>
      </c>
      <c r="V141" s="83" t="s">
        <v>657</v>
      </c>
      <c r="W141" s="81">
        <v>43508.60438657407</v>
      </c>
      <c r="X141" s="83" t="s">
        <v>897</v>
      </c>
      <c r="Y141" s="79"/>
      <c r="Z141" s="79"/>
      <c r="AA141" s="85" t="s">
        <v>1084</v>
      </c>
      <c r="AB141" s="79"/>
      <c r="AC141" s="79" t="b">
        <v>0</v>
      </c>
      <c r="AD141" s="79">
        <v>1</v>
      </c>
      <c r="AE141" s="85" t="s">
        <v>1149</v>
      </c>
      <c r="AF141" s="79" t="b">
        <v>0</v>
      </c>
      <c r="AG141" s="79" t="s">
        <v>1152</v>
      </c>
      <c r="AH141" s="79"/>
      <c r="AI141" s="85" t="s">
        <v>1149</v>
      </c>
      <c r="AJ141" s="79" t="b">
        <v>0</v>
      </c>
      <c r="AK141" s="79">
        <v>0</v>
      </c>
      <c r="AL141" s="85" t="s">
        <v>1149</v>
      </c>
      <c r="AM141" s="79" t="s">
        <v>1168</v>
      </c>
      <c r="AN141" s="79" t="b">
        <v>0</v>
      </c>
      <c r="AO141" s="85" t="s">
        <v>1084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2</v>
      </c>
      <c r="BE141" s="49">
        <v>6.25</v>
      </c>
      <c r="BF141" s="48">
        <v>1</v>
      </c>
      <c r="BG141" s="49">
        <v>3.125</v>
      </c>
      <c r="BH141" s="48">
        <v>0</v>
      </c>
      <c r="BI141" s="49">
        <v>0</v>
      </c>
      <c r="BJ141" s="48">
        <v>29</v>
      </c>
      <c r="BK141" s="49">
        <v>90.625</v>
      </c>
      <c r="BL141" s="48">
        <v>32</v>
      </c>
    </row>
    <row r="142" spans="1:64" ht="15">
      <c r="A142" s="64" t="s">
        <v>282</v>
      </c>
      <c r="B142" s="64" t="s">
        <v>295</v>
      </c>
      <c r="C142" s="65" t="s">
        <v>2736</v>
      </c>
      <c r="D142" s="66">
        <v>4.166666666666667</v>
      </c>
      <c r="E142" s="67" t="s">
        <v>136</v>
      </c>
      <c r="F142" s="68">
        <v>31.166666666666668</v>
      </c>
      <c r="G142" s="65"/>
      <c r="H142" s="69"/>
      <c r="I142" s="70"/>
      <c r="J142" s="70"/>
      <c r="K142" s="34" t="s">
        <v>65</v>
      </c>
      <c r="L142" s="77">
        <v>142</v>
      </c>
      <c r="M142" s="77"/>
      <c r="N142" s="72"/>
      <c r="O142" s="79" t="s">
        <v>303</v>
      </c>
      <c r="P142" s="81">
        <v>43504.847280092596</v>
      </c>
      <c r="Q142" s="79" t="s">
        <v>402</v>
      </c>
      <c r="R142" s="83" t="s">
        <v>523</v>
      </c>
      <c r="S142" s="79" t="s">
        <v>560</v>
      </c>
      <c r="T142" s="79" t="s">
        <v>609</v>
      </c>
      <c r="U142" s="83" t="s">
        <v>658</v>
      </c>
      <c r="V142" s="83" t="s">
        <v>658</v>
      </c>
      <c r="W142" s="81">
        <v>43504.847280092596</v>
      </c>
      <c r="X142" s="83" t="s">
        <v>898</v>
      </c>
      <c r="Y142" s="79"/>
      <c r="Z142" s="79"/>
      <c r="AA142" s="85" t="s">
        <v>1085</v>
      </c>
      <c r="AB142" s="79"/>
      <c r="AC142" s="79" t="b">
        <v>0</v>
      </c>
      <c r="AD142" s="79">
        <v>1</v>
      </c>
      <c r="AE142" s="85" t="s">
        <v>1149</v>
      </c>
      <c r="AF142" s="79" t="b">
        <v>0</v>
      </c>
      <c r="AG142" s="79" t="s">
        <v>1152</v>
      </c>
      <c r="AH142" s="79"/>
      <c r="AI142" s="85" t="s">
        <v>1149</v>
      </c>
      <c r="AJ142" s="79" t="b">
        <v>0</v>
      </c>
      <c r="AK142" s="79">
        <v>1</v>
      </c>
      <c r="AL142" s="85" t="s">
        <v>1149</v>
      </c>
      <c r="AM142" s="79" t="s">
        <v>1168</v>
      </c>
      <c r="AN142" s="79" t="b">
        <v>0</v>
      </c>
      <c r="AO142" s="85" t="s">
        <v>1085</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3</v>
      </c>
      <c r="BD142" s="48">
        <v>0</v>
      </c>
      <c r="BE142" s="49">
        <v>0</v>
      </c>
      <c r="BF142" s="48">
        <v>0</v>
      </c>
      <c r="BG142" s="49">
        <v>0</v>
      </c>
      <c r="BH142" s="48">
        <v>0</v>
      </c>
      <c r="BI142" s="49">
        <v>0</v>
      </c>
      <c r="BJ142" s="48">
        <v>17</v>
      </c>
      <c r="BK142" s="49">
        <v>100</v>
      </c>
      <c r="BL142" s="48">
        <v>17</v>
      </c>
    </row>
    <row r="143" spans="1:64" ht="15">
      <c r="A143" s="64" t="s">
        <v>282</v>
      </c>
      <c r="B143" s="64" t="s">
        <v>295</v>
      </c>
      <c r="C143" s="65" t="s">
        <v>2736</v>
      </c>
      <c r="D143" s="66">
        <v>4.166666666666667</v>
      </c>
      <c r="E143" s="67" t="s">
        <v>136</v>
      </c>
      <c r="F143" s="68">
        <v>31.166666666666668</v>
      </c>
      <c r="G143" s="65"/>
      <c r="H143" s="69"/>
      <c r="I143" s="70"/>
      <c r="J143" s="70"/>
      <c r="K143" s="34" t="s">
        <v>65</v>
      </c>
      <c r="L143" s="77">
        <v>143</v>
      </c>
      <c r="M143" s="77"/>
      <c r="N143" s="72"/>
      <c r="O143" s="79" t="s">
        <v>303</v>
      </c>
      <c r="P143" s="81">
        <v>43509.6312962963</v>
      </c>
      <c r="Q143" s="79" t="s">
        <v>403</v>
      </c>
      <c r="R143" s="83" t="s">
        <v>523</v>
      </c>
      <c r="S143" s="79" t="s">
        <v>560</v>
      </c>
      <c r="T143" s="79" t="s">
        <v>610</v>
      </c>
      <c r="U143" s="83" t="s">
        <v>659</v>
      </c>
      <c r="V143" s="83" t="s">
        <v>659</v>
      </c>
      <c r="W143" s="81">
        <v>43509.6312962963</v>
      </c>
      <c r="X143" s="83" t="s">
        <v>899</v>
      </c>
      <c r="Y143" s="79"/>
      <c r="Z143" s="79"/>
      <c r="AA143" s="85" t="s">
        <v>1086</v>
      </c>
      <c r="AB143" s="79"/>
      <c r="AC143" s="79" t="b">
        <v>0</v>
      </c>
      <c r="AD143" s="79">
        <v>2</v>
      </c>
      <c r="AE143" s="85" t="s">
        <v>1149</v>
      </c>
      <c r="AF143" s="79" t="b">
        <v>0</v>
      </c>
      <c r="AG143" s="79" t="s">
        <v>1152</v>
      </c>
      <c r="AH143" s="79"/>
      <c r="AI143" s="85" t="s">
        <v>1149</v>
      </c>
      <c r="AJ143" s="79" t="b">
        <v>0</v>
      </c>
      <c r="AK143" s="79">
        <v>0</v>
      </c>
      <c r="AL143" s="85" t="s">
        <v>1149</v>
      </c>
      <c r="AM143" s="79" t="s">
        <v>1156</v>
      </c>
      <c r="AN143" s="79" t="b">
        <v>0</v>
      </c>
      <c r="AO143" s="85" t="s">
        <v>1086</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3</v>
      </c>
      <c r="BD143" s="48">
        <v>0</v>
      </c>
      <c r="BE143" s="49">
        <v>0</v>
      </c>
      <c r="BF143" s="48">
        <v>1</v>
      </c>
      <c r="BG143" s="49">
        <v>4</v>
      </c>
      <c r="BH143" s="48">
        <v>0</v>
      </c>
      <c r="BI143" s="49">
        <v>0</v>
      </c>
      <c r="BJ143" s="48">
        <v>24</v>
      </c>
      <c r="BK143" s="49">
        <v>96</v>
      </c>
      <c r="BL143" s="48">
        <v>25</v>
      </c>
    </row>
    <row r="144" spans="1:64" ht="15">
      <c r="A144" s="64" t="s">
        <v>282</v>
      </c>
      <c r="B144" s="64" t="s">
        <v>301</v>
      </c>
      <c r="C144" s="65" t="s">
        <v>2735</v>
      </c>
      <c r="D144" s="66">
        <v>3</v>
      </c>
      <c r="E144" s="67" t="s">
        <v>132</v>
      </c>
      <c r="F144" s="68">
        <v>35</v>
      </c>
      <c r="G144" s="65"/>
      <c r="H144" s="69"/>
      <c r="I144" s="70"/>
      <c r="J144" s="70"/>
      <c r="K144" s="34" t="s">
        <v>65</v>
      </c>
      <c r="L144" s="77">
        <v>144</v>
      </c>
      <c r="M144" s="77"/>
      <c r="N144" s="72"/>
      <c r="O144" s="79" t="s">
        <v>303</v>
      </c>
      <c r="P144" s="81">
        <v>43511.71061342592</v>
      </c>
      <c r="Q144" s="79" t="s">
        <v>404</v>
      </c>
      <c r="R144" s="83" t="s">
        <v>524</v>
      </c>
      <c r="S144" s="79" t="s">
        <v>560</v>
      </c>
      <c r="T144" s="79" t="s">
        <v>611</v>
      </c>
      <c r="U144" s="83" t="s">
        <v>660</v>
      </c>
      <c r="V144" s="83" t="s">
        <v>660</v>
      </c>
      <c r="W144" s="81">
        <v>43511.71061342592</v>
      </c>
      <c r="X144" s="83" t="s">
        <v>900</v>
      </c>
      <c r="Y144" s="79"/>
      <c r="Z144" s="79"/>
      <c r="AA144" s="85" t="s">
        <v>1087</v>
      </c>
      <c r="AB144" s="79"/>
      <c r="AC144" s="79" t="b">
        <v>0</v>
      </c>
      <c r="AD144" s="79">
        <v>4</v>
      </c>
      <c r="AE144" s="85" t="s">
        <v>1149</v>
      </c>
      <c r="AF144" s="79" t="b">
        <v>0</v>
      </c>
      <c r="AG144" s="79" t="s">
        <v>1152</v>
      </c>
      <c r="AH144" s="79"/>
      <c r="AI144" s="85" t="s">
        <v>1149</v>
      </c>
      <c r="AJ144" s="79" t="b">
        <v>0</v>
      </c>
      <c r="AK144" s="79">
        <v>0</v>
      </c>
      <c r="AL144" s="85" t="s">
        <v>1149</v>
      </c>
      <c r="AM144" s="79" t="s">
        <v>1168</v>
      </c>
      <c r="AN144" s="79" t="b">
        <v>0</v>
      </c>
      <c r="AO144" s="85" t="s">
        <v>1087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2</v>
      </c>
      <c r="BE144" s="49">
        <v>9.523809523809524</v>
      </c>
      <c r="BF144" s="48">
        <v>0</v>
      </c>
      <c r="BG144" s="49">
        <v>0</v>
      </c>
      <c r="BH144" s="48">
        <v>0</v>
      </c>
      <c r="BI144" s="49">
        <v>0</v>
      </c>
      <c r="BJ144" s="48">
        <v>19</v>
      </c>
      <c r="BK144" s="49">
        <v>90.47619047619048</v>
      </c>
      <c r="BL144" s="48">
        <v>21</v>
      </c>
    </row>
    <row r="145" spans="1:64" ht="15">
      <c r="A145" s="64" t="s">
        <v>282</v>
      </c>
      <c r="B145" s="64" t="s">
        <v>302</v>
      </c>
      <c r="C145" s="65" t="s">
        <v>2735</v>
      </c>
      <c r="D145" s="66">
        <v>3</v>
      </c>
      <c r="E145" s="67" t="s">
        <v>132</v>
      </c>
      <c r="F145" s="68">
        <v>35</v>
      </c>
      <c r="G145" s="65"/>
      <c r="H145" s="69"/>
      <c r="I145" s="70"/>
      <c r="J145" s="70"/>
      <c r="K145" s="34" t="s">
        <v>65</v>
      </c>
      <c r="L145" s="77">
        <v>145</v>
      </c>
      <c r="M145" s="77"/>
      <c r="N145" s="72"/>
      <c r="O145" s="79" t="s">
        <v>303</v>
      </c>
      <c r="P145" s="81">
        <v>43511.79210648148</v>
      </c>
      <c r="Q145" s="79" t="s">
        <v>405</v>
      </c>
      <c r="R145" s="83" t="s">
        <v>525</v>
      </c>
      <c r="S145" s="79" t="s">
        <v>560</v>
      </c>
      <c r="T145" s="79" t="s">
        <v>612</v>
      </c>
      <c r="U145" s="83" t="s">
        <v>661</v>
      </c>
      <c r="V145" s="83" t="s">
        <v>661</v>
      </c>
      <c r="W145" s="81">
        <v>43511.79210648148</v>
      </c>
      <c r="X145" s="83" t="s">
        <v>901</v>
      </c>
      <c r="Y145" s="79"/>
      <c r="Z145" s="79"/>
      <c r="AA145" s="85" t="s">
        <v>1088</v>
      </c>
      <c r="AB145" s="79"/>
      <c r="AC145" s="79" t="b">
        <v>0</v>
      </c>
      <c r="AD145" s="79">
        <v>0</v>
      </c>
      <c r="AE145" s="85" t="s">
        <v>1149</v>
      </c>
      <c r="AF145" s="79" t="b">
        <v>0</v>
      </c>
      <c r="AG145" s="79" t="s">
        <v>1152</v>
      </c>
      <c r="AH145" s="79"/>
      <c r="AI145" s="85" t="s">
        <v>1149</v>
      </c>
      <c r="AJ145" s="79" t="b">
        <v>0</v>
      </c>
      <c r="AK145" s="79">
        <v>0</v>
      </c>
      <c r="AL145" s="85" t="s">
        <v>1149</v>
      </c>
      <c r="AM145" s="79" t="s">
        <v>1168</v>
      </c>
      <c r="AN145" s="79" t="b">
        <v>0</v>
      </c>
      <c r="AO145" s="85" t="s">
        <v>1088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3</v>
      </c>
      <c r="BG145" s="49">
        <v>14.285714285714286</v>
      </c>
      <c r="BH145" s="48">
        <v>0</v>
      </c>
      <c r="BI145" s="49">
        <v>0</v>
      </c>
      <c r="BJ145" s="48">
        <v>18</v>
      </c>
      <c r="BK145" s="49">
        <v>85.71428571428571</v>
      </c>
      <c r="BL145" s="48">
        <v>21</v>
      </c>
    </row>
    <row r="146" spans="1:64" ht="15">
      <c r="A146" s="64" t="s">
        <v>285</v>
      </c>
      <c r="B146" s="64" t="s">
        <v>282</v>
      </c>
      <c r="C146" s="65" t="s">
        <v>2735</v>
      </c>
      <c r="D146" s="66">
        <v>3</v>
      </c>
      <c r="E146" s="67" t="s">
        <v>132</v>
      </c>
      <c r="F146" s="68">
        <v>35</v>
      </c>
      <c r="G146" s="65"/>
      <c r="H146" s="69"/>
      <c r="I146" s="70"/>
      <c r="J146" s="70"/>
      <c r="K146" s="34" t="s">
        <v>66</v>
      </c>
      <c r="L146" s="77">
        <v>146</v>
      </c>
      <c r="M146" s="77"/>
      <c r="N146" s="72"/>
      <c r="O146" s="79" t="s">
        <v>303</v>
      </c>
      <c r="P146" s="81">
        <v>43511.537881944445</v>
      </c>
      <c r="Q146" s="79" t="s">
        <v>334</v>
      </c>
      <c r="R146" s="83" t="s">
        <v>479</v>
      </c>
      <c r="S146" s="79" t="s">
        <v>560</v>
      </c>
      <c r="T146" s="79" t="s">
        <v>579</v>
      </c>
      <c r="U146" s="79"/>
      <c r="V146" s="83" t="s">
        <v>767</v>
      </c>
      <c r="W146" s="81">
        <v>43511.537881944445</v>
      </c>
      <c r="X146" s="83" t="s">
        <v>902</v>
      </c>
      <c r="Y146" s="79"/>
      <c r="Z146" s="79"/>
      <c r="AA146" s="85" t="s">
        <v>1089</v>
      </c>
      <c r="AB146" s="79"/>
      <c r="AC146" s="79" t="b">
        <v>0</v>
      </c>
      <c r="AD146" s="79">
        <v>0</v>
      </c>
      <c r="AE146" s="85" t="s">
        <v>1149</v>
      </c>
      <c r="AF146" s="79" t="b">
        <v>0</v>
      </c>
      <c r="AG146" s="79" t="s">
        <v>1152</v>
      </c>
      <c r="AH146" s="79"/>
      <c r="AI146" s="85" t="s">
        <v>1149</v>
      </c>
      <c r="AJ146" s="79" t="b">
        <v>0</v>
      </c>
      <c r="AK146" s="79">
        <v>6</v>
      </c>
      <c r="AL146" s="85" t="s">
        <v>1090</v>
      </c>
      <c r="AM146" s="79" t="s">
        <v>1159</v>
      </c>
      <c r="AN146" s="79" t="b">
        <v>0</v>
      </c>
      <c r="AO146" s="85" t="s">
        <v>1090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17</v>
      </c>
      <c r="BK146" s="49">
        <v>100</v>
      </c>
      <c r="BL146" s="48">
        <v>17</v>
      </c>
    </row>
    <row r="147" spans="1:64" ht="15">
      <c r="A147" s="64" t="s">
        <v>282</v>
      </c>
      <c r="B147" s="64" t="s">
        <v>285</v>
      </c>
      <c r="C147" s="65" t="s">
        <v>2735</v>
      </c>
      <c r="D147" s="66">
        <v>3</v>
      </c>
      <c r="E147" s="67" t="s">
        <v>132</v>
      </c>
      <c r="F147" s="68">
        <v>35</v>
      </c>
      <c r="G147" s="65"/>
      <c r="H147" s="69"/>
      <c r="I147" s="70"/>
      <c r="J147" s="70"/>
      <c r="K147" s="34" t="s">
        <v>66</v>
      </c>
      <c r="L147" s="77">
        <v>147</v>
      </c>
      <c r="M147" s="77"/>
      <c r="N147" s="72"/>
      <c r="O147" s="79" t="s">
        <v>303</v>
      </c>
      <c r="P147" s="81">
        <v>43510.666712962964</v>
      </c>
      <c r="Q147" s="79" t="s">
        <v>406</v>
      </c>
      <c r="R147" s="83" t="s">
        <v>479</v>
      </c>
      <c r="S147" s="79" t="s">
        <v>560</v>
      </c>
      <c r="T147" s="79" t="s">
        <v>579</v>
      </c>
      <c r="U147" s="83" t="s">
        <v>662</v>
      </c>
      <c r="V147" s="83" t="s">
        <v>662</v>
      </c>
      <c r="W147" s="81">
        <v>43510.666712962964</v>
      </c>
      <c r="X147" s="83" t="s">
        <v>903</v>
      </c>
      <c r="Y147" s="79"/>
      <c r="Z147" s="79"/>
      <c r="AA147" s="85" t="s">
        <v>1090</v>
      </c>
      <c r="AB147" s="79"/>
      <c r="AC147" s="79" t="b">
        <v>0</v>
      </c>
      <c r="AD147" s="79">
        <v>12</v>
      </c>
      <c r="AE147" s="85" t="s">
        <v>1149</v>
      </c>
      <c r="AF147" s="79" t="b">
        <v>0</v>
      </c>
      <c r="AG147" s="79" t="s">
        <v>1152</v>
      </c>
      <c r="AH147" s="79"/>
      <c r="AI147" s="85" t="s">
        <v>1149</v>
      </c>
      <c r="AJ147" s="79" t="b">
        <v>0</v>
      </c>
      <c r="AK147" s="79">
        <v>2</v>
      </c>
      <c r="AL147" s="85" t="s">
        <v>1149</v>
      </c>
      <c r="AM147" s="79" t="s">
        <v>1156</v>
      </c>
      <c r="AN147" s="79" t="b">
        <v>0</v>
      </c>
      <c r="AO147" s="85" t="s">
        <v>1090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15</v>
      </c>
      <c r="BK147" s="49">
        <v>100</v>
      </c>
      <c r="BL147" s="48">
        <v>15</v>
      </c>
    </row>
    <row r="148" spans="1:64" ht="15">
      <c r="A148" s="64" t="s">
        <v>286</v>
      </c>
      <c r="B148" s="64" t="s">
        <v>285</v>
      </c>
      <c r="C148" s="65" t="s">
        <v>2735</v>
      </c>
      <c r="D148" s="66">
        <v>3</v>
      </c>
      <c r="E148" s="67" t="s">
        <v>132</v>
      </c>
      <c r="F148" s="68">
        <v>35</v>
      </c>
      <c r="G148" s="65"/>
      <c r="H148" s="69"/>
      <c r="I148" s="70"/>
      <c r="J148" s="70"/>
      <c r="K148" s="34" t="s">
        <v>65</v>
      </c>
      <c r="L148" s="77">
        <v>148</v>
      </c>
      <c r="M148" s="77"/>
      <c r="N148" s="72"/>
      <c r="O148" s="79" t="s">
        <v>303</v>
      </c>
      <c r="P148" s="81">
        <v>43515.72574074074</v>
      </c>
      <c r="Q148" s="79" t="s">
        <v>334</v>
      </c>
      <c r="R148" s="83" t="s">
        <v>479</v>
      </c>
      <c r="S148" s="79" t="s">
        <v>560</v>
      </c>
      <c r="T148" s="79" t="s">
        <v>579</v>
      </c>
      <c r="U148" s="79"/>
      <c r="V148" s="83" t="s">
        <v>768</v>
      </c>
      <c r="W148" s="81">
        <v>43515.72574074074</v>
      </c>
      <c r="X148" s="83" t="s">
        <v>904</v>
      </c>
      <c r="Y148" s="79"/>
      <c r="Z148" s="79"/>
      <c r="AA148" s="85" t="s">
        <v>1091</v>
      </c>
      <c r="AB148" s="79"/>
      <c r="AC148" s="79" t="b">
        <v>0</v>
      </c>
      <c r="AD148" s="79">
        <v>0</v>
      </c>
      <c r="AE148" s="85" t="s">
        <v>1149</v>
      </c>
      <c r="AF148" s="79" t="b">
        <v>0</v>
      </c>
      <c r="AG148" s="79" t="s">
        <v>1152</v>
      </c>
      <c r="AH148" s="79"/>
      <c r="AI148" s="85" t="s">
        <v>1149</v>
      </c>
      <c r="AJ148" s="79" t="b">
        <v>0</v>
      </c>
      <c r="AK148" s="79">
        <v>8</v>
      </c>
      <c r="AL148" s="85" t="s">
        <v>1090</v>
      </c>
      <c r="AM148" s="79" t="s">
        <v>1159</v>
      </c>
      <c r="AN148" s="79" t="b">
        <v>0</v>
      </c>
      <c r="AO148" s="85" t="s">
        <v>1090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286</v>
      </c>
      <c r="B149" s="64" t="s">
        <v>286</v>
      </c>
      <c r="C149" s="65" t="s">
        <v>2736</v>
      </c>
      <c r="D149" s="66">
        <v>4.166666666666667</v>
      </c>
      <c r="E149" s="67" t="s">
        <v>136</v>
      </c>
      <c r="F149" s="68">
        <v>31.166666666666668</v>
      </c>
      <c r="G149" s="65"/>
      <c r="H149" s="69"/>
      <c r="I149" s="70"/>
      <c r="J149" s="70"/>
      <c r="K149" s="34" t="s">
        <v>65</v>
      </c>
      <c r="L149" s="77">
        <v>149</v>
      </c>
      <c r="M149" s="77"/>
      <c r="N149" s="72"/>
      <c r="O149" s="79" t="s">
        <v>176</v>
      </c>
      <c r="P149" s="81">
        <v>43504.62112268519</v>
      </c>
      <c r="Q149" s="79" t="s">
        <v>407</v>
      </c>
      <c r="R149" s="83" t="s">
        <v>526</v>
      </c>
      <c r="S149" s="79" t="s">
        <v>560</v>
      </c>
      <c r="T149" s="79" t="s">
        <v>613</v>
      </c>
      <c r="U149" s="79"/>
      <c r="V149" s="83" t="s">
        <v>768</v>
      </c>
      <c r="W149" s="81">
        <v>43504.62112268519</v>
      </c>
      <c r="X149" s="83" t="s">
        <v>905</v>
      </c>
      <c r="Y149" s="79"/>
      <c r="Z149" s="79"/>
      <c r="AA149" s="85" t="s">
        <v>1092</v>
      </c>
      <c r="AB149" s="79"/>
      <c r="AC149" s="79" t="b">
        <v>0</v>
      </c>
      <c r="AD149" s="79">
        <v>2</v>
      </c>
      <c r="AE149" s="85" t="s">
        <v>1149</v>
      </c>
      <c r="AF149" s="79" t="b">
        <v>0</v>
      </c>
      <c r="AG149" s="79" t="s">
        <v>1152</v>
      </c>
      <c r="AH149" s="79"/>
      <c r="AI149" s="85" t="s">
        <v>1149</v>
      </c>
      <c r="AJ149" s="79" t="b">
        <v>0</v>
      </c>
      <c r="AK149" s="79">
        <v>0</v>
      </c>
      <c r="AL149" s="85" t="s">
        <v>1149</v>
      </c>
      <c r="AM149" s="79" t="s">
        <v>1156</v>
      </c>
      <c r="AN149" s="79" t="b">
        <v>0</v>
      </c>
      <c r="AO149" s="85" t="s">
        <v>1092</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v>2</v>
      </c>
      <c r="BE149" s="49">
        <v>13.333333333333334</v>
      </c>
      <c r="BF149" s="48">
        <v>0</v>
      </c>
      <c r="BG149" s="49">
        <v>0</v>
      </c>
      <c r="BH149" s="48">
        <v>0</v>
      </c>
      <c r="BI149" s="49">
        <v>0</v>
      </c>
      <c r="BJ149" s="48">
        <v>13</v>
      </c>
      <c r="BK149" s="49">
        <v>86.66666666666667</v>
      </c>
      <c r="BL149" s="48">
        <v>15</v>
      </c>
    </row>
    <row r="150" spans="1:64" ht="15">
      <c r="A150" s="64" t="s">
        <v>286</v>
      </c>
      <c r="B150" s="64" t="s">
        <v>282</v>
      </c>
      <c r="C150" s="65" t="s">
        <v>2736</v>
      </c>
      <c r="D150" s="66">
        <v>4.166666666666667</v>
      </c>
      <c r="E150" s="67" t="s">
        <v>136</v>
      </c>
      <c r="F150" s="68">
        <v>31.166666666666668</v>
      </c>
      <c r="G150" s="65"/>
      <c r="H150" s="69"/>
      <c r="I150" s="70"/>
      <c r="J150" s="70"/>
      <c r="K150" s="34" t="s">
        <v>65</v>
      </c>
      <c r="L150" s="77">
        <v>150</v>
      </c>
      <c r="M150" s="77"/>
      <c r="N150" s="72"/>
      <c r="O150" s="79" t="s">
        <v>303</v>
      </c>
      <c r="P150" s="81">
        <v>43506.7397337963</v>
      </c>
      <c r="Q150" s="79" t="s">
        <v>378</v>
      </c>
      <c r="R150" s="79"/>
      <c r="S150" s="79"/>
      <c r="T150" s="79" t="s">
        <v>596</v>
      </c>
      <c r="U150" s="79"/>
      <c r="V150" s="83" t="s">
        <v>768</v>
      </c>
      <c r="W150" s="81">
        <v>43506.7397337963</v>
      </c>
      <c r="X150" s="83" t="s">
        <v>906</v>
      </c>
      <c r="Y150" s="79"/>
      <c r="Z150" s="79"/>
      <c r="AA150" s="85" t="s">
        <v>1093</v>
      </c>
      <c r="AB150" s="79"/>
      <c r="AC150" s="79" t="b">
        <v>0</v>
      </c>
      <c r="AD150" s="79">
        <v>0</v>
      </c>
      <c r="AE150" s="85" t="s">
        <v>1149</v>
      </c>
      <c r="AF150" s="79" t="b">
        <v>0</v>
      </c>
      <c r="AG150" s="79" t="s">
        <v>1152</v>
      </c>
      <c r="AH150" s="79"/>
      <c r="AI150" s="85" t="s">
        <v>1149</v>
      </c>
      <c r="AJ150" s="79" t="b">
        <v>0</v>
      </c>
      <c r="AK150" s="79">
        <v>2</v>
      </c>
      <c r="AL150" s="85" t="s">
        <v>1111</v>
      </c>
      <c r="AM150" s="79" t="s">
        <v>1159</v>
      </c>
      <c r="AN150" s="79" t="b">
        <v>0</v>
      </c>
      <c r="AO150" s="85" t="s">
        <v>1111</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1</v>
      </c>
      <c r="BD150" s="48">
        <v>2</v>
      </c>
      <c r="BE150" s="49">
        <v>9.090909090909092</v>
      </c>
      <c r="BF150" s="48">
        <v>0</v>
      </c>
      <c r="BG150" s="49">
        <v>0</v>
      </c>
      <c r="BH150" s="48">
        <v>0</v>
      </c>
      <c r="BI150" s="49">
        <v>0</v>
      </c>
      <c r="BJ150" s="48">
        <v>20</v>
      </c>
      <c r="BK150" s="49">
        <v>90.9090909090909</v>
      </c>
      <c r="BL150" s="48">
        <v>22</v>
      </c>
    </row>
    <row r="151" spans="1:64" ht="15">
      <c r="A151" s="64" t="s">
        <v>286</v>
      </c>
      <c r="B151" s="64" t="s">
        <v>286</v>
      </c>
      <c r="C151" s="65" t="s">
        <v>2736</v>
      </c>
      <c r="D151" s="66">
        <v>4.166666666666667</v>
      </c>
      <c r="E151" s="67" t="s">
        <v>136</v>
      </c>
      <c r="F151" s="68">
        <v>31.166666666666668</v>
      </c>
      <c r="G151" s="65"/>
      <c r="H151" s="69"/>
      <c r="I151" s="70"/>
      <c r="J151" s="70"/>
      <c r="K151" s="34" t="s">
        <v>65</v>
      </c>
      <c r="L151" s="77">
        <v>151</v>
      </c>
      <c r="M151" s="77"/>
      <c r="N151" s="72"/>
      <c r="O151" s="79" t="s">
        <v>176</v>
      </c>
      <c r="P151" s="81">
        <v>43510.82946759259</v>
      </c>
      <c r="Q151" s="79" t="s">
        <v>408</v>
      </c>
      <c r="R151" s="83" t="s">
        <v>527</v>
      </c>
      <c r="S151" s="79" t="s">
        <v>560</v>
      </c>
      <c r="T151" s="79" t="s">
        <v>583</v>
      </c>
      <c r="U151" s="83" t="s">
        <v>663</v>
      </c>
      <c r="V151" s="83" t="s">
        <v>663</v>
      </c>
      <c r="W151" s="81">
        <v>43510.82946759259</v>
      </c>
      <c r="X151" s="83" t="s">
        <v>907</v>
      </c>
      <c r="Y151" s="79"/>
      <c r="Z151" s="79"/>
      <c r="AA151" s="85" t="s">
        <v>1094</v>
      </c>
      <c r="AB151" s="79"/>
      <c r="AC151" s="79" t="b">
        <v>0</v>
      </c>
      <c r="AD151" s="79">
        <v>3</v>
      </c>
      <c r="AE151" s="85" t="s">
        <v>1149</v>
      </c>
      <c r="AF151" s="79" t="b">
        <v>0</v>
      </c>
      <c r="AG151" s="79" t="s">
        <v>1152</v>
      </c>
      <c r="AH151" s="79"/>
      <c r="AI151" s="85" t="s">
        <v>1149</v>
      </c>
      <c r="AJ151" s="79" t="b">
        <v>0</v>
      </c>
      <c r="AK151" s="79">
        <v>0</v>
      </c>
      <c r="AL151" s="85" t="s">
        <v>1149</v>
      </c>
      <c r="AM151" s="79" t="s">
        <v>1156</v>
      </c>
      <c r="AN151" s="79" t="b">
        <v>0</v>
      </c>
      <c r="AO151" s="85" t="s">
        <v>1094</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1</v>
      </c>
      <c r="BE151" s="49">
        <v>3.225806451612903</v>
      </c>
      <c r="BF151" s="48">
        <v>0</v>
      </c>
      <c r="BG151" s="49">
        <v>0</v>
      </c>
      <c r="BH151" s="48">
        <v>0</v>
      </c>
      <c r="BI151" s="49">
        <v>0</v>
      </c>
      <c r="BJ151" s="48">
        <v>30</v>
      </c>
      <c r="BK151" s="49">
        <v>96.7741935483871</v>
      </c>
      <c r="BL151" s="48">
        <v>31</v>
      </c>
    </row>
    <row r="152" spans="1:64" ht="15">
      <c r="A152" s="64" t="s">
        <v>286</v>
      </c>
      <c r="B152" s="64" t="s">
        <v>282</v>
      </c>
      <c r="C152" s="65" t="s">
        <v>2736</v>
      </c>
      <c r="D152" s="66">
        <v>4.166666666666667</v>
      </c>
      <c r="E152" s="67" t="s">
        <v>136</v>
      </c>
      <c r="F152" s="68">
        <v>31.166666666666668</v>
      </c>
      <c r="G152" s="65"/>
      <c r="H152" s="69"/>
      <c r="I152" s="70"/>
      <c r="J152" s="70"/>
      <c r="K152" s="34" t="s">
        <v>65</v>
      </c>
      <c r="L152" s="77">
        <v>152</v>
      </c>
      <c r="M152" s="77"/>
      <c r="N152" s="72"/>
      <c r="O152" s="79" t="s">
        <v>303</v>
      </c>
      <c r="P152" s="81">
        <v>43515.72574074074</v>
      </c>
      <c r="Q152" s="79" t="s">
        <v>334</v>
      </c>
      <c r="R152" s="83" t="s">
        <v>479</v>
      </c>
      <c r="S152" s="79" t="s">
        <v>560</v>
      </c>
      <c r="T152" s="79" t="s">
        <v>579</v>
      </c>
      <c r="U152" s="79"/>
      <c r="V152" s="83" t="s">
        <v>768</v>
      </c>
      <c r="W152" s="81">
        <v>43515.72574074074</v>
      </c>
      <c r="X152" s="83" t="s">
        <v>904</v>
      </c>
      <c r="Y152" s="79"/>
      <c r="Z152" s="79"/>
      <c r="AA152" s="85" t="s">
        <v>1091</v>
      </c>
      <c r="AB152" s="79"/>
      <c r="AC152" s="79" t="b">
        <v>0</v>
      </c>
      <c r="AD152" s="79">
        <v>0</v>
      </c>
      <c r="AE152" s="85" t="s">
        <v>1149</v>
      </c>
      <c r="AF152" s="79" t="b">
        <v>0</v>
      </c>
      <c r="AG152" s="79" t="s">
        <v>1152</v>
      </c>
      <c r="AH152" s="79"/>
      <c r="AI152" s="85" t="s">
        <v>1149</v>
      </c>
      <c r="AJ152" s="79" t="b">
        <v>0</v>
      </c>
      <c r="AK152" s="79">
        <v>8</v>
      </c>
      <c r="AL152" s="85" t="s">
        <v>1090</v>
      </c>
      <c r="AM152" s="79" t="s">
        <v>1159</v>
      </c>
      <c r="AN152" s="79" t="b">
        <v>0</v>
      </c>
      <c r="AO152" s="85" t="s">
        <v>1090</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17</v>
      </c>
      <c r="BK152" s="49">
        <v>100</v>
      </c>
      <c r="BL152" s="48">
        <v>17</v>
      </c>
    </row>
    <row r="153" spans="1:64" ht="15">
      <c r="A153" s="64" t="s">
        <v>287</v>
      </c>
      <c r="B153" s="64" t="s">
        <v>287</v>
      </c>
      <c r="C153" s="65" t="s">
        <v>2735</v>
      </c>
      <c r="D153" s="66">
        <v>3</v>
      </c>
      <c r="E153" s="67" t="s">
        <v>132</v>
      </c>
      <c r="F153" s="68">
        <v>35</v>
      </c>
      <c r="G153" s="65"/>
      <c r="H153" s="69"/>
      <c r="I153" s="70"/>
      <c r="J153" s="70"/>
      <c r="K153" s="34" t="s">
        <v>65</v>
      </c>
      <c r="L153" s="77">
        <v>153</v>
      </c>
      <c r="M153" s="77"/>
      <c r="N153" s="72"/>
      <c r="O153" s="79" t="s">
        <v>176</v>
      </c>
      <c r="P153" s="81">
        <v>43515.74444444444</v>
      </c>
      <c r="Q153" s="79" t="s">
        <v>409</v>
      </c>
      <c r="R153" s="83" t="s">
        <v>528</v>
      </c>
      <c r="S153" s="79" t="s">
        <v>560</v>
      </c>
      <c r="T153" s="79"/>
      <c r="U153" s="79"/>
      <c r="V153" s="83" t="s">
        <v>769</v>
      </c>
      <c r="W153" s="81">
        <v>43515.74444444444</v>
      </c>
      <c r="X153" s="83" t="s">
        <v>908</v>
      </c>
      <c r="Y153" s="79"/>
      <c r="Z153" s="79"/>
      <c r="AA153" s="85" t="s">
        <v>1095</v>
      </c>
      <c r="AB153" s="79"/>
      <c r="AC153" s="79" t="b">
        <v>0</v>
      </c>
      <c r="AD153" s="79">
        <v>0</v>
      </c>
      <c r="AE153" s="85" t="s">
        <v>1149</v>
      </c>
      <c r="AF153" s="79" t="b">
        <v>0</v>
      </c>
      <c r="AG153" s="79" t="s">
        <v>1152</v>
      </c>
      <c r="AH153" s="79"/>
      <c r="AI153" s="85" t="s">
        <v>1149</v>
      </c>
      <c r="AJ153" s="79" t="b">
        <v>0</v>
      </c>
      <c r="AK153" s="79">
        <v>0</v>
      </c>
      <c r="AL153" s="85" t="s">
        <v>1149</v>
      </c>
      <c r="AM153" s="79" t="s">
        <v>1156</v>
      </c>
      <c r="AN153" s="79" t="b">
        <v>0</v>
      </c>
      <c r="AO153" s="85" t="s">
        <v>1095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2</v>
      </c>
      <c r="BG153" s="49">
        <v>20</v>
      </c>
      <c r="BH153" s="48">
        <v>0</v>
      </c>
      <c r="BI153" s="49">
        <v>0</v>
      </c>
      <c r="BJ153" s="48">
        <v>8</v>
      </c>
      <c r="BK153" s="49">
        <v>80</v>
      </c>
      <c r="BL153" s="48">
        <v>10</v>
      </c>
    </row>
    <row r="154" spans="1:64" ht="15">
      <c r="A154" s="64" t="s">
        <v>282</v>
      </c>
      <c r="B154" s="64" t="s">
        <v>282</v>
      </c>
      <c r="C154" s="65" t="s">
        <v>2737</v>
      </c>
      <c r="D154" s="66">
        <v>10</v>
      </c>
      <c r="E154" s="67" t="s">
        <v>136</v>
      </c>
      <c r="F154" s="68">
        <v>12</v>
      </c>
      <c r="G154" s="65"/>
      <c r="H154" s="69"/>
      <c r="I154" s="70"/>
      <c r="J154" s="70"/>
      <c r="K154" s="34" t="s">
        <v>65</v>
      </c>
      <c r="L154" s="77">
        <v>154</v>
      </c>
      <c r="M154" s="77"/>
      <c r="N154" s="72"/>
      <c r="O154" s="79" t="s">
        <v>176</v>
      </c>
      <c r="P154" s="81">
        <v>43501.798622685186</v>
      </c>
      <c r="Q154" s="79" t="s">
        <v>410</v>
      </c>
      <c r="R154" s="83" t="s">
        <v>495</v>
      </c>
      <c r="S154" s="79" t="s">
        <v>560</v>
      </c>
      <c r="T154" s="79" t="s">
        <v>585</v>
      </c>
      <c r="U154" s="83" t="s">
        <v>645</v>
      </c>
      <c r="V154" s="83" t="s">
        <v>645</v>
      </c>
      <c r="W154" s="81">
        <v>43501.798622685186</v>
      </c>
      <c r="X154" s="83" t="s">
        <v>909</v>
      </c>
      <c r="Y154" s="79"/>
      <c r="Z154" s="79"/>
      <c r="AA154" s="85" t="s">
        <v>1096</v>
      </c>
      <c r="AB154" s="79"/>
      <c r="AC154" s="79" t="b">
        <v>0</v>
      </c>
      <c r="AD154" s="79">
        <v>3</v>
      </c>
      <c r="AE154" s="85" t="s">
        <v>1149</v>
      </c>
      <c r="AF154" s="79" t="b">
        <v>0</v>
      </c>
      <c r="AG154" s="79" t="s">
        <v>1152</v>
      </c>
      <c r="AH154" s="79"/>
      <c r="AI154" s="85" t="s">
        <v>1149</v>
      </c>
      <c r="AJ154" s="79" t="b">
        <v>0</v>
      </c>
      <c r="AK154" s="79">
        <v>2</v>
      </c>
      <c r="AL154" s="85" t="s">
        <v>1149</v>
      </c>
      <c r="AM154" s="79" t="s">
        <v>1168</v>
      </c>
      <c r="AN154" s="79" t="b">
        <v>0</v>
      </c>
      <c r="AO154" s="85" t="s">
        <v>1096</v>
      </c>
      <c r="AP154" s="79" t="s">
        <v>1169</v>
      </c>
      <c r="AQ154" s="79">
        <v>0</v>
      </c>
      <c r="AR154" s="79">
        <v>0</v>
      </c>
      <c r="AS154" s="79"/>
      <c r="AT154" s="79"/>
      <c r="AU154" s="79"/>
      <c r="AV154" s="79"/>
      <c r="AW154" s="79"/>
      <c r="AX154" s="79"/>
      <c r="AY154" s="79"/>
      <c r="AZ154" s="79"/>
      <c r="BA154">
        <v>46</v>
      </c>
      <c r="BB154" s="78" t="str">
        <f>REPLACE(INDEX(GroupVertices[Group],MATCH(Edges[[#This Row],[Vertex 1]],GroupVertices[Vertex],0)),1,1,"")</f>
        <v>1</v>
      </c>
      <c r="BC154" s="78" t="str">
        <f>REPLACE(INDEX(GroupVertices[Group],MATCH(Edges[[#This Row],[Vertex 2]],GroupVertices[Vertex],0)),1,1,"")</f>
        <v>1</v>
      </c>
      <c r="BD154" s="48">
        <v>1</v>
      </c>
      <c r="BE154" s="49">
        <v>20</v>
      </c>
      <c r="BF154" s="48">
        <v>0</v>
      </c>
      <c r="BG154" s="49">
        <v>0</v>
      </c>
      <c r="BH154" s="48">
        <v>0</v>
      </c>
      <c r="BI154" s="49">
        <v>0</v>
      </c>
      <c r="BJ154" s="48">
        <v>4</v>
      </c>
      <c r="BK154" s="49">
        <v>80</v>
      </c>
      <c r="BL154" s="48">
        <v>5</v>
      </c>
    </row>
    <row r="155" spans="1:64" ht="15">
      <c r="A155" s="64" t="s">
        <v>282</v>
      </c>
      <c r="B155" s="64" t="s">
        <v>282</v>
      </c>
      <c r="C155" s="65" t="s">
        <v>2737</v>
      </c>
      <c r="D155" s="66">
        <v>10</v>
      </c>
      <c r="E155" s="67" t="s">
        <v>136</v>
      </c>
      <c r="F155" s="68">
        <v>12</v>
      </c>
      <c r="G155" s="65"/>
      <c r="H155" s="69"/>
      <c r="I155" s="70"/>
      <c r="J155" s="70"/>
      <c r="K155" s="34" t="s">
        <v>65</v>
      </c>
      <c r="L155" s="77">
        <v>155</v>
      </c>
      <c r="M155" s="77"/>
      <c r="N155" s="72"/>
      <c r="O155" s="79" t="s">
        <v>176</v>
      </c>
      <c r="P155" s="81">
        <v>43495.71072916667</v>
      </c>
      <c r="Q155" s="79" t="s">
        <v>411</v>
      </c>
      <c r="R155" s="83" t="s">
        <v>520</v>
      </c>
      <c r="S155" s="79" t="s">
        <v>560</v>
      </c>
      <c r="T155" s="79" t="s">
        <v>601</v>
      </c>
      <c r="U155" s="83" t="s">
        <v>664</v>
      </c>
      <c r="V155" s="83" t="s">
        <v>664</v>
      </c>
      <c r="W155" s="81">
        <v>43495.71072916667</v>
      </c>
      <c r="X155" s="83" t="s">
        <v>910</v>
      </c>
      <c r="Y155" s="79"/>
      <c r="Z155" s="79"/>
      <c r="AA155" s="85" t="s">
        <v>1097</v>
      </c>
      <c r="AB155" s="79"/>
      <c r="AC155" s="79" t="b">
        <v>0</v>
      </c>
      <c r="AD155" s="79">
        <v>5</v>
      </c>
      <c r="AE155" s="85" t="s">
        <v>1149</v>
      </c>
      <c r="AF155" s="79" t="b">
        <v>0</v>
      </c>
      <c r="AG155" s="79" t="s">
        <v>1152</v>
      </c>
      <c r="AH155" s="79"/>
      <c r="AI155" s="85" t="s">
        <v>1149</v>
      </c>
      <c r="AJ155" s="79" t="b">
        <v>0</v>
      </c>
      <c r="AK155" s="79">
        <v>3</v>
      </c>
      <c r="AL155" s="85" t="s">
        <v>1149</v>
      </c>
      <c r="AM155" s="79" t="s">
        <v>1156</v>
      </c>
      <c r="AN155" s="79" t="b">
        <v>0</v>
      </c>
      <c r="AO155" s="85" t="s">
        <v>1097</v>
      </c>
      <c r="AP155" s="79" t="s">
        <v>1169</v>
      </c>
      <c r="AQ155" s="79">
        <v>0</v>
      </c>
      <c r="AR155" s="79">
        <v>0</v>
      </c>
      <c r="AS155" s="79"/>
      <c r="AT155" s="79"/>
      <c r="AU155" s="79"/>
      <c r="AV155" s="79"/>
      <c r="AW155" s="79"/>
      <c r="AX155" s="79"/>
      <c r="AY155" s="79"/>
      <c r="AZ155" s="79"/>
      <c r="BA155">
        <v>46</v>
      </c>
      <c r="BB155" s="78" t="str">
        <f>REPLACE(INDEX(GroupVertices[Group],MATCH(Edges[[#This Row],[Vertex 1]],GroupVertices[Vertex],0)),1,1,"")</f>
        <v>1</v>
      </c>
      <c r="BC155" s="78" t="str">
        <f>REPLACE(INDEX(GroupVertices[Group],MATCH(Edges[[#This Row],[Vertex 2]],GroupVertices[Vertex],0)),1,1,"")</f>
        <v>1</v>
      </c>
      <c r="BD155" s="48">
        <v>1</v>
      </c>
      <c r="BE155" s="49">
        <v>3.225806451612903</v>
      </c>
      <c r="BF155" s="48">
        <v>0</v>
      </c>
      <c r="BG155" s="49">
        <v>0</v>
      </c>
      <c r="BH155" s="48">
        <v>0</v>
      </c>
      <c r="BI155" s="49">
        <v>0</v>
      </c>
      <c r="BJ155" s="48">
        <v>30</v>
      </c>
      <c r="BK155" s="49">
        <v>96.7741935483871</v>
      </c>
      <c r="BL155" s="48">
        <v>31</v>
      </c>
    </row>
    <row r="156" spans="1:64" ht="15">
      <c r="A156" s="64" t="s">
        <v>282</v>
      </c>
      <c r="B156" s="64" t="s">
        <v>282</v>
      </c>
      <c r="C156" s="65" t="s">
        <v>2737</v>
      </c>
      <c r="D156" s="66">
        <v>10</v>
      </c>
      <c r="E156" s="67" t="s">
        <v>136</v>
      </c>
      <c r="F156" s="68">
        <v>12</v>
      </c>
      <c r="G156" s="65"/>
      <c r="H156" s="69"/>
      <c r="I156" s="70"/>
      <c r="J156" s="70"/>
      <c r="K156" s="34" t="s">
        <v>65</v>
      </c>
      <c r="L156" s="77">
        <v>156</v>
      </c>
      <c r="M156" s="77"/>
      <c r="N156" s="72"/>
      <c r="O156" s="79" t="s">
        <v>176</v>
      </c>
      <c r="P156" s="81">
        <v>43502.118101851855</v>
      </c>
      <c r="Q156" s="79" t="s">
        <v>412</v>
      </c>
      <c r="R156" s="83" t="s">
        <v>529</v>
      </c>
      <c r="S156" s="79" t="s">
        <v>560</v>
      </c>
      <c r="T156" s="79" t="s">
        <v>594</v>
      </c>
      <c r="U156" s="83" t="s">
        <v>665</v>
      </c>
      <c r="V156" s="83" t="s">
        <v>665</v>
      </c>
      <c r="W156" s="81">
        <v>43502.118101851855</v>
      </c>
      <c r="X156" s="83" t="s">
        <v>911</v>
      </c>
      <c r="Y156" s="79"/>
      <c r="Z156" s="79"/>
      <c r="AA156" s="85" t="s">
        <v>1098</v>
      </c>
      <c r="AB156" s="79"/>
      <c r="AC156" s="79" t="b">
        <v>0</v>
      </c>
      <c r="AD156" s="79">
        <v>5</v>
      </c>
      <c r="AE156" s="85" t="s">
        <v>1149</v>
      </c>
      <c r="AF156" s="79" t="b">
        <v>0</v>
      </c>
      <c r="AG156" s="79" t="s">
        <v>1152</v>
      </c>
      <c r="AH156" s="79"/>
      <c r="AI156" s="85" t="s">
        <v>1149</v>
      </c>
      <c r="AJ156" s="79" t="b">
        <v>0</v>
      </c>
      <c r="AK156" s="79">
        <v>1</v>
      </c>
      <c r="AL156" s="85" t="s">
        <v>1149</v>
      </c>
      <c r="AM156" s="79" t="s">
        <v>1168</v>
      </c>
      <c r="AN156" s="79" t="b">
        <v>0</v>
      </c>
      <c r="AO156" s="85" t="s">
        <v>1098</v>
      </c>
      <c r="AP156" s="79" t="s">
        <v>176</v>
      </c>
      <c r="AQ156" s="79">
        <v>0</v>
      </c>
      <c r="AR156" s="79">
        <v>0</v>
      </c>
      <c r="AS156" s="79"/>
      <c r="AT156" s="79"/>
      <c r="AU156" s="79"/>
      <c r="AV156" s="79"/>
      <c r="AW156" s="79"/>
      <c r="AX156" s="79"/>
      <c r="AY156" s="79"/>
      <c r="AZ156" s="79"/>
      <c r="BA156">
        <v>46</v>
      </c>
      <c r="BB156" s="78" t="str">
        <f>REPLACE(INDEX(GroupVertices[Group],MATCH(Edges[[#This Row],[Vertex 1]],GroupVertices[Vertex],0)),1,1,"")</f>
        <v>1</v>
      </c>
      <c r="BC156" s="78" t="str">
        <f>REPLACE(INDEX(GroupVertices[Group],MATCH(Edges[[#This Row],[Vertex 2]],GroupVertices[Vertex],0)),1,1,"")</f>
        <v>1</v>
      </c>
      <c r="BD156" s="48">
        <v>2</v>
      </c>
      <c r="BE156" s="49">
        <v>6.451612903225806</v>
      </c>
      <c r="BF156" s="48">
        <v>1</v>
      </c>
      <c r="BG156" s="49">
        <v>3.225806451612903</v>
      </c>
      <c r="BH156" s="48">
        <v>0</v>
      </c>
      <c r="BI156" s="49">
        <v>0</v>
      </c>
      <c r="BJ156" s="48">
        <v>28</v>
      </c>
      <c r="BK156" s="49">
        <v>90.3225806451613</v>
      </c>
      <c r="BL156" s="48">
        <v>31</v>
      </c>
    </row>
    <row r="157" spans="1:64" ht="15">
      <c r="A157" s="64" t="s">
        <v>282</v>
      </c>
      <c r="B157" s="64" t="s">
        <v>282</v>
      </c>
      <c r="C157" s="65" t="s">
        <v>2737</v>
      </c>
      <c r="D157" s="66">
        <v>10</v>
      </c>
      <c r="E157" s="67" t="s">
        <v>136</v>
      </c>
      <c r="F157" s="68">
        <v>12</v>
      </c>
      <c r="G157" s="65"/>
      <c r="H157" s="69"/>
      <c r="I157" s="70"/>
      <c r="J157" s="70"/>
      <c r="K157" s="34" t="s">
        <v>65</v>
      </c>
      <c r="L157" s="77">
        <v>157</v>
      </c>
      <c r="M157" s="77"/>
      <c r="N157" s="72"/>
      <c r="O157" s="79" t="s">
        <v>176</v>
      </c>
      <c r="P157" s="81">
        <v>43502.584548611114</v>
      </c>
      <c r="Q157" s="79" t="s">
        <v>413</v>
      </c>
      <c r="R157" s="83" t="s">
        <v>530</v>
      </c>
      <c r="S157" s="79" t="s">
        <v>560</v>
      </c>
      <c r="T157" s="79" t="s">
        <v>614</v>
      </c>
      <c r="U157" s="83" t="s">
        <v>666</v>
      </c>
      <c r="V157" s="83" t="s">
        <v>666</v>
      </c>
      <c r="W157" s="81">
        <v>43502.584548611114</v>
      </c>
      <c r="X157" s="83" t="s">
        <v>912</v>
      </c>
      <c r="Y157" s="79"/>
      <c r="Z157" s="79"/>
      <c r="AA157" s="85" t="s">
        <v>1099</v>
      </c>
      <c r="AB157" s="79"/>
      <c r="AC157" s="79" t="b">
        <v>0</v>
      </c>
      <c r="AD157" s="79">
        <v>5</v>
      </c>
      <c r="AE157" s="85" t="s">
        <v>1149</v>
      </c>
      <c r="AF157" s="79" t="b">
        <v>0</v>
      </c>
      <c r="AG157" s="79" t="s">
        <v>1152</v>
      </c>
      <c r="AH157" s="79"/>
      <c r="AI157" s="85" t="s">
        <v>1149</v>
      </c>
      <c r="AJ157" s="79" t="b">
        <v>0</v>
      </c>
      <c r="AK157" s="79">
        <v>1</v>
      </c>
      <c r="AL157" s="85" t="s">
        <v>1149</v>
      </c>
      <c r="AM157" s="79" t="s">
        <v>1168</v>
      </c>
      <c r="AN157" s="79" t="b">
        <v>0</v>
      </c>
      <c r="AO157" s="85" t="s">
        <v>1099</v>
      </c>
      <c r="AP157" s="79" t="s">
        <v>176</v>
      </c>
      <c r="AQ157" s="79">
        <v>0</v>
      </c>
      <c r="AR157" s="79">
        <v>0</v>
      </c>
      <c r="AS157" s="79"/>
      <c r="AT157" s="79"/>
      <c r="AU157" s="79"/>
      <c r="AV157" s="79"/>
      <c r="AW157" s="79"/>
      <c r="AX157" s="79"/>
      <c r="AY157" s="79"/>
      <c r="AZ157" s="79"/>
      <c r="BA157">
        <v>46</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23</v>
      </c>
      <c r="BK157" s="49">
        <v>100</v>
      </c>
      <c r="BL157" s="48">
        <v>23</v>
      </c>
    </row>
    <row r="158" spans="1:64" ht="15">
      <c r="A158" s="64" t="s">
        <v>282</v>
      </c>
      <c r="B158" s="64" t="s">
        <v>282</v>
      </c>
      <c r="C158" s="65" t="s">
        <v>2737</v>
      </c>
      <c r="D158" s="66">
        <v>10</v>
      </c>
      <c r="E158" s="67" t="s">
        <v>136</v>
      </c>
      <c r="F158" s="68">
        <v>12</v>
      </c>
      <c r="G158" s="65"/>
      <c r="H158" s="69"/>
      <c r="I158" s="70"/>
      <c r="J158" s="70"/>
      <c r="K158" s="34" t="s">
        <v>65</v>
      </c>
      <c r="L158" s="77">
        <v>158</v>
      </c>
      <c r="M158" s="77"/>
      <c r="N158" s="72"/>
      <c r="O158" s="79" t="s">
        <v>176</v>
      </c>
      <c r="P158" s="81">
        <v>43502.71189814815</v>
      </c>
      <c r="Q158" s="79" t="s">
        <v>414</v>
      </c>
      <c r="R158" s="83" t="s">
        <v>531</v>
      </c>
      <c r="S158" s="79" t="s">
        <v>560</v>
      </c>
      <c r="T158" s="79"/>
      <c r="U158" s="83" t="s">
        <v>667</v>
      </c>
      <c r="V158" s="83" t="s">
        <v>667</v>
      </c>
      <c r="W158" s="81">
        <v>43502.71189814815</v>
      </c>
      <c r="X158" s="83" t="s">
        <v>913</v>
      </c>
      <c r="Y158" s="79"/>
      <c r="Z158" s="79"/>
      <c r="AA158" s="85" t="s">
        <v>1100</v>
      </c>
      <c r="AB158" s="79"/>
      <c r="AC158" s="79" t="b">
        <v>0</v>
      </c>
      <c r="AD158" s="79">
        <v>0</v>
      </c>
      <c r="AE158" s="85" t="s">
        <v>1149</v>
      </c>
      <c r="AF158" s="79" t="b">
        <v>0</v>
      </c>
      <c r="AG158" s="79" t="s">
        <v>1152</v>
      </c>
      <c r="AH158" s="79"/>
      <c r="AI158" s="85" t="s">
        <v>1149</v>
      </c>
      <c r="AJ158" s="79" t="b">
        <v>0</v>
      </c>
      <c r="AK158" s="79">
        <v>0</v>
      </c>
      <c r="AL158" s="85" t="s">
        <v>1149</v>
      </c>
      <c r="AM158" s="79" t="s">
        <v>1168</v>
      </c>
      <c r="AN158" s="79" t="b">
        <v>0</v>
      </c>
      <c r="AO158" s="85" t="s">
        <v>1100</v>
      </c>
      <c r="AP158" s="79" t="s">
        <v>176</v>
      </c>
      <c r="AQ158" s="79">
        <v>0</v>
      </c>
      <c r="AR158" s="79">
        <v>0</v>
      </c>
      <c r="AS158" s="79"/>
      <c r="AT158" s="79"/>
      <c r="AU158" s="79"/>
      <c r="AV158" s="79"/>
      <c r="AW158" s="79"/>
      <c r="AX158" s="79"/>
      <c r="AY158" s="79"/>
      <c r="AZ158" s="79"/>
      <c r="BA158">
        <v>46</v>
      </c>
      <c r="BB158" s="78" t="str">
        <f>REPLACE(INDEX(GroupVertices[Group],MATCH(Edges[[#This Row],[Vertex 1]],GroupVertices[Vertex],0)),1,1,"")</f>
        <v>1</v>
      </c>
      <c r="BC158" s="78" t="str">
        <f>REPLACE(INDEX(GroupVertices[Group],MATCH(Edges[[#This Row],[Vertex 2]],GroupVertices[Vertex],0)),1,1,"")</f>
        <v>1</v>
      </c>
      <c r="BD158" s="48">
        <v>2</v>
      </c>
      <c r="BE158" s="49">
        <v>6.0606060606060606</v>
      </c>
      <c r="BF158" s="48">
        <v>0</v>
      </c>
      <c r="BG158" s="49">
        <v>0</v>
      </c>
      <c r="BH158" s="48">
        <v>0</v>
      </c>
      <c r="BI158" s="49">
        <v>0</v>
      </c>
      <c r="BJ158" s="48">
        <v>31</v>
      </c>
      <c r="BK158" s="49">
        <v>93.93939393939394</v>
      </c>
      <c r="BL158" s="48">
        <v>33</v>
      </c>
    </row>
    <row r="159" spans="1:64" ht="15">
      <c r="A159" s="64" t="s">
        <v>282</v>
      </c>
      <c r="B159" s="64" t="s">
        <v>282</v>
      </c>
      <c r="C159" s="65" t="s">
        <v>2737</v>
      </c>
      <c r="D159" s="66">
        <v>10</v>
      </c>
      <c r="E159" s="67" t="s">
        <v>136</v>
      </c>
      <c r="F159" s="68">
        <v>12</v>
      </c>
      <c r="G159" s="65"/>
      <c r="H159" s="69"/>
      <c r="I159" s="70"/>
      <c r="J159" s="70"/>
      <c r="K159" s="34" t="s">
        <v>65</v>
      </c>
      <c r="L159" s="77">
        <v>159</v>
      </c>
      <c r="M159" s="77"/>
      <c r="N159" s="72"/>
      <c r="O159" s="79" t="s">
        <v>176</v>
      </c>
      <c r="P159" s="81">
        <v>43502.94447916667</v>
      </c>
      <c r="Q159" s="79" t="s">
        <v>415</v>
      </c>
      <c r="R159" s="83" t="s">
        <v>532</v>
      </c>
      <c r="S159" s="79" t="s">
        <v>560</v>
      </c>
      <c r="T159" s="79" t="s">
        <v>615</v>
      </c>
      <c r="U159" s="83" t="s">
        <v>668</v>
      </c>
      <c r="V159" s="83" t="s">
        <v>668</v>
      </c>
      <c r="W159" s="81">
        <v>43502.94447916667</v>
      </c>
      <c r="X159" s="83" t="s">
        <v>914</v>
      </c>
      <c r="Y159" s="79"/>
      <c r="Z159" s="79"/>
      <c r="AA159" s="85" t="s">
        <v>1101</v>
      </c>
      <c r="AB159" s="79"/>
      <c r="AC159" s="79" t="b">
        <v>0</v>
      </c>
      <c r="AD159" s="79">
        <v>5</v>
      </c>
      <c r="AE159" s="85" t="s">
        <v>1149</v>
      </c>
      <c r="AF159" s="79" t="b">
        <v>0</v>
      </c>
      <c r="AG159" s="79" t="s">
        <v>1152</v>
      </c>
      <c r="AH159" s="79"/>
      <c r="AI159" s="85" t="s">
        <v>1149</v>
      </c>
      <c r="AJ159" s="79" t="b">
        <v>0</v>
      </c>
      <c r="AK159" s="79">
        <v>3</v>
      </c>
      <c r="AL159" s="85" t="s">
        <v>1149</v>
      </c>
      <c r="AM159" s="79" t="s">
        <v>1168</v>
      </c>
      <c r="AN159" s="79" t="b">
        <v>0</v>
      </c>
      <c r="AO159" s="85" t="s">
        <v>1101</v>
      </c>
      <c r="AP159" s="79" t="s">
        <v>176</v>
      </c>
      <c r="AQ159" s="79">
        <v>0</v>
      </c>
      <c r="AR159" s="79">
        <v>0</v>
      </c>
      <c r="AS159" s="79"/>
      <c r="AT159" s="79"/>
      <c r="AU159" s="79"/>
      <c r="AV159" s="79"/>
      <c r="AW159" s="79"/>
      <c r="AX159" s="79"/>
      <c r="AY159" s="79"/>
      <c r="AZ159" s="79"/>
      <c r="BA159">
        <v>46</v>
      </c>
      <c r="BB159" s="78" t="str">
        <f>REPLACE(INDEX(GroupVertices[Group],MATCH(Edges[[#This Row],[Vertex 1]],GroupVertices[Vertex],0)),1,1,"")</f>
        <v>1</v>
      </c>
      <c r="BC159" s="78" t="str">
        <f>REPLACE(INDEX(GroupVertices[Group],MATCH(Edges[[#This Row],[Vertex 2]],GroupVertices[Vertex],0)),1,1,"")</f>
        <v>1</v>
      </c>
      <c r="BD159" s="48">
        <v>2</v>
      </c>
      <c r="BE159" s="49">
        <v>5.555555555555555</v>
      </c>
      <c r="BF159" s="48">
        <v>0</v>
      </c>
      <c r="BG159" s="49">
        <v>0</v>
      </c>
      <c r="BH159" s="48">
        <v>0</v>
      </c>
      <c r="BI159" s="49">
        <v>0</v>
      </c>
      <c r="BJ159" s="48">
        <v>34</v>
      </c>
      <c r="BK159" s="49">
        <v>94.44444444444444</v>
      </c>
      <c r="BL159" s="48">
        <v>36</v>
      </c>
    </row>
    <row r="160" spans="1:64" ht="15">
      <c r="A160" s="64" t="s">
        <v>282</v>
      </c>
      <c r="B160" s="64" t="s">
        <v>282</v>
      </c>
      <c r="C160" s="65" t="s">
        <v>2737</v>
      </c>
      <c r="D160" s="66">
        <v>10</v>
      </c>
      <c r="E160" s="67" t="s">
        <v>136</v>
      </c>
      <c r="F160" s="68">
        <v>12</v>
      </c>
      <c r="G160" s="65"/>
      <c r="H160" s="69"/>
      <c r="I160" s="70"/>
      <c r="J160" s="70"/>
      <c r="K160" s="34" t="s">
        <v>65</v>
      </c>
      <c r="L160" s="77">
        <v>160</v>
      </c>
      <c r="M160" s="77"/>
      <c r="N160" s="72"/>
      <c r="O160" s="79" t="s">
        <v>176</v>
      </c>
      <c r="P160" s="81">
        <v>43503.10424768519</v>
      </c>
      <c r="Q160" s="79" t="s">
        <v>416</v>
      </c>
      <c r="R160" s="83" t="s">
        <v>533</v>
      </c>
      <c r="S160" s="79" t="s">
        <v>560</v>
      </c>
      <c r="T160" s="79" t="s">
        <v>571</v>
      </c>
      <c r="U160" s="83" t="s">
        <v>669</v>
      </c>
      <c r="V160" s="83" t="s">
        <v>669</v>
      </c>
      <c r="W160" s="81">
        <v>43503.10424768519</v>
      </c>
      <c r="X160" s="83" t="s">
        <v>915</v>
      </c>
      <c r="Y160" s="79"/>
      <c r="Z160" s="79"/>
      <c r="AA160" s="85" t="s">
        <v>1102</v>
      </c>
      <c r="AB160" s="79"/>
      <c r="AC160" s="79" t="b">
        <v>0</v>
      </c>
      <c r="AD160" s="79">
        <v>3</v>
      </c>
      <c r="AE160" s="85" t="s">
        <v>1149</v>
      </c>
      <c r="AF160" s="79" t="b">
        <v>0</v>
      </c>
      <c r="AG160" s="79" t="s">
        <v>1152</v>
      </c>
      <c r="AH160" s="79"/>
      <c r="AI160" s="85" t="s">
        <v>1149</v>
      </c>
      <c r="AJ160" s="79" t="b">
        <v>0</v>
      </c>
      <c r="AK160" s="79">
        <v>1</v>
      </c>
      <c r="AL160" s="85" t="s">
        <v>1149</v>
      </c>
      <c r="AM160" s="79" t="s">
        <v>1168</v>
      </c>
      <c r="AN160" s="79" t="b">
        <v>0</v>
      </c>
      <c r="AO160" s="85" t="s">
        <v>1102</v>
      </c>
      <c r="AP160" s="79" t="s">
        <v>176</v>
      </c>
      <c r="AQ160" s="79">
        <v>0</v>
      </c>
      <c r="AR160" s="79">
        <v>0</v>
      </c>
      <c r="AS160" s="79"/>
      <c r="AT160" s="79"/>
      <c r="AU160" s="79"/>
      <c r="AV160" s="79"/>
      <c r="AW160" s="79"/>
      <c r="AX160" s="79"/>
      <c r="AY160" s="79"/>
      <c r="AZ160" s="79"/>
      <c r="BA160">
        <v>46</v>
      </c>
      <c r="BB160" s="78" t="str">
        <f>REPLACE(INDEX(GroupVertices[Group],MATCH(Edges[[#This Row],[Vertex 1]],GroupVertices[Vertex],0)),1,1,"")</f>
        <v>1</v>
      </c>
      <c r="BC160" s="78" t="str">
        <f>REPLACE(INDEX(GroupVertices[Group],MATCH(Edges[[#This Row],[Vertex 2]],GroupVertices[Vertex],0)),1,1,"")</f>
        <v>1</v>
      </c>
      <c r="BD160" s="48">
        <v>2</v>
      </c>
      <c r="BE160" s="49">
        <v>9.523809523809524</v>
      </c>
      <c r="BF160" s="48">
        <v>6</v>
      </c>
      <c r="BG160" s="49">
        <v>28.571428571428573</v>
      </c>
      <c r="BH160" s="48">
        <v>0</v>
      </c>
      <c r="BI160" s="49">
        <v>0</v>
      </c>
      <c r="BJ160" s="48">
        <v>13</v>
      </c>
      <c r="BK160" s="49">
        <v>61.904761904761905</v>
      </c>
      <c r="BL160" s="48">
        <v>21</v>
      </c>
    </row>
    <row r="161" spans="1:64" ht="15">
      <c r="A161" s="64" t="s">
        <v>282</v>
      </c>
      <c r="B161" s="64" t="s">
        <v>282</v>
      </c>
      <c r="C161" s="65" t="s">
        <v>2737</v>
      </c>
      <c r="D161" s="66">
        <v>10</v>
      </c>
      <c r="E161" s="67" t="s">
        <v>136</v>
      </c>
      <c r="F161" s="68">
        <v>12</v>
      </c>
      <c r="G161" s="65"/>
      <c r="H161" s="69"/>
      <c r="I161" s="70"/>
      <c r="J161" s="70"/>
      <c r="K161" s="34" t="s">
        <v>65</v>
      </c>
      <c r="L161" s="77">
        <v>161</v>
      </c>
      <c r="M161" s="77"/>
      <c r="N161" s="72"/>
      <c r="O161" s="79" t="s">
        <v>176</v>
      </c>
      <c r="P161" s="81">
        <v>43503.6306712963</v>
      </c>
      <c r="Q161" s="79" t="s">
        <v>417</v>
      </c>
      <c r="R161" s="83" t="s">
        <v>534</v>
      </c>
      <c r="S161" s="79" t="s">
        <v>560</v>
      </c>
      <c r="T161" s="79" t="s">
        <v>616</v>
      </c>
      <c r="U161" s="83" t="s">
        <v>670</v>
      </c>
      <c r="V161" s="83" t="s">
        <v>670</v>
      </c>
      <c r="W161" s="81">
        <v>43503.6306712963</v>
      </c>
      <c r="X161" s="83" t="s">
        <v>916</v>
      </c>
      <c r="Y161" s="79"/>
      <c r="Z161" s="79"/>
      <c r="AA161" s="85" t="s">
        <v>1103</v>
      </c>
      <c r="AB161" s="79"/>
      <c r="AC161" s="79" t="b">
        <v>0</v>
      </c>
      <c r="AD161" s="79">
        <v>3</v>
      </c>
      <c r="AE161" s="85" t="s">
        <v>1149</v>
      </c>
      <c r="AF161" s="79" t="b">
        <v>0</v>
      </c>
      <c r="AG161" s="79" t="s">
        <v>1152</v>
      </c>
      <c r="AH161" s="79"/>
      <c r="AI161" s="85" t="s">
        <v>1149</v>
      </c>
      <c r="AJ161" s="79" t="b">
        <v>0</v>
      </c>
      <c r="AK161" s="79">
        <v>2</v>
      </c>
      <c r="AL161" s="85" t="s">
        <v>1149</v>
      </c>
      <c r="AM161" s="79" t="s">
        <v>1168</v>
      </c>
      <c r="AN161" s="79" t="b">
        <v>0</v>
      </c>
      <c r="AO161" s="85" t="s">
        <v>1103</v>
      </c>
      <c r="AP161" s="79" t="s">
        <v>176</v>
      </c>
      <c r="AQ161" s="79">
        <v>0</v>
      </c>
      <c r="AR161" s="79">
        <v>0</v>
      </c>
      <c r="AS161" s="79"/>
      <c r="AT161" s="79"/>
      <c r="AU161" s="79"/>
      <c r="AV161" s="79"/>
      <c r="AW161" s="79"/>
      <c r="AX161" s="79"/>
      <c r="AY161" s="79"/>
      <c r="AZ161" s="79"/>
      <c r="BA161">
        <v>46</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32</v>
      </c>
      <c r="BK161" s="49">
        <v>100</v>
      </c>
      <c r="BL161" s="48">
        <v>32</v>
      </c>
    </row>
    <row r="162" spans="1:64" ht="15">
      <c r="A162" s="64" t="s">
        <v>282</v>
      </c>
      <c r="B162" s="64" t="s">
        <v>282</v>
      </c>
      <c r="C162" s="65" t="s">
        <v>2737</v>
      </c>
      <c r="D162" s="66">
        <v>10</v>
      </c>
      <c r="E162" s="67" t="s">
        <v>136</v>
      </c>
      <c r="F162" s="68">
        <v>12</v>
      </c>
      <c r="G162" s="65"/>
      <c r="H162" s="69"/>
      <c r="I162" s="70"/>
      <c r="J162" s="70"/>
      <c r="K162" s="34" t="s">
        <v>65</v>
      </c>
      <c r="L162" s="77">
        <v>162</v>
      </c>
      <c r="M162" s="77"/>
      <c r="N162" s="72"/>
      <c r="O162" s="79" t="s">
        <v>176</v>
      </c>
      <c r="P162" s="81">
        <v>43503.757002314815</v>
      </c>
      <c r="Q162" s="79" t="s">
        <v>418</v>
      </c>
      <c r="R162" s="83" t="s">
        <v>535</v>
      </c>
      <c r="S162" s="79" t="s">
        <v>560</v>
      </c>
      <c r="T162" s="79" t="s">
        <v>584</v>
      </c>
      <c r="U162" s="83" t="s">
        <v>671</v>
      </c>
      <c r="V162" s="83" t="s">
        <v>671</v>
      </c>
      <c r="W162" s="81">
        <v>43503.757002314815</v>
      </c>
      <c r="X162" s="83" t="s">
        <v>917</v>
      </c>
      <c r="Y162" s="79"/>
      <c r="Z162" s="79"/>
      <c r="AA162" s="85" t="s">
        <v>1104</v>
      </c>
      <c r="AB162" s="79"/>
      <c r="AC162" s="79" t="b">
        <v>0</v>
      </c>
      <c r="AD162" s="79">
        <v>4</v>
      </c>
      <c r="AE162" s="85" t="s">
        <v>1149</v>
      </c>
      <c r="AF162" s="79" t="b">
        <v>0</v>
      </c>
      <c r="AG162" s="79" t="s">
        <v>1152</v>
      </c>
      <c r="AH162" s="79"/>
      <c r="AI162" s="85" t="s">
        <v>1149</v>
      </c>
      <c r="AJ162" s="79" t="b">
        <v>0</v>
      </c>
      <c r="AK162" s="79">
        <v>3</v>
      </c>
      <c r="AL162" s="85" t="s">
        <v>1149</v>
      </c>
      <c r="AM162" s="79" t="s">
        <v>1168</v>
      </c>
      <c r="AN162" s="79" t="b">
        <v>0</v>
      </c>
      <c r="AO162" s="85" t="s">
        <v>1104</v>
      </c>
      <c r="AP162" s="79" t="s">
        <v>176</v>
      </c>
      <c r="AQ162" s="79">
        <v>0</v>
      </c>
      <c r="AR162" s="79">
        <v>0</v>
      </c>
      <c r="AS162" s="79"/>
      <c r="AT162" s="79"/>
      <c r="AU162" s="79"/>
      <c r="AV162" s="79"/>
      <c r="AW162" s="79"/>
      <c r="AX162" s="79"/>
      <c r="AY162" s="79"/>
      <c r="AZ162" s="79"/>
      <c r="BA162">
        <v>46</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34</v>
      </c>
      <c r="BK162" s="49">
        <v>100</v>
      </c>
      <c r="BL162" s="48">
        <v>34</v>
      </c>
    </row>
    <row r="163" spans="1:64" ht="15">
      <c r="A163" s="64" t="s">
        <v>282</v>
      </c>
      <c r="B163" s="64" t="s">
        <v>282</v>
      </c>
      <c r="C163" s="65" t="s">
        <v>2737</v>
      </c>
      <c r="D163" s="66">
        <v>10</v>
      </c>
      <c r="E163" s="67" t="s">
        <v>136</v>
      </c>
      <c r="F163" s="68">
        <v>12</v>
      </c>
      <c r="G163" s="65"/>
      <c r="H163" s="69"/>
      <c r="I163" s="70"/>
      <c r="J163" s="70"/>
      <c r="K163" s="34" t="s">
        <v>65</v>
      </c>
      <c r="L163" s="77">
        <v>163</v>
      </c>
      <c r="M163" s="77"/>
      <c r="N163" s="72"/>
      <c r="O163" s="79" t="s">
        <v>176</v>
      </c>
      <c r="P163" s="81">
        <v>43503.87855324074</v>
      </c>
      <c r="Q163" s="79" t="s">
        <v>419</v>
      </c>
      <c r="R163" s="83" t="s">
        <v>536</v>
      </c>
      <c r="S163" s="79" t="s">
        <v>560</v>
      </c>
      <c r="T163" s="79" t="s">
        <v>617</v>
      </c>
      <c r="U163" s="83" t="s">
        <v>672</v>
      </c>
      <c r="V163" s="83" t="s">
        <v>672</v>
      </c>
      <c r="W163" s="81">
        <v>43503.87855324074</v>
      </c>
      <c r="X163" s="83" t="s">
        <v>918</v>
      </c>
      <c r="Y163" s="79"/>
      <c r="Z163" s="79"/>
      <c r="AA163" s="85" t="s">
        <v>1105</v>
      </c>
      <c r="AB163" s="79"/>
      <c r="AC163" s="79" t="b">
        <v>0</v>
      </c>
      <c r="AD163" s="79">
        <v>2</v>
      </c>
      <c r="AE163" s="85" t="s">
        <v>1149</v>
      </c>
      <c r="AF163" s="79" t="b">
        <v>0</v>
      </c>
      <c r="AG163" s="79" t="s">
        <v>1152</v>
      </c>
      <c r="AH163" s="79"/>
      <c r="AI163" s="85" t="s">
        <v>1149</v>
      </c>
      <c r="AJ163" s="79" t="b">
        <v>0</v>
      </c>
      <c r="AK163" s="79">
        <v>0</v>
      </c>
      <c r="AL163" s="85" t="s">
        <v>1149</v>
      </c>
      <c r="AM163" s="79" t="s">
        <v>1168</v>
      </c>
      <c r="AN163" s="79" t="b">
        <v>0</v>
      </c>
      <c r="AO163" s="85" t="s">
        <v>1105</v>
      </c>
      <c r="AP163" s="79" t="s">
        <v>176</v>
      </c>
      <c r="AQ163" s="79">
        <v>0</v>
      </c>
      <c r="AR163" s="79">
        <v>0</v>
      </c>
      <c r="AS163" s="79"/>
      <c r="AT163" s="79"/>
      <c r="AU163" s="79"/>
      <c r="AV163" s="79"/>
      <c r="AW163" s="79"/>
      <c r="AX163" s="79"/>
      <c r="AY163" s="79"/>
      <c r="AZ163" s="79"/>
      <c r="BA163">
        <v>46</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19</v>
      </c>
      <c r="BK163" s="49">
        <v>100</v>
      </c>
      <c r="BL163" s="48">
        <v>19</v>
      </c>
    </row>
    <row r="164" spans="1:64" ht="15">
      <c r="A164" s="64" t="s">
        <v>282</v>
      </c>
      <c r="B164" s="64" t="s">
        <v>282</v>
      </c>
      <c r="C164" s="65" t="s">
        <v>2737</v>
      </c>
      <c r="D164" s="66">
        <v>10</v>
      </c>
      <c r="E164" s="67" t="s">
        <v>136</v>
      </c>
      <c r="F164" s="68">
        <v>12</v>
      </c>
      <c r="G164" s="65"/>
      <c r="H164" s="69"/>
      <c r="I164" s="70"/>
      <c r="J164" s="70"/>
      <c r="K164" s="34" t="s">
        <v>65</v>
      </c>
      <c r="L164" s="77">
        <v>164</v>
      </c>
      <c r="M164" s="77"/>
      <c r="N164" s="72"/>
      <c r="O164" s="79" t="s">
        <v>176</v>
      </c>
      <c r="P164" s="81">
        <v>43504.04518518518</v>
      </c>
      <c r="Q164" s="79" t="s">
        <v>420</v>
      </c>
      <c r="R164" s="83" t="s">
        <v>537</v>
      </c>
      <c r="S164" s="79" t="s">
        <v>560</v>
      </c>
      <c r="T164" s="79" t="s">
        <v>575</v>
      </c>
      <c r="U164" s="83" t="s">
        <v>673</v>
      </c>
      <c r="V164" s="83" t="s">
        <v>673</v>
      </c>
      <c r="W164" s="81">
        <v>43504.04518518518</v>
      </c>
      <c r="X164" s="83" t="s">
        <v>919</v>
      </c>
      <c r="Y164" s="79"/>
      <c r="Z164" s="79"/>
      <c r="AA164" s="85" t="s">
        <v>1106</v>
      </c>
      <c r="AB164" s="79"/>
      <c r="AC164" s="79" t="b">
        <v>0</v>
      </c>
      <c r="AD164" s="79">
        <v>1</v>
      </c>
      <c r="AE164" s="85" t="s">
        <v>1149</v>
      </c>
      <c r="AF164" s="79" t="b">
        <v>0</v>
      </c>
      <c r="AG164" s="79" t="s">
        <v>1152</v>
      </c>
      <c r="AH164" s="79"/>
      <c r="AI164" s="85" t="s">
        <v>1149</v>
      </c>
      <c r="AJ164" s="79" t="b">
        <v>0</v>
      </c>
      <c r="AK164" s="79">
        <v>2</v>
      </c>
      <c r="AL164" s="85" t="s">
        <v>1149</v>
      </c>
      <c r="AM164" s="79" t="s">
        <v>1168</v>
      </c>
      <c r="AN164" s="79" t="b">
        <v>0</v>
      </c>
      <c r="AO164" s="85" t="s">
        <v>1106</v>
      </c>
      <c r="AP164" s="79" t="s">
        <v>176</v>
      </c>
      <c r="AQ164" s="79">
        <v>0</v>
      </c>
      <c r="AR164" s="79">
        <v>0</v>
      </c>
      <c r="AS164" s="79"/>
      <c r="AT164" s="79"/>
      <c r="AU164" s="79"/>
      <c r="AV164" s="79"/>
      <c r="AW164" s="79"/>
      <c r="AX164" s="79"/>
      <c r="AY164" s="79"/>
      <c r="AZ164" s="79"/>
      <c r="BA164">
        <v>46</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18</v>
      </c>
      <c r="BK164" s="49">
        <v>100</v>
      </c>
      <c r="BL164" s="48">
        <v>18</v>
      </c>
    </row>
    <row r="165" spans="1:64" ht="15">
      <c r="A165" s="64" t="s">
        <v>282</v>
      </c>
      <c r="B165" s="64" t="s">
        <v>282</v>
      </c>
      <c r="C165" s="65" t="s">
        <v>2737</v>
      </c>
      <c r="D165" s="66">
        <v>10</v>
      </c>
      <c r="E165" s="67" t="s">
        <v>136</v>
      </c>
      <c r="F165" s="68">
        <v>12</v>
      </c>
      <c r="G165" s="65"/>
      <c r="H165" s="69"/>
      <c r="I165" s="70"/>
      <c r="J165" s="70"/>
      <c r="K165" s="34" t="s">
        <v>65</v>
      </c>
      <c r="L165" s="77">
        <v>165</v>
      </c>
      <c r="M165" s="77"/>
      <c r="N165" s="72"/>
      <c r="O165" s="79" t="s">
        <v>176</v>
      </c>
      <c r="P165" s="81">
        <v>43504.642592592594</v>
      </c>
      <c r="Q165" s="79" t="s">
        <v>421</v>
      </c>
      <c r="R165" s="83" t="s">
        <v>538</v>
      </c>
      <c r="S165" s="79" t="s">
        <v>560</v>
      </c>
      <c r="T165" s="79" t="s">
        <v>618</v>
      </c>
      <c r="U165" s="83" t="s">
        <v>674</v>
      </c>
      <c r="V165" s="83" t="s">
        <v>674</v>
      </c>
      <c r="W165" s="81">
        <v>43504.642592592594</v>
      </c>
      <c r="X165" s="83" t="s">
        <v>920</v>
      </c>
      <c r="Y165" s="79"/>
      <c r="Z165" s="79"/>
      <c r="AA165" s="85" t="s">
        <v>1107</v>
      </c>
      <c r="AB165" s="79"/>
      <c r="AC165" s="79" t="b">
        <v>0</v>
      </c>
      <c r="AD165" s="79">
        <v>2</v>
      </c>
      <c r="AE165" s="85" t="s">
        <v>1149</v>
      </c>
      <c r="AF165" s="79" t="b">
        <v>0</v>
      </c>
      <c r="AG165" s="79" t="s">
        <v>1152</v>
      </c>
      <c r="AH165" s="79"/>
      <c r="AI165" s="85" t="s">
        <v>1149</v>
      </c>
      <c r="AJ165" s="79" t="b">
        <v>0</v>
      </c>
      <c r="AK165" s="79">
        <v>0</v>
      </c>
      <c r="AL165" s="85" t="s">
        <v>1149</v>
      </c>
      <c r="AM165" s="79" t="s">
        <v>1168</v>
      </c>
      <c r="AN165" s="79" t="b">
        <v>0</v>
      </c>
      <c r="AO165" s="85" t="s">
        <v>1107</v>
      </c>
      <c r="AP165" s="79" t="s">
        <v>176</v>
      </c>
      <c r="AQ165" s="79">
        <v>0</v>
      </c>
      <c r="AR165" s="79">
        <v>0</v>
      </c>
      <c r="AS165" s="79"/>
      <c r="AT165" s="79"/>
      <c r="AU165" s="79"/>
      <c r="AV165" s="79"/>
      <c r="AW165" s="79"/>
      <c r="AX165" s="79"/>
      <c r="AY165" s="79"/>
      <c r="AZ165" s="79"/>
      <c r="BA165">
        <v>46</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10</v>
      </c>
      <c r="BK165" s="49">
        <v>100</v>
      </c>
      <c r="BL165" s="48">
        <v>10</v>
      </c>
    </row>
    <row r="166" spans="1:64" ht="15">
      <c r="A166" s="64" t="s">
        <v>282</v>
      </c>
      <c r="B166" s="64" t="s">
        <v>282</v>
      </c>
      <c r="C166" s="65" t="s">
        <v>2737</v>
      </c>
      <c r="D166" s="66">
        <v>10</v>
      </c>
      <c r="E166" s="67" t="s">
        <v>136</v>
      </c>
      <c r="F166" s="68">
        <v>12</v>
      </c>
      <c r="G166" s="65"/>
      <c r="H166" s="69"/>
      <c r="I166" s="70"/>
      <c r="J166" s="70"/>
      <c r="K166" s="34" t="s">
        <v>65</v>
      </c>
      <c r="L166" s="77">
        <v>166</v>
      </c>
      <c r="M166" s="77"/>
      <c r="N166" s="72"/>
      <c r="O166" s="79" t="s">
        <v>176</v>
      </c>
      <c r="P166" s="81">
        <v>43504.741273148145</v>
      </c>
      <c r="Q166" s="79" t="s">
        <v>422</v>
      </c>
      <c r="R166" s="83" t="s">
        <v>464</v>
      </c>
      <c r="S166" s="79" t="s">
        <v>560</v>
      </c>
      <c r="T166" s="79" t="s">
        <v>574</v>
      </c>
      <c r="U166" s="83" t="s">
        <v>675</v>
      </c>
      <c r="V166" s="83" t="s">
        <v>675</v>
      </c>
      <c r="W166" s="81">
        <v>43504.741273148145</v>
      </c>
      <c r="X166" s="83" t="s">
        <v>921</v>
      </c>
      <c r="Y166" s="79"/>
      <c r="Z166" s="79"/>
      <c r="AA166" s="85" t="s">
        <v>1108</v>
      </c>
      <c r="AB166" s="79"/>
      <c r="AC166" s="79" t="b">
        <v>0</v>
      </c>
      <c r="AD166" s="79">
        <v>1</v>
      </c>
      <c r="AE166" s="85" t="s">
        <v>1149</v>
      </c>
      <c r="AF166" s="79" t="b">
        <v>0</v>
      </c>
      <c r="AG166" s="79" t="s">
        <v>1152</v>
      </c>
      <c r="AH166" s="79"/>
      <c r="AI166" s="85" t="s">
        <v>1149</v>
      </c>
      <c r="AJ166" s="79" t="b">
        <v>0</v>
      </c>
      <c r="AK166" s="79">
        <v>2</v>
      </c>
      <c r="AL166" s="85" t="s">
        <v>1149</v>
      </c>
      <c r="AM166" s="79" t="s">
        <v>1168</v>
      </c>
      <c r="AN166" s="79" t="b">
        <v>0</v>
      </c>
      <c r="AO166" s="85" t="s">
        <v>1108</v>
      </c>
      <c r="AP166" s="79" t="s">
        <v>176</v>
      </c>
      <c r="AQ166" s="79">
        <v>0</v>
      </c>
      <c r="AR166" s="79">
        <v>0</v>
      </c>
      <c r="AS166" s="79"/>
      <c r="AT166" s="79"/>
      <c r="AU166" s="79"/>
      <c r="AV166" s="79"/>
      <c r="AW166" s="79"/>
      <c r="AX166" s="79"/>
      <c r="AY166" s="79"/>
      <c r="AZ166" s="79"/>
      <c r="BA166">
        <v>46</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14</v>
      </c>
      <c r="BK166" s="49">
        <v>100</v>
      </c>
      <c r="BL166" s="48">
        <v>14</v>
      </c>
    </row>
    <row r="167" spans="1:64" ht="15">
      <c r="A167" s="64" t="s">
        <v>282</v>
      </c>
      <c r="B167" s="64" t="s">
        <v>282</v>
      </c>
      <c r="C167" s="65" t="s">
        <v>2737</v>
      </c>
      <c r="D167" s="66">
        <v>10</v>
      </c>
      <c r="E167" s="67" t="s">
        <v>136</v>
      </c>
      <c r="F167" s="68">
        <v>12</v>
      </c>
      <c r="G167" s="65"/>
      <c r="H167" s="69"/>
      <c r="I167" s="70"/>
      <c r="J167" s="70"/>
      <c r="K167" s="34" t="s">
        <v>65</v>
      </c>
      <c r="L167" s="77">
        <v>167</v>
      </c>
      <c r="M167" s="77"/>
      <c r="N167" s="72"/>
      <c r="O167" s="79" t="s">
        <v>176</v>
      </c>
      <c r="P167" s="81">
        <v>43505.61809027778</v>
      </c>
      <c r="Q167" s="79" t="s">
        <v>423</v>
      </c>
      <c r="R167" s="83" t="s">
        <v>539</v>
      </c>
      <c r="S167" s="79" t="s">
        <v>560</v>
      </c>
      <c r="T167" s="79" t="s">
        <v>619</v>
      </c>
      <c r="U167" s="83" t="s">
        <v>676</v>
      </c>
      <c r="V167" s="83" t="s">
        <v>676</v>
      </c>
      <c r="W167" s="81">
        <v>43505.61809027778</v>
      </c>
      <c r="X167" s="83" t="s">
        <v>922</v>
      </c>
      <c r="Y167" s="79"/>
      <c r="Z167" s="79"/>
      <c r="AA167" s="85" t="s">
        <v>1109</v>
      </c>
      <c r="AB167" s="79"/>
      <c r="AC167" s="79" t="b">
        <v>0</v>
      </c>
      <c r="AD167" s="79">
        <v>0</v>
      </c>
      <c r="AE167" s="85" t="s">
        <v>1149</v>
      </c>
      <c r="AF167" s="79" t="b">
        <v>0</v>
      </c>
      <c r="AG167" s="79" t="s">
        <v>1152</v>
      </c>
      <c r="AH167" s="79"/>
      <c r="AI167" s="85" t="s">
        <v>1149</v>
      </c>
      <c r="AJ167" s="79" t="b">
        <v>0</v>
      </c>
      <c r="AK167" s="79">
        <v>0</v>
      </c>
      <c r="AL167" s="85" t="s">
        <v>1149</v>
      </c>
      <c r="AM167" s="79" t="s">
        <v>1168</v>
      </c>
      <c r="AN167" s="79" t="b">
        <v>0</v>
      </c>
      <c r="AO167" s="85" t="s">
        <v>1109</v>
      </c>
      <c r="AP167" s="79" t="s">
        <v>176</v>
      </c>
      <c r="AQ167" s="79">
        <v>0</v>
      </c>
      <c r="AR167" s="79">
        <v>0</v>
      </c>
      <c r="AS167" s="79"/>
      <c r="AT167" s="79"/>
      <c r="AU167" s="79"/>
      <c r="AV167" s="79"/>
      <c r="AW167" s="79"/>
      <c r="AX167" s="79"/>
      <c r="AY167" s="79"/>
      <c r="AZ167" s="79"/>
      <c r="BA167">
        <v>46</v>
      </c>
      <c r="BB167" s="78" t="str">
        <f>REPLACE(INDEX(GroupVertices[Group],MATCH(Edges[[#This Row],[Vertex 1]],GroupVertices[Vertex],0)),1,1,"")</f>
        <v>1</v>
      </c>
      <c r="BC167" s="78" t="str">
        <f>REPLACE(INDEX(GroupVertices[Group],MATCH(Edges[[#This Row],[Vertex 2]],GroupVertices[Vertex],0)),1,1,"")</f>
        <v>1</v>
      </c>
      <c r="BD167" s="48">
        <v>1</v>
      </c>
      <c r="BE167" s="49">
        <v>4</v>
      </c>
      <c r="BF167" s="48">
        <v>0</v>
      </c>
      <c r="BG167" s="49">
        <v>0</v>
      </c>
      <c r="BH167" s="48">
        <v>0</v>
      </c>
      <c r="BI167" s="49">
        <v>0</v>
      </c>
      <c r="BJ167" s="48">
        <v>24</v>
      </c>
      <c r="BK167" s="49">
        <v>96</v>
      </c>
      <c r="BL167" s="48">
        <v>25</v>
      </c>
    </row>
    <row r="168" spans="1:64" ht="15">
      <c r="A168" s="64" t="s">
        <v>282</v>
      </c>
      <c r="B168" s="64" t="s">
        <v>282</v>
      </c>
      <c r="C168" s="65" t="s">
        <v>2737</v>
      </c>
      <c r="D168" s="66">
        <v>10</v>
      </c>
      <c r="E168" s="67" t="s">
        <v>136</v>
      </c>
      <c r="F168" s="68">
        <v>12</v>
      </c>
      <c r="G168" s="65"/>
      <c r="H168" s="69"/>
      <c r="I168" s="70"/>
      <c r="J168" s="70"/>
      <c r="K168" s="34" t="s">
        <v>65</v>
      </c>
      <c r="L168" s="77">
        <v>168</v>
      </c>
      <c r="M168" s="77"/>
      <c r="N168" s="72"/>
      <c r="O168" s="79" t="s">
        <v>176</v>
      </c>
      <c r="P168" s="81">
        <v>43505.75351851852</v>
      </c>
      <c r="Q168" s="79" t="s">
        <v>424</v>
      </c>
      <c r="R168" s="83" t="s">
        <v>532</v>
      </c>
      <c r="S168" s="79" t="s">
        <v>560</v>
      </c>
      <c r="T168" s="79" t="s">
        <v>620</v>
      </c>
      <c r="U168" s="83" t="s">
        <v>677</v>
      </c>
      <c r="V168" s="83" t="s">
        <v>677</v>
      </c>
      <c r="W168" s="81">
        <v>43505.75351851852</v>
      </c>
      <c r="X168" s="83" t="s">
        <v>923</v>
      </c>
      <c r="Y168" s="79"/>
      <c r="Z168" s="79"/>
      <c r="AA168" s="85" t="s">
        <v>1110</v>
      </c>
      <c r="AB168" s="79"/>
      <c r="AC168" s="79" t="b">
        <v>0</v>
      </c>
      <c r="AD168" s="79">
        <v>0</v>
      </c>
      <c r="AE168" s="85" t="s">
        <v>1149</v>
      </c>
      <c r="AF168" s="79" t="b">
        <v>0</v>
      </c>
      <c r="AG168" s="79" t="s">
        <v>1152</v>
      </c>
      <c r="AH168" s="79"/>
      <c r="AI168" s="85" t="s">
        <v>1149</v>
      </c>
      <c r="AJ168" s="79" t="b">
        <v>0</v>
      </c>
      <c r="AK168" s="79">
        <v>0</v>
      </c>
      <c r="AL168" s="85" t="s">
        <v>1149</v>
      </c>
      <c r="AM168" s="79" t="s">
        <v>1168</v>
      </c>
      <c r="AN168" s="79" t="b">
        <v>0</v>
      </c>
      <c r="AO168" s="85" t="s">
        <v>1110</v>
      </c>
      <c r="AP168" s="79" t="s">
        <v>176</v>
      </c>
      <c r="AQ168" s="79">
        <v>0</v>
      </c>
      <c r="AR168" s="79">
        <v>0</v>
      </c>
      <c r="AS168" s="79"/>
      <c r="AT168" s="79"/>
      <c r="AU168" s="79"/>
      <c r="AV168" s="79"/>
      <c r="AW168" s="79"/>
      <c r="AX168" s="79"/>
      <c r="AY168" s="79"/>
      <c r="AZ168" s="79"/>
      <c r="BA168">
        <v>46</v>
      </c>
      <c r="BB168" s="78" t="str">
        <f>REPLACE(INDEX(GroupVertices[Group],MATCH(Edges[[#This Row],[Vertex 1]],GroupVertices[Vertex],0)),1,1,"")</f>
        <v>1</v>
      </c>
      <c r="BC168" s="78" t="str">
        <f>REPLACE(INDEX(GroupVertices[Group],MATCH(Edges[[#This Row],[Vertex 2]],GroupVertices[Vertex],0)),1,1,"")</f>
        <v>1</v>
      </c>
      <c r="BD168" s="48">
        <v>5</v>
      </c>
      <c r="BE168" s="49">
        <v>18.51851851851852</v>
      </c>
      <c r="BF168" s="48">
        <v>0</v>
      </c>
      <c r="BG168" s="49">
        <v>0</v>
      </c>
      <c r="BH168" s="48">
        <v>0</v>
      </c>
      <c r="BI168" s="49">
        <v>0</v>
      </c>
      <c r="BJ168" s="48">
        <v>22</v>
      </c>
      <c r="BK168" s="49">
        <v>81.48148148148148</v>
      </c>
      <c r="BL168" s="48">
        <v>27</v>
      </c>
    </row>
    <row r="169" spans="1:64" ht="15">
      <c r="A169" s="64" t="s">
        <v>282</v>
      </c>
      <c r="B169" s="64" t="s">
        <v>282</v>
      </c>
      <c r="C169" s="65" t="s">
        <v>2737</v>
      </c>
      <c r="D169" s="66">
        <v>10</v>
      </c>
      <c r="E169" s="67" t="s">
        <v>136</v>
      </c>
      <c r="F169" s="68">
        <v>12</v>
      </c>
      <c r="G169" s="65"/>
      <c r="H169" s="69"/>
      <c r="I169" s="70"/>
      <c r="J169" s="70"/>
      <c r="K169" s="34" t="s">
        <v>65</v>
      </c>
      <c r="L169" s="77">
        <v>169</v>
      </c>
      <c r="M169" s="77"/>
      <c r="N169" s="72"/>
      <c r="O169" s="79" t="s">
        <v>176</v>
      </c>
      <c r="P169" s="81">
        <v>43505.94449074074</v>
      </c>
      <c r="Q169" s="79" t="s">
        <v>425</v>
      </c>
      <c r="R169" s="83" t="s">
        <v>540</v>
      </c>
      <c r="S169" s="79" t="s">
        <v>560</v>
      </c>
      <c r="T169" s="79" t="s">
        <v>596</v>
      </c>
      <c r="U169" s="83" t="s">
        <v>678</v>
      </c>
      <c r="V169" s="83" t="s">
        <v>678</v>
      </c>
      <c r="W169" s="81">
        <v>43505.94449074074</v>
      </c>
      <c r="X169" s="83" t="s">
        <v>924</v>
      </c>
      <c r="Y169" s="79"/>
      <c r="Z169" s="79"/>
      <c r="AA169" s="85" t="s">
        <v>1111</v>
      </c>
      <c r="AB169" s="79"/>
      <c r="AC169" s="79" t="b">
        <v>0</v>
      </c>
      <c r="AD169" s="79">
        <v>3</v>
      </c>
      <c r="AE169" s="85" t="s">
        <v>1149</v>
      </c>
      <c r="AF169" s="79" t="b">
        <v>0</v>
      </c>
      <c r="AG169" s="79" t="s">
        <v>1152</v>
      </c>
      <c r="AH169" s="79"/>
      <c r="AI169" s="85" t="s">
        <v>1149</v>
      </c>
      <c r="AJ169" s="79" t="b">
        <v>0</v>
      </c>
      <c r="AK169" s="79">
        <v>1</v>
      </c>
      <c r="AL169" s="85" t="s">
        <v>1149</v>
      </c>
      <c r="AM169" s="79" t="s">
        <v>1168</v>
      </c>
      <c r="AN169" s="79" t="b">
        <v>0</v>
      </c>
      <c r="AO169" s="85" t="s">
        <v>1111</v>
      </c>
      <c r="AP169" s="79" t="s">
        <v>176</v>
      </c>
      <c r="AQ169" s="79">
        <v>0</v>
      </c>
      <c r="AR169" s="79">
        <v>0</v>
      </c>
      <c r="AS169" s="79"/>
      <c r="AT169" s="79"/>
      <c r="AU169" s="79"/>
      <c r="AV169" s="79"/>
      <c r="AW169" s="79"/>
      <c r="AX169" s="79"/>
      <c r="AY169" s="79"/>
      <c r="AZ169" s="79"/>
      <c r="BA169">
        <v>46</v>
      </c>
      <c r="BB169" s="78" t="str">
        <f>REPLACE(INDEX(GroupVertices[Group],MATCH(Edges[[#This Row],[Vertex 1]],GroupVertices[Vertex],0)),1,1,"")</f>
        <v>1</v>
      </c>
      <c r="BC169" s="78" t="str">
        <f>REPLACE(INDEX(GroupVertices[Group],MATCH(Edges[[#This Row],[Vertex 2]],GroupVertices[Vertex],0)),1,1,"")</f>
        <v>1</v>
      </c>
      <c r="BD169" s="48">
        <v>3</v>
      </c>
      <c r="BE169" s="49">
        <v>8.333333333333334</v>
      </c>
      <c r="BF169" s="48">
        <v>0</v>
      </c>
      <c r="BG169" s="49">
        <v>0</v>
      </c>
      <c r="BH169" s="48">
        <v>0</v>
      </c>
      <c r="BI169" s="49">
        <v>0</v>
      </c>
      <c r="BJ169" s="48">
        <v>33</v>
      </c>
      <c r="BK169" s="49">
        <v>91.66666666666667</v>
      </c>
      <c r="BL169" s="48">
        <v>36</v>
      </c>
    </row>
    <row r="170" spans="1:64" ht="15">
      <c r="A170" s="64" t="s">
        <v>282</v>
      </c>
      <c r="B170" s="64" t="s">
        <v>282</v>
      </c>
      <c r="C170" s="65" t="s">
        <v>2737</v>
      </c>
      <c r="D170" s="66">
        <v>10</v>
      </c>
      <c r="E170" s="67" t="s">
        <v>136</v>
      </c>
      <c r="F170" s="68">
        <v>12</v>
      </c>
      <c r="G170" s="65"/>
      <c r="H170" s="69"/>
      <c r="I170" s="70"/>
      <c r="J170" s="70"/>
      <c r="K170" s="34" t="s">
        <v>65</v>
      </c>
      <c r="L170" s="77">
        <v>170</v>
      </c>
      <c r="M170" s="77"/>
      <c r="N170" s="72"/>
      <c r="O170" s="79" t="s">
        <v>176</v>
      </c>
      <c r="P170" s="81">
        <v>43506.60768518518</v>
      </c>
      <c r="Q170" s="79" t="s">
        <v>426</v>
      </c>
      <c r="R170" s="83" t="s">
        <v>541</v>
      </c>
      <c r="S170" s="79" t="s">
        <v>560</v>
      </c>
      <c r="T170" s="79" t="s">
        <v>621</v>
      </c>
      <c r="U170" s="83" t="s">
        <v>679</v>
      </c>
      <c r="V170" s="83" t="s">
        <v>679</v>
      </c>
      <c r="W170" s="81">
        <v>43506.60768518518</v>
      </c>
      <c r="X170" s="83" t="s">
        <v>925</v>
      </c>
      <c r="Y170" s="79"/>
      <c r="Z170" s="79"/>
      <c r="AA170" s="85" t="s">
        <v>1112</v>
      </c>
      <c r="AB170" s="79"/>
      <c r="AC170" s="79" t="b">
        <v>0</v>
      </c>
      <c r="AD170" s="79">
        <v>2</v>
      </c>
      <c r="AE170" s="85" t="s">
        <v>1149</v>
      </c>
      <c r="AF170" s="79" t="b">
        <v>0</v>
      </c>
      <c r="AG170" s="79" t="s">
        <v>1152</v>
      </c>
      <c r="AH170" s="79"/>
      <c r="AI170" s="85" t="s">
        <v>1149</v>
      </c>
      <c r="AJ170" s="79" t="b">
        <v>0</v>
      </c>
      <c r="AK170" s="79">
        <v>0</v>
      </c>
      <c r="AL170" s="85" t="s">
        <v>1149</v>
      </c>
      <c r="AM170" s="79" t="s">
        <v>1168</v>
      </c>
      <c r="AN170" s="79" t="b">
        <v>0</v>
      </c>
      <c r="AO170" s="85" t="s">
        <v>1112</v>
      </c>
      <c r="AP170" s="79" t="s">
        <v>176</v>
      </c>
      <c r="AQ170" s="79">
        <v>0</v>
      </c>
      <c r="AR170" s="79">
        <v>0</v>
      </c>
      <c r="AS170" s="79"/>
      <c r="AT170" s="79"/>
      <c r="AU170" s="79"/>
      <c r="AV170" s="79"/>
      <c r="AW170" s="79"/>
      <c r="AX170" s="79"/>
      <c r="AY170" s="79"/>
      <c r="AZ170" s="79"/>
      <c r="BA170">
        <v>46</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12</v>
      </c>
      <c r="BK170" s="49">
        <v>100</v>
      </c>
      <c r="BL170" s="48">
        <v>12</v>
      </c>
    </row>
    <row r="171" spans="1:64" ht="15">
      <c r="A171" s="64" t="s">
        <v>282</v>
      </c>
      <c r="B171" s="64" t="s">
        <v>282</v>
      </c>
      <c r="C171" s="65" t="s">
        <v>2737</v>
      </c>
      <c r="D171" s="66">
        <v>10</v>
      </c>
      <c r="E171" s="67" t="s">
        <v>136</v>
      </c>
      <c r="F171" s="68">
        <v>12</v>
      </c>
      <c r="G171" s="65"/>
      <c r="H171" s="69"/>
      <c r="I171" s="70"/>
      <c r="J171" s="70"/>
      <c r="K171" s="34" t="s">
        <v>65</v>
      </c>
      <c r="L171" s="77">
        <v>171</v>
      </c>
      <c r="M171" s="77"/>
      <c r="N171" s="72"/>
      <c r="O171" s="79" t="s">
        <v>176</v>
      </c>
      <c r="P171" s="81">
        <v>43506.76741898148</v>
      </c>
      <c r="Q171" s="79" t="s">
        <v>427</v>
      </c>
      <c r="R171" s="83" t="s">
        <v>542</v>
      </c>
      <c r="S171" s="79" t="s">
        <v>560</v>
      </c>
      <c r="T171" s="79"/>
      <c r="U171" s="83" t="s">
        <v>680</v>
      </c>
      <c r="V171" s="83" t="s">
        <v>680</v>
      </c>
      <c r="W171" s="81">
        <v>43506.76741898148</v>
      </c>
      <c r="X171" s="83" t="s">
        <v>926</v>
      </c>
      <c r="Y171" s="79"/>
      <c r="Z171" s="79"/>
      <c r="AA171" s="85" t="s">
        <v>1113</v>
      </c>
      <c r="AB171" s="79"/>
      <c r="AC171" s="79" t="b">
        <v>0</v>
      </c>
      <c r="AD171" s="79">
        <v>0</v>
      </c>
      <c r="AE171" s="85" t="s">
        <v>1149</v>
      </c>
      <c r="AF171" s="79" t="b">
        <v>0</v>
      </c>
      <c r="AG171" s="79" t="s">
        <v>1152</v>
      </c>
      <c r="AH171" s="79"/>
      <c r="AI171" s="85" t="s">
        <v>1149</v>
      </c>
      <c r="AJ171" s="79" t="b">
        <v>0</v>
      </c>
      <c r="AK171" s="79">
        <v>1</v>
      </c>
      <c r="AL171" s="85" t="s">
        <v>1149</v>
      </c>
      <c r="AM171" s="79" t="s">
        <v>1168</v>
      </c>
      <c r="AN171" s="79" t="b">
        <v>0</v>
      </c>
      <c r="AO171" s="85" t="s">
        <v>1113</v>
      </c>
      <c r="AP171" s="79" t="s">
        <v>176</v>
      </c>
      <c r="AQ171" s="79">
        <v>0</v>
      </c>
      <c r="AR171" s="79">
        <v>0</v>
      </c>
      <c r="AS171" s="79"/>
      <c r="AT171" s="79"/>
      <c r="AU171" s="79"/>
      <c r="AV171" s="79"/>
      <c r="AW171" s="79"/>
      <c r="AX171" s="79"/>
      <c r="AY171" s="79"/>
      <c r="AZ171" s="79"/>
      <c r="BA171">
        <v>46</v>
      </c>
      <c r="BB171" s="78" t="str">
        <f>REPLACE(INDEX(GroupVertices[Group],MATCH(Edges[[#This Row],[Vertex 1]],GroupVertices[Vertex],0)),1,1,"")</f>
        <v>1</v>
      </c>
      <c r="BC171" s="78" t="str">
        <f>REPLACE(INDEX(GroupVertices[Group],MATCH(Edges[[#This Row],[Vertex 2]],GroupVertices[Vertex],0)),1,1,"")</f>
        <v>1</v>
      </c>
      <c r="BD171" s="48">
        <v>1</v>
      </c>
      <c r="BE171" s="49">
        <v>5.2631578947368425</v>
      </c>
      <c r="BF171" s="48">
        <v>2</v>
      </c>
      <c r="BG171" s="49">
        <v>10.526315789473685</v>
      </c>
      <c r="BH171" s="48">
        <v>0</v>
      </c>
      <c r="BI171" s="49">
        <v>0</v>
      </c>
      <c r="BJ171" s="48">
        <v>16</v>
      </c>
      <c r="BK171" s="49">
        <v>84.21052631578948</v>
      </c>
      <c r="BL171" s="48">
        <v>19</v>
      </c>
    </row>
    <row r="172" spans="1:64" ht="15">
      <c r="A172" s="64" t="s">
        <v>282</v>
      </c>
      <c r="B172" s="64" t="s">
        <v>282</v>
      </c>
      <c r="C172" s="65" t="s">
        <v>2737</v>
      </c>
      <c r="D172" s="66">
        <v>10</v>
      </c>
      <c r="E172" s="67" t="s">
        <v>136</v>
      </c>
      <c r="F172" s="68">
        <v>12</v>
      </c>
      <c r="G172" s="65"/>
      <c r="H172" s="69"/>
      <c r="I172" s="70"/>
      <c r="J172" s="70"/>
      <c r="K172" s="34" t="s">
        <v>65</v>
      </c>
      <c r="L172" s="77">
        <v>172</v>
      </c>
      <c r="M172" s="77"/>
      <c r="N172" s="72"/>
      <c r="O172" s="79" t="s">
        <v>176</v>
      </c>
      <c r="P172" s="81">
        <v>43507.07642361111</v>
      </c>
      <c r="Q172" s="79" t="s">
        <v>428</v>
      </c>
      <c r="R172" s="83" t="s">
        <v>543</v>
      </c>
      <c r="S172" s="79" t="s">
        <v>560</v>
      </c>
      <c r="T172" s="79" t="s">
        <v>622</v>
      </c>
      <c r="U172" s="83" t="s">
        <v>681</v>
      </c>
      <c r="V172" s="83" t="s">
        <v>681</v>
      </c>
      <c r="W172" s="81">
        <v>43507.07642361111</v>
      </c>
      <c r="X172" s="83" t="s">
        <v>927</v>
      </c>
      <c r="Y172" s="79"/>
      <c r="Z172" s="79"/>
      <c r="AA172" s="85" t="s">
        <v>1114</v>
      </c>
      <c r="AB172" s="79"/>
      <c r="AC172" s="79" t="b">
        <v>0</v>
      </c>
      <c r="AD172" s="79">
        <v>0</v>
      </c>
      <c r="AE172" s="85" t="s">
        <v>1149</v>
      </c>
      <c r="AF172" s="79" t="b">
        <v>0</v>
      </c>
      <c r="AG172" s="79" t="s">
        <v>1152</v>
      </c>
      <c r="AH172" s="79"/>
      <c r="AI172" s="85" t="s">
        <v>1149</v>
      </c>
      <c r="AJ172" s="79" t="b">
        <v>0</v>
      </c>
      <c r="AK172" s="79">
        <v>0</v>
      </c>
      <c r="AL172" s="85" t="s">
        <v>1149</v>
      </c>
      <c r="AM172" s="79" t="s">
        <v>1168</v>
      </c>
      <c r="AN172" s="79" t="b">
        <v>0</v>
      </c>
      <c r="AO172" s="85" t="s">
        <v>1114</v>
      </c>
      <c r="AP172" s="79" t="s">
        <v>176</v>
      </c>
      <c r="AQ172" s="79">
        <v>0</v>
      </c>
      <c r="AR172" s="79">
        <v>0</v>
      </c>
      <c r="AS172" s="79"/>
      <c r="AT172" s="79"/>
      <c r="AU172" s="79"/>
      <c r="AV172" s="79"/>
      <c r="AW172" s="79"/>
      <c r="AX172" s="79"/>
      <c r="AY172" s="79"/>
      <c r="AZ172" s="79"/>
      <c r="BA172">
        <v>46</v>
      </c>
      <c r="BB172" s="78" t="str">
        <f>REPLACE(INDEX(GroupVertices[Group],MATCH(Edges[[#This Row],[Vertex 1]],GroupVertices[Vertex],0)),1,1,"")</f>
        <v>1</v>
      </c>
      <c r="BC172" s="78" t="str">
        <f>REPLACE(INDEX(GroupVertices[Group],MATCH(Edges[[#This Row],[Vertex 2]],GroupVertices[Vertex],0)),1,1,"")</f>
        <v>1</v>
      </c>
      <c r="BD172" s="48">
        <v>2</v>
      </c>
      <c r="BE172" s="49">
        <v>11.11111111111111</v>
      </c>
      <c r="BF172" s="48">
        <v>0</v>
      </c>
      <c r="BG172" s="49">
        <v>0</v>
      </c>
      <c r="BH172" s="48">
        <v>0</v>
      </c>
      <c r="BI172" s="49">
        <v>0</v>
      </c>
      <c r="BJ172" s="48">
        <v>16</v>
      </c>
      <c r="BK172" s="49">
        <v>88.88888888888889</v>
      </c>
      <c r="BL172" s="48">
        <v>18</v>
      </c>
    </row>
    <row r="173" spans="1:64" ht="15">
      <c r="A173" s="64" t="s">
        <v>282</v>
      </c>
      <c r="B173" s="64" t="s">
        <v>282</v>
      </c>
      <c r="C173" s="65" t="s">
        <v>2737</v>
      </c>
      <c r="D173" s="66">
        <v>10</v>
      </c>
      <c r="E173" s="67" t="s">
        <v>136</v>
      </c>
      <c r="F173" s="68">
        <v>12</v>
      </c>
      <c r="G173" s="65"/>
      <c r="H173" s="69"/>
      <c r="I173" s="70"/>
      <c r="J173" s="70"/>
      <c r="K173" s="34" t="s">
        <v>65</v>
      </c>
      <c r="L173" s="77">
        <v>173</v>
      </c>
      <c r="M173" s="77"/>
      <c r="N173" s="72"/>
      <c r="O173" s="79" t="s">
        <v>176</v>
      </c>
      <c r="P173" s="81">
        <v>43507.58688657408</v>
      </c>
      <c r="Q173" s="79" t="s">
        <v>429</v>
      </c>
      <c r="R173" s="83" t="s">
        <v>544</v>
      </c>
      <c r="S173" s="79" t="s">
        <v>560</v>
      </c>
      <c r="T173" s="79" t="s">
        <v>623</v>
      </c>
      <c r="U173" s="83" t="s">
        <v>682</v>
      </c>
      <c r="V173" s="83" t="s">
        <v>682</v>
      </c>
      <c r="W173" s="81">
        <v>43507.58688657408</v>
      </c>
      <c r="X173" s="83" t="s">
        <v>928</v>
      </c>
      <c r="Y173" s="79"/>
      <c r="Z173" s="79"/>
      <c r="AA173" s="85" t="s">
        <v>1115</v>
      </c>
      <c r="AB173" s="79"/>
      <c r="AC173" s="79" t="b">
        <v>0</v>
      </c>
      <c r="AD173" s="79">
        <v>0</v>
      </c>
      <c r="AE173" s="85" t="s">
        <v>1149</v>
      </c>
      <c r="AF173" s="79" t="b">
        <v>0</v>
      </c>
      <c r="AG173" s="79" t="s">
        <v>1152</v>
      </c>
      <c r="AH173" s="79"/>
      <c r="AI173" s="85" t="s">
        <v>1149</v>
      </c>
      <c r="AJ173" s="79" t="b">
        <v>0</v>
      </c>
      <c r="AK173" s="79">
        <v>0</v>
      </c>
      <c r="AL173" s="85" t="s">
        <v>1149</v>
      </c>
      <c r="AM173" s="79" t="s">
        <v>1168</v>
      </c>
      <c r="AN173" s="79" t="b">
        <v>0</v>
      </c>
      <c r="AO173" s="85" t="s">
        <v>1115</v>
      </c>
      <c r="AP173" s="79" t="s">
        <v>176</v>
      </c>
      <c r="AQ173" s="79">
        <v>0</v>
      </c>
      <c r="AR173" s="79">
        <v>0</v>
      </c>
      <c r="AS173" s="79"/>
      <c r="AT173" s="79"/>
      <c r="AU173" s="79"/>
      <c r="AV173" s="79"/>
      <c r="AW173" s="79"/>
      <c r="AX173" s="79"/>
      <c r="AY173" s="79"/>
      <c r="AZ173" s="79"/>
      <c r="BA173">
        <v>46</v>
      </c>
      <c r="BB173" s="78" t="str">
        <f>REPLACE(INDEX(GroupVertices[Group],MATCH(Edges[[#This Row],[Vertex 1]],GroupVertices[Vertex],0)),1,1,"")</f>
        <v>1</v>
      </c>
      <c r="BC173" s="78" t="str">
        <f>REPLACE(INDEX(GroupVertices[Group],MATCH(Edges[[#This Row],[Vertex 2]],GroupVertices[Vertex],0)),1,1,"")</f>
        <v>1</v>
      </c>
      <c r="BD173" s="48">
        <v>2</v>
      </c>
      <c r="BE173" s="49">
        <v>8.333333333333334</v>
      </c>
      <c r="BF173" s="48">
        <v>1</v>
      </c>
      <c r="BG173" s="49">
        <v>4.166666666666667</v>
      </c>
      <c r="BH173" s="48">
        <v>0</v>
      </c>
      <c r="BI173" s="49">
        <v>0</v>
      </c>
      <c r="BJ173" s="48">
        <v>21</v>
      </c>
      <c r="BK173" s="49">
        <v>87.5</v>
      </c>
      <c r="BL173" s="48">
        <v>24</v>
      </c>
    </row>
    <row r="174" spans="1:64" ht="15">
      <c r="A174" s="64" t="s">
        <v>282</v>
      </c>
      <c r="B174" s="64" t="s">
        <v>282</v>
      </c>
      <c r="C174" s="65" t="s">
        <v>2737</v>
      </c>
      <c r="D174" s="66">
        <v>10</v>
      </c>
      <c r="E174" s="67" t="s">
        <v>136</v>
      </c>
      <c r="F174" s="68">
        <v>12</v>
      </c>
      <c r="G174" s="65"/>
      <c r="H174" s="69"/>
      <c r="I174" s="70"/>
      <c r="J174" s="70"/>
      <c r="K174" s="34" t="s">
        <v>65</v>
      </c>
      <c r="L174" s="77">
        <v>174</v>
      </c>
      <c r="M174" s="77"/>
      <c r="N174" s="72"/>
      <c r="O174" s="79" t="s">
        <v>176</v>
      </c>
      <c r="P174" s="81">
        <v>43507.816041666665</v>
      </c>
      <c r="Q174" s="79" t="s">
        <v>430</v>
      </c>
      <c r="R174" s="83" t="s">
        <v>545</v>
      </c>
      <c r="S174" s="79" t="s">
        <v>560</v>
      </c>
      <c r="T174" s="79" t="s">
        <v>600</v>
      </c>
      <c r="U174" s="83" t="s">
        <v>683</v>
      </c>
      <c r="V174" s="83" t="s">
        <v>683</v>
      </c>
      <c r="W174" s="81">
        <v>43507.816041666665</v>
      </c>
      <c r="X174" s="83" t="s">
        <v>929</v>
      </c>
      <c r="Y174" s="79"/>
      <c r="Z174" s="79"/>
      <c r="AA174" s="85" t="s">
        <v>1116</v>
      </c>
      <c r="AB174" s="79"/>
      <c r="AC174" s="79" t="b">
        <v>0</v>
      </c>
      <c r="AD174" s="79">
        <v>1</v>
      </c>
      <c r="AE174" s="85" t="s">
        <v>1149</v>
      </c>
      <c r="AF174" s="79" t="b">
        <v>0</v>
      </c>
      <c r="AG174" s="79" t="s">
        <v>1152</v>
      </c>
      <c r="AH174" s="79"/>
      <c r="AI174" s="85" t="s">
        <v>1149</v>
      </c>
      <c r="AJ174" s="79" t="b">
        <v>0</v>
      </c>
      <c r="AK174" s="79">
        <v>0</v>
      </c>
      <c r="AL174" s="85" t="s">
        <v>1149</v>
      </c>
      <c r="AM174" s="79" t="s">
        <v>1168</v>
      </c>
      <c r="AN174" s="79" t="b">
        <v>0</v>
      </c>
      <c r="AO174" s="85" t="s">
        <v>1116</v>
      </c>
      <c r="AP174" s="79" t="s">
        <v>176</v>
      </c>
      <c r="AQ174" s="79">
        <v>0</v>
      </c>
      <c r="AR174" s="79">
        <v>0</v>
      </c>
      <c r="AS174" s="79"/>
      <c r="AT174" s="79"/>
      <c r="AU174" s="79"/>
      <c r="AV174" s="79"/>
      <c r="AW174" s="79"/>
      <c r="AX174" s="79"/>
      <c r="AY174" s="79"/>
      <c r="AZ174" s="79"/>
      <c r="BA174">
        <v>46</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16</v>
      </c>
      <c r="BK174" s="49">
        <v>100</v>
      </c>
      <c r="BL174" s="48">
        <v>16</v>
      </c>
    </row>
    <row r="175" spans="1:64" ht="15">
      <c r="A175" s="64" t="s">
        <v>282</v>
      </c>
      <c r="B175" s="64" t="s">
        <v>282</v>
      </c>
      <c r="C175" s="65" t="s">
        <v>2737</v>
      </c>
      <c r="D175" s="66">
        <v>10</v>
      </c>
      <c r="E175" s="67" t="s">
        <v>136</v>
      </c>
      <c r="F175" s="68">
        <v>12</v>
      </c>
      <c r="G175" s="65"/>
      <c r="H175" s="69"/>
      <c r="I175" s="70"/>
      <c r="J175" s="70"/>
      <c r="K175" s="34" t="s">
        <v>65</v>
      </c>
      <c r="L175" s="77">
        <v>175</v>
      </c>
      <c r="M175" s="77"/>
      <c r="N175" s="72"/>
      <c r="O175" s="79" t="s">
        <v>176</v>
      </c>
      <c r="P175" s="81">
        <v>43508.04517361111</v>
      </c>
      <c r="Q175" s="79" t="s">
        <v>431</v>
      </c>
      <c r="R175" s="83" t="s">
        <v>532</v>
      </c>
      <c r="S175" s="79" t="s">
        <v>560</v>
      </c>
      <c r="T175" s="79" t="s">
        <v>570</v>
      </c>
      <c r="U175" s="83" t="s">
        <v>684</v>
      </c>
      <c r="V175" s="83" t="s">
        <v>684</v>
      </c>
      <c r="W175" s="81">
        <v>43508.04517361111</v>
      </c>
      <c r="X175" s="83" t="s">
        <v>930</v>
      </c>
      <c r="Y175" s="79"/>
      <c r="Z175" s="79"/>
      <c r="AA175" s="85" t="s">
        <v>1117</v>
      </c>
      <c r="AB175" s="79"/>
      <c r="AC175" s="79" t="b">
        <v>0</v>
      </c>
      <c r="AD175" s="79">
        <v>0</v>
      </c>
      <c r="AE175" s="85" t="s">
        <v>1149</v>
      </c>
      <c r="AF175" s="79" t="b">
        <v>0</v>
      </c>
      <c r="AG175" s="79" t="s">
        <v>1152</v>
      </c>
      <c r="AH175" s="79"/>
      <c r="AI175" s="85" t="s">
        <v>1149</v>
      </c>
      <c r="AJ175" s="79" t="b">
        <v>0</v>
      </c>
      <c r="AK175" s="79">
        <v>0</v>
      </c>
      <c r="AL175" s="85" t="s">
        <v>1149</v>
      </c>
      <c r="AM175" s="79" t="s">
        <v>1168</v>
      </c>
      <c r="AN175" s="79" t="b">
        <v>0</v>
      </c>
      <c r="AO175" s="85" t="s">
        <v>1117</v>
      </c>
      <c r="AP175" s="79" t="s">
        <v>176</v>
      </c>
      <c r="AQ175" s="79">
        <v>0</v>
      </c>
      <c r="AR175" s="79">
        <v>0</v>
      </c>
      <c r="AS175" s="79"/>
      <c r="AT175" s="79"/>
      <c r="AU175" s="79"/>
      <c r="AV175" s="79"/>
      <c r="AW175" s="79"/>
      <c r="AX175" s="79"/>
      <c r="AY175" s="79"/>
      <c r="AZ175" s="79"/>
      <c r="BA175">
        <v>46</v>
      </c>
      <c r="BB175" s="78" t="str">
        <f>REPLACE(INDEX(GroupVertices[Group],MATCH(Edges[[#This Row],[Vertex 1]],GroupVertices[Vertex],0)),1,1,"")</f>
        <v>1</v>
      </c>
      <c r="BC175" s="78" t="str">
        <f>REPLACE(INDEX(GroupVertices[Group],MATCH(Edges[[#This Row],[Vertex 2]],GroupVertices[Vertex],0)),1,1,"")</f>
        <v>1</v>
      </c>
      <c r="BD175" s="48">
        <v>2</v>
      </c>
      <c r="BE175" s="49">
        <v>7.6923076923076925</v>
      </c>
      <c r="BF175" s="48">
        <v>0</v>
      </c>
      <c r="BG175" s="49">
        <v>0</v>
      </c>
      <c r="BH175" s="48">
        <v>0</v>
      </c>
      <c r="BI175" s="49">
        <v>0</v>
      </c>
      <c r="BJ175" s="48">
        <v>24</v>
      </c>
      <c r="BK175" s="49">
        <v>92.3076923076923</v>
      </c>
      <c r="BL175" s="48">
        <v>26</v>
      </c>
    </row>
    <row r="176" spans="1:64" ht="15">
      <c r="A176" s="64" t="s">
        <v>282</v>
      </c>
      <c r="B176" s="64" t="s">
        <v>282</v>
      </c>
      <c r="C176" s="65" t="s">
        <v>2737</v>
      </c>
      <c r="D176" s="66">
        <v>10</v>
      </c>
      <c r="E176" s="67" t="s">
        <v>136</v>
      </c>
      <c r="F176" s="68">
        <v>12</v>
      </c>
      <c r="G176" s="65"/>
      <c r="H176" s="69"/>
      <c r="I176" s="70"/>
      <c r="J176" s="70"/>
      <c r="K176" s="34" t="s">
        <v>65</v>
      </c>
      <c r="L176" s="77">
        <v>176</v>
      </c>
      <c r="M176" s="77"/>
      <c r="N176" s="72"/>
      <c r="O176" s="79" t="s">
        <v>176</v>
      </c>
      <c r="P176" s="81">
        <v>43508.711875</v>
      </c>
      <c r="Q176" s="79" t="s">
        <v>432</v>
      </c>
      <c r="R176" s="83" t="s">
        <v>546</v>
      </c>
      <c r="S176" s="79" t="s">
        <v>560</v>
      </c>
      <c r="T176" s="79" t="s">
        <v>624</v>
      </c>
      <c r="U176" s="83" t="s">
        <v>685</v>
      </c>
      <c r="V176" s="83" t="s">
        <v>685</v>
      </c>
      <c r="W176" s="81">
        <v>43508.711875</v>
      </c>
      <c r="X176" s="83" t="s">
        <v>931</v>
      </c>
      <c r="Y176" s="79"/>
      <c r="Z176" s="79"/>
      <c r="AA176" s="85" t="s">
        <v>1118</v>
      </c>
      <c r="AB176" s="79"/>
      <c r="AC176" s="79" t="b">
        <v>0</v>
      </c>
      <c r="AD176" s="79">
        <v>3</v>
      </c>
      <c r="AE176" s="85" t="s">
        <v>1149</v>
      </c>
      <c r="AF176" s="79" t="b">
        <v>0</v>
      </c>
      <c r="AG176" s="79" t="s">
        <v>1152</v>
      </c>
      <c r="AH176" s="79"/>
      <c r="AI176" s="85" t="s">
        <v>1149</v>
      </c>
      <c r="AJ176" s="79" t="b">
        <v>0</v>
      </c>
      <c r="AK176" s="79">
        <v>0</v>
      </c>
      <c r="AL176" s="85" t="s">
        <v>1149</v>
      </c>
      <c r="AM176" s="79" t="s">
        <v>1168</v>
      </c>
      <c r="AN176" s="79" t="b">
        <v>0</v>
      </c>
      <c r="AO176" s="85" t="s">
        <v>1118</v>
      </c>
      <c r="AP176" s="79" t="s">
        <v>176</v>
      </c>
      <c r="AQ176" s="79">
        <v>0</v>
      </c>
      <c r="AR176" s="79">
        <v>0</v>
      </c>
      <c r="AS176" s="79"/>
      <c r="AT176" s="79"/>
      <c r="AU176" s="79"/>
      <c r="AV176" s="79"/>
      <c r="AW176" s="79"/>
      <c r="AX176" s="79"/>
      <c r="AY176" s="79"/>
      <c r="AZ176" s="79"/>
      <c r="BA176">
        <v>46</v>
      </c>
      <c r="BB176" s="78" t="str">
        <f>REPLACE(INDEX(GroupVertices[Group],MATCH(Edges[[#This Row],[Vertex 1]],GroupVertices[Vertex],0)),1,1,"")</f>
        <v>1</v>
      </c>
      <c r="BC176" s="78" t="str">
        <f>REPLACE(INDEX(GroupVertices[Group],MATCH(Edges[[#This Row],[Vertex 2]],GroupVertices[Vertex],0)),1,1,"")</f>
        <v>1</v>
      </c>
      <c r="BD176" s="48">
        <v>3</v>
      </c>
      <c r="BE176" s="49">
        <v>14.285714285714286</v>
      </c>
      <c r="BF176" s="48">
        <v>0</v>
      </c>
      <c r="BG176" s="49">
        <v>0</v>
      </c>
      <c r="BH176" s="48">
        <v>0</v>
      </c>
      <c r="BI176" s="49">
        <v>0</v>
      </c>
      <c r="BJ176" s="48">
        <v>18</v>
      </c>
      <c r="BK176" s="49">
        <v>85.71428571428571</v>
      </c>
      <c r="BL176" s="48">
        <v>21</v>
      </c>
    </row>
    <row r="177" spans="1:64" ht="15">
      <c r="A177" s="64" t="s">
        <v>282</v>
      </c>
      <c r="B177" s="64" t="s">
        <v>282</v>
      </c>
      <c r="C177" s="65" t="s">
        <v>2737</v>
      </c>
      <c r="D177" s="66">
        <v>10</v>
      </c>
      <c r="E177" s="67" t="s">
        <v>136</v>
      </c>
      <c r="F177" s="68">
        <v>12</v>
      </c>
      <c r="G177" s="65"/>
      <c r="H177" s="69"/>
      <c r="I177" s="70"/>
      <c r="J177" s="70"/>
      <c r="K177" s="34" t="s">
        <v>65</v>
      </c>
      <c r="L177" s="77">
        <v>177</v>
      </c>
      <c r="M177" s="77"/>
      <c r="N177" s="72"/>
      <c r="O177" s="79" t="s">
        <v>176</v>
      </c>
      <c r="P177" s="81">
        <v>43508.819502314815</v>
      </c>
      <c r="Q177" s="79" t="s">
        <v>433</v>
      </c>
      <c r="R177" s="83" t="s">
        <v>547</v>
      </c>
      <c r="S177" s="79" t="s">
        <v>560</v>
      </c>
      <c r="T177" s="79" t="s">
        <v>625</v>
      </c>
      <c r="U177" s="83" t="s">
        <v>686</v>
      </c>
      <c r="V177" s="83" t="s">
        <v>686</v>
      </c>
      <c r="W177" s="81">
        <v>43508.819502314815</v>
      </c>
      <c r="X177" s="83" t="s">
        <v>932</v>
      </c>
      <c r="Y177" s="79"/>
      <c r="Z177" s="79"/>
      <c r="AA177" s="85" t="s">
        <v>1119</v>
      </c>
      <c r="AB177" s="79"/>
      <c r="AC177" s="79" t="b">
        <v>0</v>
      </c>
      <c r="AD177" s="79">
        <v>1</v>
      </c>
      <c r="AE177" s="85" t="s">
        <v>1149</v>
      </c>
      <c r="AF177" s="79" t="b">
        <v>0</v>
      </c>
      <c r="AG177" s="79" t="s">
        <v>1152</v>
      </c>
      <c r="AH177" s="79"/>
      <c r="AI177" s="85" t="s">
        <v>1149</v>
      </c>
      <c r="AJ177" s="79" t="b">
        <v>0</v>
      </c>
      <c r="AK177" s="79">
        <v>0</v>
      </c>
      <c r="AL177" s="85" t="s">
        <v>1149</v>
      </c>
      <c r="AM177" s="79" t="s">
        <v>1168</v>
      </c>
      <c r="AN177" s="79" t="b">
        <v>0</v>
      </c>
      <c r="AO177" s="85" t="s">
        <v>1119</v>
      </c>
      <c r="AP177" s="79" t="s">
        <v>176</v>
      </c>
      <c r="AQ177" s="79">
        <v>0</v>
      </c>
      <c r="AR177" s="79">
        <v>0</v>
      </c>
      <c r="AS177" s="79"/>
      <c r="AT177" s="79"/>
      <c r="AU177" s="79"/>
      <c r="AV177" s="79"/>
      <c r="AW177" s="79"/>
      <c r="AX177" s="79"/>
      <c r="AY177" s="79"/>
      <c r="AZ177" s="79"/>
      <c r="BA177">
        <v>46</v>
      </c>
      <c r="BB177" s="78" t="str">
        <f>REPLACE(INDEX(GroupVertices[Group],MATCH(Edges[[#This Row],[Vertex 1]],GroupVertices[Vertex],0)),1,1,"")</f>
        <v>1</v>
      </c>
      <c r="BC177" s="78" t="str">
        <f>REPLACE(INDEX(GroupVertices[Group],MATCH(Edges[[#This Row],[Vertex 2]],GroupVertices[Vertex],0)),1,1,"")</f>
        <v>1</v>
      </c>
      <c r="BD177" s="48">
        <v>1</v>
      </c>
      <c r="BE177" s="49">
        <v>4.761904761904762</v>
      </c>
      <c r="BF177" s="48">
        <v>0</v>
      </c>
      <c r="BG177" s="49">
        <v>0</v>
      </c>
      <c r="BH177" s="48">
        <v>0</v>
      </c>
      <c r="BI177" s="49">
        <v>0</v>
      </c>
      <c r="BJ177" s="48">
        <v>20</v>
      </c>
      <c r="BK177" s="49">
        <v>95.23809523809524</v>
      </c>
      <c r="BL177" s="48">
        <v>21</v>
      </c>
    </row>
    <row r="178" spans="1:64" ht="15">
      <c r="A178" s="64" t="s">
        <v>282</v>
      </c>
      <c r="B178" s="64" t="s">
        <v>282</v>
      </c>
      <c r="C178" s="65" t="s">
        <v>2737</v>
      </c>
      <c r="D178" s="66">
        <v>10</v>
      </c>
      <c r="E178" s="67" t="s">
        <v>136</v>
      </c>
      <c r="F178" s="68">
        <v>12</v>
      </c>
      <c r="G178" s="65"/>
      <c r="H178" s="69"/>
      <c r="I178" s="70"/>
      <c r="J178" s="70"/>
      <c r="K178" s="34" t="s">
        <v>65</v>
      </c>
      <c r="L178" s="77">
        <v>178</v>
      </c>
      <c r="M178" s="77"/>
      <c r="N178" s="72"/>
      <c r="O178" s="79" t="s">
        <v>176</v>
      </c>
      <c r="P178" s="81">
        <v>43509.157164351855</v>
      </c>
      <c r="Q178" s="79" t="s">
        <v>434</v>
      </c>
      <c r="R178" s="83" t="s">
        <v>548</v>
      </c>
      <c r="S178" s="79" t="s">
        <v>560</v>
      </c>
      <c r="T178" s="79" t="s">
        <v>626</v>
      </c>
      <c r="U178" s="83" t="s">
        <v>687</v>
      </c>
      <c r="V178" s="83" t="s">
        <v>687</v>
      </c>
      <c r="W178" s="81">
        <v>43509.157164351855</v>
      </c>
      <c r="X178" s="83" t="s">
        <v>933</v>
      </c>
      <c r="Y178" s="79"/>
      <c r="Z178" s="79"/>
      <c r="AA178" s="85" t="s">
        <v>1120</v>
      </c>
      <c r="AB178" s="79"/>
      <c r="AC178" s="79" t="b">
        <v>0</v>
      </c>
      <c r="AD178" s="79">
        <v>0</v>
      </c>
      <c r="AE178" s="85" t="s">
        <v>1149</v>
      </c>
      <c r="AF178" s="79" t="b">
        <v>0</v>
      </c>
      <c r="AG178" s="79" t="s">
        <v>1152</v>
      </c>
      <c r="AH178" s="79"/>
      <c r="AI178" s="85" t="s">
        <v>1149</v>
      </c>
      <c r="AJ178" s="79" t="b">
        <v>0</v>
      </c>
      <c r="AK178" s="79">
        <v>0</v>
      </c>
      <c r="AL178" s="85" t="s">
        <v>1149</v>
      </c>
      <c r="AM178" s="79" t="s">
        <v>1168</v>
      </c>
      <c r="AN178" s="79" t="b">
        <v>0</v>
      </c>
      <c r="AO178" s="85" t="s">
        <v>1120</v>
      </c>
      <c r="AP178" s="79" t="s">
        <v>176</v>
      </c>
      <c r="AQ178" s="79">
        <v>0</v>
      </c>
      <c r="AR178" s="79">
        <v>0</v>
      </c>
      <c r="AS178" s="79"/>
      <c r="AT178" s="79"/>
      <c r="AU178" s="79"/>
      <c r="AV178" s="79"/>
      <c r="AW178" s="79"/>
      <c r="AX178" s="79"/>
      <c r="AY178" s="79"/>
      <c r="AZ178" s="79"/>
      <c r="BA178">
        <v>46</v>
      </c>
      <c r="BB178" s="78" t="str">
        <f>REPLACE(INDEX(GroupVertices[Group],MATCH(Edges[[#This Row],[Vertex 1]],GroupVertices[Vertex],0)),1,1,"")</f>
        <v>1</v>
      </c>
      <c r="BC178" s="78" t="str">
        <f>REPLACE(INDEX(GroupVertices[Group],MATCH(Edges[[#This Row],[Vertex 2]],GroupVertices[Vertex],0)),1,1,"")</f>
        <v>1</v>
      </c>
      <c r="BD178" s="48">
        <v>2</v>
      </c>
      <c r="BE178" s="49">
        <v>9.090909090909092</v>
      </c>
      <c r="BF178" s="48">
        <v>0</v>
      </c>
      <c r="BG178" s="49">
        <v>0</v>
      </c>
      <c r="BH178" s="48">
        <v>0</v>
      </c>
      <c r="BI178" s="49">
        <v>0</v>
      </c>
      <c r="BJ178" s="48">
        <v>20</v>
      </c>
      <c r="BK178" s="49">
        <v>90.9090909090909</v>
      </c>
      <c r="BL178" s="48">
        <v>22</v>
      </c>
    </row>
    <row r="179" spans="1:64" ht="15">
      <c r="A179" s="64" t="s">
        <v>282</v>
      </c>
      <c r="B179" s="64" t="s">
        <v>282</v>
      </c>
      <c r="C179" s="65" t="s">
        <v>2737</v>
      </c>
      <c r="D179" s="66">
        <v>10</v>
      </c>
      <c r="E179" s="67" t="s">
        <v>136</v>
      </c>
      <c r="F179" s="68">
        <v>12</v>
      </c>
      <c r="G179" s="65"/>
      <c r="H179" s="69"/>
      <c r="I179" s="70"/>
      <c r="J179" s="70"/>
      <c r="K179" s="34" t="s">
        <v>65</v>
      </c>
      <c r="L179" s="77">
        <v>179</v>
      </c>
      <c r="M179" s="77"/>
      <c r="N179" s="72"/>
      <c r="O179" s="79" t="s">
        <v>176</v>
      </c>
      <c r="P179" s="81">
        <v>43509.73615740741</v>
      </c>
      <c r="Q179" s="79" t="s">
        <v>435</v>
      </c>
      <c r="R179" s="83" t="s">
        <v>532</v>
      </c>
      <c r="S179" s="79" t="s">
        <v>560</v>
      </c>
      <c r="T179" s="79" t="s">
        <v>627</v>
      </c>
      <c r="U179" s="83" t="s">
        <v>688</v>
      </c>
      <c r="V179" s="83" t="s">
        <v>688</v>
      </c>
      <c r="W179" s="81">
        <v>43509.73615740741</v>
      </c>
      <c r="X179" s="83" t="s">
        <v>934</v>
      </c>
      <c r="Y179" s="79"/>
      <c r="Z179" s="79"/>
      <c r="AA179" s="85" t="s">
        <v>1121</v>
      </c>
      <c r="AB179" s="79"/>
      <c r="AC179" s="79" t="b">
        <v>0</v>
      </c>
      <c r="AD179" s="79">
        <v>4</v>
      </c>
      <c r="AE179" s="85" t="s">
        <v>1149</v>
      </c>
      <c r="AF179" s="79" t="b">
        <v>0</v>
      </c>
      <c r="AG179" s="79" t="s">
        <v>1152</v>
      </c>
      <c r="AH179" s="79"/>
      <c r="AI179" s="85" t="s">
        <v>1149</v>
      </c>
      <c r="AJ179" s="79" t="b">
        <v>0</v>
      </c>
      <c r="AK179" s="79">
        <v>0</v>
      </c>
      <c r="AL179" s="85" t="s">
        <v>1149</v>
      </c>
      <c r="AM179" s="79" t="s">
        <v>1168</v>
      </c>
      <c r="AN179" s="79" t="b">
        <v>0</v>
      </c>
      <c r="AO179" s="85" t="s">
        <v>1121</v>
      </c>
      <c r="AP179" s="79" t="s">
        <v>176</v>
      </c>
      <c r="AQ179" s="79">
        <v>0</v>
      </c>
      <c r="AR179" s="79">
        <v>0</v>
      </c>
      <c r="AS179" s="79"/>
      <c r="AT179" s="79"/>
      <c r="AU179" s="79"/>
      <c r="AV179" s="79"/>
      <c r="AW179" s="79"/>
      <c r="AX179" s="79"/>
      <c r="AY179" s="79"/>
      <c r="AZ179" s="79"/>
      <c r="BA179">
        <v>46</v>
      </c>
      <c r="BB179" s="78" t="str">
        <f>REPLACE(INDEX(GroupVertices[Group],MATCH(Edges[[#This Row],[Vertex 1]],GroupVertices[Vertex],0)),1,1,"")</f>
        <v>1</v>
      </c>
      <c r="BC179" s="78" t="str">
        <f>REPLACE(INDEX(GroupVertices[Group],MATCH(Edges[[#This Row],[Vertex 2]],GroupVertices[Vertex],0)),1,1,"")</f>
        <v>1</v>
      </c>
      <c r="BD179" s="48">
        <v>3</v>
      </c>
      <c r="BE179" s="49">
        <v>8.823529411764707</v>
      </c>
      <c r="BF179" s="48">
        <v>0</v>
      </c>
      <c r="BG179" s="49">
        <v>0</v>
      </c>
      <c r="BH179" s="48">
        <v>0</v>
      </c>
      <c r="BI179" s="49">
        <v>0</v>
      </c>
      <c r="BJ179" s="48">
        <v>31</v>
      </c>
      <c r="BK179" s="49">
        <v>91.17647058823529</v>
      </c>
      <c r="BL179" s="48">
        <v>34</v>
      </c>
    </row>
    <row r="180" spans="1:64" ht="15">
      <c r="A180" s="64" t="s">
        <v>282</v>
      </c>
      <c r="B180" s="64" t="s">
        <v>282</v>
      </c>
      <c r="C180" s="65" t="s">
        <v>2737</v>
      </c>
      <c r="D180" s="66">
        <v>10</v>
      </c>
      <c r="E180" s="67" t="s">
        <v>136</v>
      </c>
      <c r="F180" s="68">
        <v>12</v>
      </c>
      <c r="G180" s="65"/>
      <c r="H180" s="69"/>
      <c r="I180" s="70"/>
      <c r="J180" s="70"/>
      <c r="K180" s="34" t="s">
        <v>65</v>
      </c>
      <c r="L180" s="77">
        <v>180</v>
      </c>
      <c r="M180" s="77"/>
      <c r="N180" s="72"/>
      <c r="O180" s="79" t="s">
        <v>176</v>
      </c>
      <c r="P180" s="81">
        <v>43509.865324074075</v>
      </c>
      <c r="Q180" s="79" t="s">
        <v>436</v>
      </c>
      <c r="R180" s="83" t="s">
        <v>549</v>
      </c>
      <c r="S180" s="79" t="s">
        <v>560</v>
      </c>
      <c r="T180" s="79" t="s">
        <v>628</v>
      </c>
      <c r="U180" s="83" t="s">
        <v>689</v>
      </c>
      <c r="V180" s="83" t="s">
        <v>689</v>
      </c>
      <c r="W180" s="81">
        <v>43509.865324074075</v>
      </c>
      <c r="X180" s="83" t="s">
        <v>935</v>
      </c>
      <c r="Y180" s="79"/>
      <c r="Z180" s="79"/>
      <c r="AA180" s="85" t="s">
        <v>1122</v>
      </c>
      <c r="AB180" s="79"/>
      <c r="AC180" s="79" t="b">
        <v>0</v>
      </c>
      <c r="AD180" s="79">
        <v>3</v>
      </c>
      <c r="AE180" s="85" t="s">
        <v>1149</v>
      </c>
      <c r="AF180" s="79" t="b">
        <v>0</v>
      </c>
      <c r="AG180" s="79" t="s">
        <v>1152</v>
      </c>
      <c r="AH180" s="79"/>
      <c r="AI180" s="85" t="s">
        <v>1149</v>
      </c>
      <c r="AJ180" s="79" t="b">
        <v>0</v>
      </c>
      <c r="AK180" s="79">
        <v>0</v>
      </c>
      <c r="AL180" s="85" t="s">
        <v>1149</v>
      </c>
      <c r="AM180" s="79" t="s">
        <v>1168</v>
      </c>
      <c r="AN180" s="79" t="b">
        <v>0</v>
      </c>
      <c r="AO180" s="85" t="s">
        <v>1122</v>
      </c>
      <c r="AP180" s="79" t="s">
        <v>176</v>
      </c>
      <c r="AQ180" s="79">
        <v>0</v>
      </c>
      <c r="AR180" s="79">
        <v>0</v>
      </c>
      <c r="AS180" s="79"/>
      <c r="AT180" s="79"/>
      <c r="AU180" s="79"/>
      <c r="AV180" s="79"/>
      <c r="AW180" s="79"/>
      <c r="AX180" s="79"/>
      <c r="AY180" s="79"/>
      <c r="AZ180" s="79"/>
      <c r="BA180">
        <v>46</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25</v>
      </c>
      <c r="BK180" s="49">
        <v>100</v>
      </c>
      <c r="BL180" s="48">
        <v>25</v>
      </c>
    </row>
    <row r="181" spans="1:64" ht="15">
      <c r="A181" s="64" t="s">
        <v>282</v>
      </c>
      <c r="B181" s="64" t="s">
        <v>282</v>
      </c>
      <c r="C181" s="65" t="s">
        <v>2737</v>
      </c>
      <c r="D181" s="66">
        <v>10</v>
      </c>
      <c r="E181" s="67" t="s">
        <v>136</v>
      </c>
      <c r="F181" s="68">
        <v>12</v>
      </c>
      <c r="G181" s="65"/>
      <c r="H181" s="69"/>
      <c r="I181" s="70"/>
      <c r="J181" s="70"/>
      <c r="K181" s="34" t="s">
        <v>65</v>
      </c>
      <c r="L181" s="77">
        <v>181</v>
      </c>
      <c r="M181" s="77"/>
      <c r="N181" s="72"/>
      <c r="O181" s="79" t="s">
        <v>176</v>
      </c>
      <c r="P181" s="81">
        <v>43510.02782407407</v>
      </c>
      <c r="Q181" s="79" t="s">
        <v>437</v>
      </c>
      <c r="R181" s="83" t="s">
        <v>550</v>
      </c>
      <c r="S181" s="79" t="s">
        <v>560</v>
      </c>
      <c r="T181" s="79" t="s">
        <v>600</v>
      </c>
      <c r="U181" s="83" t="s">
        <v>690</v>
      </c>
      <c r="V181" s="83" t="s">
        <v>690</v>
      </c>
      <c r="W181" s="81">
        <v>43510.02782407407</v>
      </c>
      <c r="X181" s="83" t="s">
        <v>936</v>
      </c>
      <c r="Y181" s="79"/>
      <c r="Z181" s="79"/>
      <c r="AA181" s="85" t="s">
        <v>1123</v>
      </c>
      <c r="AB181" s="79"/>
      <c r="AC181" s="79" t="b">
        <v>0</v>
      </c>
      <c r="AD181" s="79">
        <v>1</v>
      </c>
      <c r="AE181" s="85" t="s">
        <v>1149</v>
      </c>
      <c r="AF181" s="79" t="b">
        <v>0</v>
      </c>
      <c r="AG181" s="79" t="s">
        <v>1152</v>
      </c>
      <c r="AH181" s="79"/>
      <c r="AI181" s="85" t="s">
        <v>1149</v>
      </c>
      <c r="AJ181" s="79" t="b">
        <v>0</v>
      </c>
      <c r="AK181" s="79">
        <v>0</v>
      </c>
      <c r="AL181" s="85" t="s">
        <v>1149</v>
      </c>
      <c r="AM181" s="79" t="s">
        <v>1168</v>
      </c>
      <c r="AN181" s="79" t="b">
        <v>0</v>
      </c>
      <c r="AO181" s="85" t="s">
        <v>1123</v>
      </c>
      <c r="AP181" s="79" t="s">
        <v>176</v>
      </c>
      <c r="AQ181" s="79">
        <v>0</v>
      </c>
      <c r="AR181" s="79">
        <v>0</v>
      </c>
      <c r="AS181" s="79"/>
      <c r="AT181" s="79"/>
      <c r="AU181" s="79"/>
      <c r="AV181" s="79"/>
      <c r="AW181" s="79"/>
      <c r="AX181" s="79"/>
      <c r="AY181" s="79"/>
      <c r="AZ181" s="79"/>
      <c r="BA181">
        <v>46</v>
      </c>
      <c r="BB181" s="78" t="str">
        <f>REPLACE(INDEX(GroupVertices[Group],MATCH(Edges[[#This Row],[Vertex 1]],GroupVertices[Vertex],0)),1,1,"")</f>
        <v>1</v>
      </c>
      <c r="BC181" s="78" t="str">
        <f>REPLACE(INDEX(GroupVertices[Group],MATCH(Edges[[#This Row],[Vertex 2]],GroupVertices[Vertex],0)),1,1,"")</f>
        <v>1</v>
      </c>
      <c r="BD181" s="48">
        <v>2</v>
      </c>
      <c r="BE181" s="49">
        <v>15.384615384615385</v>
      </c>
      <c r="BF181" s="48">
        <v>1</v>
      </c>
      <c r="BG181" s="49">
        <v>7.6923076923076925</v>
      </c>
      <c r="BH181" s="48">
        <v>0</v>
      </c>
      <c r="BI181" s="49">
        <v>0</v>
      </c>
      <c r="BJ181" s="48">
        <v>10</v>
      </c>
      <c r="BK181" s="49">
        <v>76.92307692307692</v>
      </c>
      <c r="BL181" s="48">
        <v>13</v>
      </c>
    </row>
    <row r="182" spans="1:64" ht="15">
      <c r="A182" s="64" t="s">
        <v>282</v>
      </c>
      <c r="B182" s="64" t="s">
        <v>282</v>
      </c>
      <c r="C182" s="65" t="s">
        <v>2737</v>
      </c>
      <c r="D182" s="66">
        <v>10</v>
      </c>
      <c r="E182" s="67" t="s">
        <v>136</v>
      </c>
      <c r="F182" s="68">
        <v>12</v>
      </c>
      <c r="G182" s="65"/>
      <c r="H182" s="69"/>
      <c r="I182" s="70"/>
      <c r="J182" s="70"/>
      <c r="K182" s="34" t="s">
        <v>65</v>
      </c>
      <c r="L182" s="77">
        <v>182</v>
      </c>
      <c r="M182" s="77"/>
      <c r="N182" s="72"/>
      <c r="O182" s="79" t="s">
        <v>176</v>
      </c>
      <c r="P182" s="81">
        <v>43510.62605324074</v>
      </c>
      <c r="Q182" s="79" t="s">
        <v>438</v>
      </c>
      <c r="R182" s="83" t="s">
        <v>496</v>
      </c>
      <c r="S182" s="79" t="s">
        <v>560</v>
      </c>
      <c r="T182" s="79" t="s">
        <v>588</v>
      </c>
      <c r="U182" s="83" t="s">
        <v>646</v>
      </c>
      <c r="V182" s="83" t="s">
        <v>646</v>
      </c>
      <c r="W182" s="81">
        <v>43510.62605324074</v>
      </c>
      <c r="X182" s="83" t="s">
        <v>937</v>
      </c>
      <c r="Y182" s="79"/>
      <c r="Z182" s="79"/>
      <c r="AA182" s="85" t="s">
        <v>1124</v>
      </c>
      <c r="AB182" s="79"/>
      <c r="AC182" s="79" t="b">
        <v>0</v>
      </c>
      <c r="AD182" s="79">
        <v>9</v>
      </c>
      <c r="AE182" s="85" t="s">
        <v>1149</v>
      </c>
      <c r="AF182" s="79" t="b">
        <v>0</v>
      </c>
      <c r="AG182" s="79" t="s">
        <v>1152</v>
      </c>
      <c r="AH182" s="79"/>
      <c r="AI182" s="85" t="s">
        <v>1149</v>
      </c>
      <c r="AJ182" s="79" t="b">
        <v>0</v>
      </c>
      <c r="AK182" s="79">
        <v>2</v>
      </c>
      <c r="AL182" s="85" t="s">
        <v>1149</v>
      </c>
      <c r="AM182" s="79" t="s">
        <v>1168</v>
      </c>
      <c r="AN182" s="79" t="b">
        <v>0</v>
      </c>
      <c r="AO182" s="85" t="s">
        <v>1124</v>
      </c>
      <c r="AP182" s="79" t="s">
        <v>176</v>
      </c>
      <c r="AQ182" s="79">
        <v>0</v>
      </c>
      <c r="AR182" s="79">
        <v>0</v>
      </c>
      <c r="AS182" s="79"/>
      <c r="AT182" s="79"/>
      <c r="AU182" s="79"/>
      <c r="AV182" s="79"/>
      <c r="AW182" s="79"/>
      <c r="AX182" s="79"/>
      <c r="AY182" s="79"/>
      <c r="AZ182" s="79"/>
      <c r="BA182">
        <v>46</v>
      </c>
      <c r="BB182" s="78" t="str">
        <f>REPLACE(INDEX(GroupVertices[Group],MATCH(Edges[[#This Row],[Vertex 1]],GroupVertices[Vertex],0)),1,1,"")</f>
        <v>1</v>
      </c>
      <c r="BC182" s="78" t="str">
        <f>REPLACE(INDEX(GroupVertices[Group],MATCH(Edges[[#This Row],[Vertex 2]],GroupVertices[Vertex],0)),1,1,"")</f>
        <v>1</v>
      </c>
      <c r="BD182" s="48">
        <v>1</v>
      </c>
      <c r="BE182" s="49">
        <v>12.5</v>
      </c>
      <c r="BF182" s="48">
        <v>0</v>
      </c>
      <c r="BG182" s="49">
        <v>0</v>
      </c>
      <c r="BH182" s="48">
        <v>0</v>
      </c>
      <c r="BI182" s="49">
        <v>0</v>
      </c>
      <c r="BJ182" s="48">
        <v>7</v>
      </c>
      <c r="BK182" s="49">
        <v>87.5</v>
      </c>
      <c r="BL182" s="48">
        <v>8</v>
      </c>
    </row>
    <row r="183" spans="1:64" ht="15">
      <c r="A183" s="64" t="s">
        <v>282</v>
      </c>
      <c r="B183" s="64" t="s">
        <v>282</v>
      </c>
      <c r="C183" s="65" t="s">
        <v>2737</v>
      </c>
      <c r="D183" s="66">
        <v>10</v>
      </c>
      <c r="E183" s="67" t="s">
        <v>136</v>
      </c>
      <c r="F183" s="68">
        <v>12</v>
      </c>
      <c r="G183" s="65"/>
      <c r="H183" s="69"/>
      <c r="I183" s="70"/>
      <c r="J183" s="70"/>
      <c r="K183" s="34" t="s">
        <v>65</v>
      </c>
      <c r="L183" s="77">
        <v>183</v>
      </c>
      <c r="M183" s="77"/>
      <c r="N183" s="72"/>
      <c r="O183" s="79" t="s">
        <v>176</v>
      </c>
      <c r="P183" s="81">
        <v>43510.75701388889</v>
      </c>
      <c r="Q183" s="79" t="s">
        <v>439</v>
      </c>
      <c r="R183" s="83" t="s">
        <v>536</v>
      </c>
      <c r="S183" s="79" t="s">
        <v>560</v>
      </c>
      <c r="T183" s="79" t="s">
        <v>586</v>
      </c>
      <c r="U183" s="83" t="s">
        <v>691</v>
      </c>
      <c r="V183" s="83" t="s">
        <v>691</v>
      </c>
      <c r="W183" s="81">
        <v>43510.75701388889</v>
      </c>
      <c r="X183" s="83" t="s">
        <v>938</v>
      </c>
      <c r="Y183" s="79"/>
      <c r="Z183" s="79"/>
      <c r="AA183" s="85" t="s">
        <v>1125</v>
      </c>
      <c r="AB183" s="79"/>
      <c r="AC183" s="79" t="b">
        <v>0</v>
      </c>
      <c r="AD183" s="79">
        <v>1</v>
      </c>
      <c r="AE183" s="85" t="s">
        <v>1149</v>
      </c>
      <c r="AF183" s="79" t="b">
        <v>0</v>
      </c>
      <c r="AG183" s="79" t="s">
        <v>1152</v>
      </c>
      <c r="AH183" s="79"/>
      <c r="AI183" s="85" t="s">
        <v>1149</v>
      </c>
      <c r="AJ183" s="79" t="b">
        <v>0</v>
      </c>
      <c r="AK183" s="79">
        <v>1</v>
      </c>
      <c r="AL183" s="85" t="s">
        <v>1149</v>
      </c>
      <c r="AM183" s="79" t="s">
        <v>1168</v>
      </c>
      <c r="AN183" s="79" t="b">
        <v>0</v>
      </c>
      <c r="AO183" s="85" t="s">
        <v>1125</v>
      </c>
      <c r="AP183" s="79" t="s">
        <v>176</v>
      </c>
      <c r="AQ183" s="79">
        <v>0</v>
      </c>
      <c r="AR183" s="79">
        <v>0</v>
      </c>
      <c r="AS183" s="79"/>
      <c r="AT183" s="79"/>
      <c r="AU183" s="79"/>
      <c r="AV183" s="79"/>
      <c r="AW183" s="79"/>
      <c r="AX183" s="79"/>
      <c r="AY183" s="79"/>
      <c r="AZ183" s="79"/>
      <c r="BA183">
        <v>46</v>
      </c>
      <c r="BB183" s="78" t="str">
        <f>REPLACE(INDEX(GroupVertices[Group],MATCH(Edges[[#This Row],[Vertex 1]],GroupVertices[Vertex],0)),1,1,"")</f>
        <v>1</v>
      </c>
      <c r="BC183" s="78" t="str">
        <f>REPLACE(INDEX(GroupVertices[Group],MATCH(Edges[[#This Row],[Vertex 2]],GroupVertices[Vertex],0)),1,1,"")</f>
        <v>1</v>
      </c>
      <c r="BD183" s="48">
        <v>1</v>
      </c>
      <c r="BE183" s="49">
        <v>3.7037037037037037</v>
      </c>
      <c r="BF183" s="48">
        <v>0</v>
      </c>
      <c r="BG183" s="49">
        <v>0</v>
      </c>
      <c r="BH183" s="48">
        <v>0</v>
      </c>
      <c r="BI183" s="49">
        <v>0</v>
      </c>
      <c r="BJ183" s="48">
        <v>26</v>
      </c>
      <c r="BK183" s="49">
        <v>96.29629629629629</v>
      </c>
      <c r="BL183" s="48">
        <v>27</v>
      </c>
    </row>
    <row r="184" spans="1:64" ht="15">
      <c r="A184" s="64" t="s">
        <v>282</v>
      </c>
      <c r="B184" s="64" t="s">
        <v>282</v>
      </c>
      <c r="C184" s="65" t="s">
        <v>2737</v>
      </c>
      <c r="D184" s="66">
        <v>10</v>
      </c>
      <c r="E184" s="67" t="s">
        <v>136</v>
      </c>
      <c r="F184" s="68">
        <v>12</v>
      </c>
      <c r="G184" s="65"/>
      <c r="H184" s="69"/>
      <c r="I184" s="70"/>
      <c r="J184" s="70"/>
      <c r="K184" s="34" t="s">
        <v>65</v>
      </c>
      <c r="L184" s="77">
        <v>184</v>
      </c>
      <c r="M184" s="77"/>
      <c r="N184" s="72"/>
      <c r="O184" s="79" t="s">
        <v>176</v>
      </c>
      <c r="P184" s="81">
        <v>43511.10072916667</v>
      </c>
      <c r="Q184" s="79" t="s">
        <v>440</v>
      </c>
      <c r="R184" s="83" t="s">
        <v>551</v>
      </c>
      <c r="S184" s="79" t="s">
        <v>560</v>
      </c>
      <c r="T184" s="79" t="s">
        <v>629</v>
      </c>
      <c r="U184" s="83" t="s">
        <v>692</v>
      </c>
      <c r="V184" s="83" t="s">
        <v>692</v>
      </c>
      <c r="W184" s="81">
        <v>43511.10072916667</v>
      </c>
      <c r="X184" s="83" t="s">
        <v>939</v>
      </c>
      <c r="Y184" s="79"/>
      <c r="Z184" s="79"/>
      <c r="AA184" s="85" t="s">
        <v>1126</v>
      </c>
      <c r="AB184" s="79"/>
      <c r="AC184" s="79" t="b">
        <v>0</v>
      </c>
      <c r="AD184" s="79">
        <v>1</v>
      </c>
      <c r="AE184" s="85" t="s">
        <v>1149</v>
      </c>
      <c r="AF184" s="79" t="b">
        <v>0</v>
      </c>
      <c r="AG184" s="79" t="s">
        <v>1152</v>
      </c>
      <c r="AH184" s="79"/>
      <c r="AI184" s="85" t="s">
        <v>1149</v>
      </c>
      <c r="AJ184" s="79" t="b">
        <v>0</v>
      </c>
      <c r="AK184" s="79">
        <v>0</v>
      </c>
      <c r="AL184" s="85" t="s">
        <v>1149</v>
      </c>
      <c r="AM184" s="79" t="s">
        <v>1168</v>
      </c>
      <c r="AN184" s="79" t="b">
        <v>0</v>
      </c>
      <c r="AO184" s="85" t="s">
        <v>1126</v>
      </c>
      <c r="AP184" s="79" t="s">
        <v>176</v>
      </c>
      <c r="AQ184" s="79">
        <v>0</v>
      </c>
      <c r="AR184" s="79">
        <v>0</v>
      </c>
      <c r="AS184" s="79"/>
      <c r="AT184" s="79"/>
      <c r="AU184" s="79"/>
      <c r="AV184" s="79"/>
      <c r="AW184" s="79"/>
      <c r="AX184" s="79"/>
      <c r="AY184" s="79"/>
      <c r="AZ184" s="79"/>
      <c r="BA184">
        <v>46</v>
      </c>
      <c r="BB184" s="78" t="str">
        <f>REPLACE(INDEX(GroupVertices[Group],MATCH(Edges[[#This Row],[Vertex 1]],GroupVertices[Vertex],0)),1,1,"")</f>
        <v>1</v>
      </c>
      <c r="BC184" s="78" t="str">
        <f>REPLACE(INDEX(GroupVertices[Group],MATCH(Edges[[#This Row],[Vertex 2]],GroupVertices[Vertex],0)),1,1,"")</f>
        <v>1</v>
      </c>
      <c r="BD184" s="48">
        <v>2</v>
      </c>
      <c r="BE184" s="49">
        <v>6.896551724137931</v>
      </c>
      <c r="BF184" s="48">
        <v>0</v>
      </c>
      <c r="BG184" s="49">
        <v>0</v>
      </c>
      <c r="BH184" s="48">
        <v>0</v>
      </c>
      <c r="BI184" s="49">
        <v>0</v>
      </c>
      <c r="BJ184" s="48">
        <v>27</v>
      </c>
      <c r="BK184" s="49">
        <v>93.10344827586206</v>
      </c>
      <c r="BL184" s="48">
        <v>29</v>
      </c>
    </row>
    <row r="185" spans="1:64" ht="15">
      <c r="A185" s="64" t="s">
        <v>282</v>
      </c>
      <c r="B185" s="64" t="s">
        <v>282</v>
      </c>
      <c r="C185" s="65" t="s">
        <v>2737</v>
      </c>
      <c r="D185" s="66">
        <v>10</v>
      </c>
      <c r="E185" s="67" t="s">
        <v>136</v>
      </c>
      <c r="F185" s="68">
        <v>12</v>
      </c>
      <c r="G185" s="65"/>
      <c r="H185" s="69"/>
      <c r="I185" s="70"/>
      <c r="J185" s="70"/>
      <c r="K185" s="34" t="s">
        <v>65</v>
      </c>
      <c r="L185" s="77">
        <v>185</v>
      </c>
      <c r="M185" s="77"/>
      <c r="N185" s="72"/>
      <c r="O185" s="79" t="s">
        <v>176</v>
      </c>
      <c r="P185" s="81">
        <v>43511.62715277778</v>
      </c>
      <c r="Q185" s="79" t="s">
        <v>441</v>
      </c>
      <c r="R185" s="83" t="s">
        <v>498</v>
      </c>
      <c r="S185" s="79" t="s">
        <v>560</v>
      </c>
      <c r="T185" s="79" t="s">
        <v>581</v>
      </c>
      <c r="U185" s="83" t="s">
        <v>693</v>
      </c>
      <c r="V185" s="83" t="s">
        <v>693</v>
      </c>
      <c r="W185" s="81">
        <v>43511.62715277778</v>
      </c>
      <c r="X185" s="83" t="s">
        <v>940</v>
      </c>
      <c r="Y185" s="79"/>
      <c r="Z185" s="79"/>
      <c r="AA185" s="85" t="s">
        <v>1127</v>
      </c>
      <c r="AB185" s="79"/>
      <c r="AC185" s="79" t="b">
        <v>0</v>
      </c>
      <c r="AD185" s="79">
        <v>3</v>
      </c>
      <c r="AE185" s="85" t="s">
        <v>1149</v>
      </c>
      <c r="AF185" s="79" t="b">
        <v>0</v>
      </c>
      <c r="AG185" s="79" t="s">
        <v>1152</v>
      </c>
      <c r="AH185" s="79"/>
      <c r="AI185" s="85" t="s">
        <v>1149</v>
      </c>
      <c r="AJ185" s="79" t="b">
        <v>0</v>
      </c>
      <c r="AK185" s="79">
        <v>2</v>
      </c>
      <c r="AL185" s="85" t="s">
        <v>1149</v>
      </c>
      <c r="AM185" s="79" t="s">
        <v>1168</v>
      </c>
      <c r="AN185" s="79" t="b">
        <v>0</v>
      </c>
      <c r="AO185" s="85" t="s">
        <v>1127</v>
      </c>
      <c r="AP185" s="79" t="s">
        <v>176</v>
      </c>
      <c r="AQ185" s="79">
        <v>0</v>
      </c>
      <c r="AR185" s="79">
        <v>0</v>
      </c>
      <c r="AS185" s="79"/>
      <c r="AT185" s="79"/>
      <c r="AU185" s="79"/>
      <c r="AV185" s="79"/>
      <c r="AW185" s="79"/>
      <c r="AX185" s="79"/>
      <c r="AY185" s="79"/>
      <c r="AZ185" s="79"/>
      <c r="BA185">
        <v>46</v>
      </c>
      <c r="BB185" s="78" t="str">
        <f>REPLACE(INDEX(GroupVertices[Group],MATCH(Edges[[#This Row],[Vertex 1]],GroupVertices[Vertex],0)),1,1,"")</f>
        <v>1</v>
      </c>
      <c r="BC185" s="78" t="str">
        <f>REPLACE(INDEX(GroupVertices[Group],MATCH(Edges[[#This Row],[Vertex 2]],GroupVertices[Vertex],0)),1,1,"")</f>
        <v>1</v>
      </c>
      <c r="BD185" s="48">
        <v>1</v>
      </c>
      <c r="BE185" s="49">
        <v>6.25</v>
      </c>
      <c r="BF185" s="48">
        <v>0</v>
      </c>
      <c r="BG185" s="49">
        <v>0</v>
      </c>
      <c r="BH185" s="48">
        <v>0</v>
      </c>
      <c r="BI185" s="49">
        <v>0</v>
      </c>
      <c r="BJ185" s="48">
        <v>15</v>
      </c>
      <c r="BK185" s="49">
        <v>93.75</v>
      </c>
      <c r="BL185" s="48">
        <v>16</v>
      </c>
    </row>
    <row r="186" spans="1:64" ht="15">
      <c r="A186" s="64" t="s">
        <v>282</v>
      </c>
      <c r="B186" s="64" t="s">
        <v>282</v>
      </c>
      <c r="C186" s="65" t="s">
        <v>2737</v>
      </c>
      <c r="D186" s="66">
        <v>10</v>
      </c>
      <c r="E186" s="67" t="s">
        <v>136</v>
      </c>
      <c r="F186" s="68">
        <v>12</v>
      </c>
      <c r="G186" s="65"/>
      <c r="H186" s="69"/>
      <c r="I186" s="70"/>
      <c r="J186" s="70"/>
      <c r="K186" s="34" t="s">
        <v>65</v>
      </c>
      <c r="L186" s="77">
        <v>186</v>
      </c>
      <c r="M186" s="77"/>
      <c r="N186" s="72"/>
      <c r="O186" s="79" t="s">
        <v>176</v>
      </c>
      <c r="P186" s="81">
        <v>43511.941041666665</v>
      </c>
      <c r="Q186" s="79" t="s">
        <v>442</v>
      </c>
      <c r="R186" s="83" t="s">
        <v>533</v>
      </c>
      <c r="S186" s="79" t="s">
        <v>560</v>
      </c>
      <c r="T186" s="79" t="s">
        <v>600</v>
      </c>
      <c r="U186" s="83" t="s">
        <v>694</v>
      </c>
      <c r="V186" s="83" t="s">
        <v>694</v>
      </c>
      <c r="W186" s="81">
        <v>43511.941041666665</v>
      </c>
      <c r="X186" s="83" t="s">
        <v>941</v>
      </c>
      <c r="Y186" s="79"/>
      <c r="Z186" s="79"/>
      <c r="AA186" s="85" t="s">
        <v>1128</v>
      </c>
      <c r="AB186" s="79"/>
      <c r="AC186" s="79" t="b">
        <v>0</v>
      </c>
      <c r="AD186" s="79">
        <v>2</v>
      </c>
      <c r="AE186" s="85" t="s">
        <v>1149</v>
      </c>
      <c r="AF186" s="79" t="b">
        <v>0</v>
      </c>
      <c r="AG186" s="79" t="s">
        <v>1152</v>
      </c>
      <c r="AH186" s="79"/>
      <c r="AI186" s="85" t="s">
        <v>1149</v>
      </c>
      <c r="AJ186" s="79" t="b">
        <v>0</v>
      </c>
      <c r="AK186" s="79">
        <v>0</v>
      </c>
      <c r="AL186" s="85" t="s">
        <v>1149</v>
      </c>
      <c r="AM186" s="79" t="s">
        <v>1168</v>
      </c>
      <c r="AN186" s="79" t="b">
        <v>0</v>
      </c>
      <c r="AO186" s="85" t="s">
        <v>1128</v>
      </c>
      <c r="AP186" s="79" t="s">
        <v>176</v>
      </c>
      <c r="AQ186" s="79">
        <v>0</v>
      </c>
      <c r="AR186" s="79">
        <v>0</v>
      </c>
      <c r="AS186" s="79"/>
      <c r="AT186" s="79"/>
      <c r="AU186" s="79"/>
      <c r="AV186" s="79"/>
      <c r="AW186" s="79"/>
      <c r="AX186" s="79"/>
      <c r="AY186" s="79"/>
      <c r="AZ186" s="79"/>
      <c r="BA186">
        <v>46</v>
      </c>
      <c r="BB186" s="78" t="str">
        <f>REPLACE(INDEX(GroupVertices[Group],MATCH(Edges[[#This Row],[Vertex 1]],GroupVertices[Vertex],0)),1,1,"")</f>
        <v>1</v>
      </c>
      <c r="BC186" s="78" t="str">
        <f>REPLACE(INDEX(GroupVertices[Group],MATCH(Edges[[#This Row],[Vertex 2]],GroupVertices[Vertex],0)),1,1,"")</f>
        <v>1</v>
      </c>
      <c r="BD186" s="48">
        <v>0</v>
      </c>
      <c r="BE186" s="49">
        <v>0</v>
      </c>
      <c r="BF186" s="48">
        <v>1</v>
      </c>
      <c r="BG186" s="49">
        <v>4.166666666666667</v>
      </c>
      <c r="BH186" s="48">
        <v>0</v>
      </c>
      <c r="BI186" s="49">
        <v>0</v>
      </c>
      <c r="BJ186" s="48">
        <v>23</v>
      </c>
      <c r="BK186" s="49">
        <v>95.83333333333333</v>
      </c>
      <c r="BL186" s="48">
        <v>24</v>
      </c>
    </row>
    <row r="187" spans="1:64" ht="15">
      <c r="A187" s="64" t="s">
        <v>282</v>
      </c>
      <c r="B187" s="64" t="s">
        <v>282</v>
      </c>
      <c r="C187" s="65" t="s">
        <v>2737</v>
      </c>
      <c r="D187" s="66">
        <v>10</v>
      </c>
      <c r="E187" s="67" t="s">
        <v>136</v>
      </c>
      <c r="F187" s="68">
        <v>12</v>
      </c>
      <c r="G187" s="65"/>
      <c r="H187" s="69"/>
      <c r="I187" s="70"/>
      <c r="J187" s="70"/>
      <c r="K187" s="34" t="s">
        <v>65</v>
      </c>
      <c r="L187" s="77">
        <v>187</v>
      </c>
      <c r="M187" s="77"/>
      <c r="N187" s="72"/>
      <c r="O187" s="79" t="s">
        <v>176</v>
      </c>
      <c r="P187" s="81">
        <v>43512.07295138889</v>
      </c>
      <c r="Q187" s="79" t="s">
        <v>443</v>
      </c>
      <c r="R187" s="83" t="s">
        <v>508</v>
      </c>
      <c r="S187" s="79" t="s">
        <v>560</v>
      </c>
      <c r="T187" s="79" t="s">
        <v>598</v>
      </c>
      <c r="U187" s="83" t="s">
        <v>695</v>
      </c>
      <c r="V187" s="83" t="s">
        <v>695</v>
      </c>
      <c r="W187" s="81">
        <v>43512.07295138889</v>
      </c>
      <c r="X187" s="83" t="s">
        <v>942</v>
      </c>
      <c r="Y187" s="79"/>
      <c r="Z187" s="79"/>
      <c r="AA187" s="85" t="s">
        <v>1129</v>
      </c>
      <c r="AB187" s="79"/>
      <c r="AC187" s="79" t="b">
        <v>0</v>
      </c>
      <c r="AD187" s="79">
        <v>0</v>
      </c>
      <c r="AE187" s="85" t="s">
        <v>1149</v>
      </c>
      <c r="AF187" s="79" t="b">
        <v>0</v>
      </c>
      <c r="AG187" s="79" t="s">
        <v>1152</v>
      </c>
      <c r="AH187" s="79"/>
      <c r="AI187" s="85" t="s">
        <v>1149</v>
      </c>
      <c r="AJ187" s="79" t="b">
        <v>0</v>
      </c>
      <c r="AK187" s="79">
        <v>0</v>
      </c>
      <c r="AL187" s="85" t="s">
        <v>1149</v>
      </c>
      <c r="AM187" s="79" t="s">
        <v>1168</v>
      </c>
      <c r="AN187" s="79" t="b">
        <v>0</v>
      </c>
      <c r="AO187" s="85" t="s">
        <v>1129</v>
      </c>
      <c r="AP187" s="79" t="s">
        <v>176</v>
      </c>
      <c r="AQ187" s="79">
        <v>0</v>
      </c>
      <c r="AR187" s="79">
        <v>0</v>
      </c>
      <c r="AS187" s="79"/>
      <c r="AT187" s="79"/>
      <c r="AU187" s="79"/>
      <c r="AV187" s="79"/>
      <c r="AW187" s="79"/>
      <c r="AX187" s="79"/>
      <c r="AY187" s="79"/>
      <c r="AZ187" s="79"/>
      <c r="BA187">
        <v>46</v>
      </c>
      <c r="BB187" s="78" t="str">
        <f>REPLACE(INDEX(GroupVertices[Group],MATCH(Edges[[#This Row],[Vertex 1]],GroupVertices[Vertex],0)),1,1,"")</f>
        <v>1</v>
      </c>
      <c r="BC187" s="78" t="str">
        <f>REPLACE(INDEX(GroupVertices[Group],MATCH(Edges[[#This Row],[Vertex 2]],GroupVertices[Vertex],0)),1,1,"")</f>
        <v>1</v>
      </c>
      <c r="BD187" s="48">
        <v>2</v>
      </c>
      <c r="BE187" s="49">
        <v>12.5</v>
      </c>
      <c r="BF187" s="48">
        <v>0</v>
      </c>
      <c r="BG187" s="49">
        <v>0</v>
      </c>
      <c r="BH187" s="48">
        <v>0</v>
      </c>
      <c r="BI187" s="49">
        <v>0</v>
      </c>
      <c r="BJ187" s="48">
        <v>14</v>
      </c>
      <c r="BK187" s="49">
        <v>87.5</v>
      </c>
      <c r="BL187" s="48">
        <v>16</v>
      </c>
    </row>
    <row r="188" spans="1:64" ht="15">
      <c r="A188" s="64" t="s">
        <v>282</v>
      </c>
      <c r="B188" s="64" t="s">
        <v>282</v>
      </c>
      <c r="C188" s="65" t="s">
        <v>2737</v>
      </c>
      <c r="D188" s="66">
        <v>10</v>
      </c>
      <c r="E188" s="67" t="s">
        <v>136</v>
      </c>
      <c r="F188" s="68">
        <v>12</v>
      </c>
      <c r="G188" s="65"/>
      <c r="H188" s="69"/>
      <c r="I188" s="70"/>
      <c r="J188" s="70"/>
      <c r="K188" s="34" t="s">
        <v>65</v>
      </c>
      <c r="L188" s="77">
        <v>188</v>
      </c>
      <c r="M188" s="77"/>
      <c r="N188" s="72"/>
      <c r="O188" s="79" t="s">
        <v>176</v>
      </c>
      <c r="P188" s="81">
        <v>43512.62851851852</v>
      </c>
      <c r="Q188" s="79" t="s">
        <v>444</v>
      </c>
      <c r="R188" s="83" t="s">
        <v>552</v>
      </c>
      <c r="S188" s="79" t="s">
        <v>560</v>
      </c>
      <c r="T188" s="79" t="s">
        <v>630</v>
      </c>
      <c r="U188" s="83" t="s">
        <v>696</v>
      </c>
      <c r="V188" s="83" t="s">
        <v>696</v>
      </c>
      <c r="W188" s="81">
        <v>43512.62851851852</v>
      </c>
      <c r="X188" s="83" t="s">
        <v>943</v>
      </c>
      <c r="Y188" s="79"/>
      <c r="Z188" s="79"/>
      <c r="AA188" s="85" t="s">
        <v>1130</v>
      </c>
      <c r="AB188" s="79"/>
      <c r="AC188" s="79" t="b">
        <v>0</v>
      </c>
      <c r="AD188" s="79">
        <v>0</v>
      </c>
      <c r="AE188" s="85" t="s">
        <v>1149</v>
      </c>
      <c r="AF188" s="79" t="b">
        <v>0</v>
      </c>
      <c r="AG188" s="79" t="s">
        <v>1152</v>
      </c>
      <c r="AH188" s="79"/>
      <c r="AI188" s="85" t="s">
        <v>1149</v>
      </c>
      <c r="AJ188" s="79" t="b">
        <v>0</v>
      </c>
      <c r="AK188" s="79">
        <v>0</v>
      </c>
      <c r="AL188" s="85" t="s">
        <v>1149</v>
      </c>
      <c r="AM188" s="79" t="s">
        <v>1168</v>
      </c>
      <c r="AN188" s="79" t="b">
        <v>0</v>
      </c>
      <c r="AO188" s="85" t="s">
        <v>1130</v>
      </c>
      <c r="AP188" s="79" t="s">
        <v>176</v>
      </c>
      <c r="AQ188" s="79">
        <v>0</v>
      </c>
      <c r="AR188" s="79">
        <v>0</v>
      </c>
      <c r="AS188" s="79"/>
      <c r="AT188" s="79"/>
      <c r="AU188" s="79"/>
      <c r="AV188" s="79"/>
      <c r="AW188" s="79"/>
      <c r="AX188" s="79"/>
      <c r="AY188" s="79"/>
      <c r="AZ188" s="79"/>
      <c r="BA188">
        <v>46</v>
      </c>
      <c r="BB188" s="78" t="str">
        <f>REPLACE(INDEX(GroupVertices[Group],MATCH(Edges[[#This Row],[Vertex 1]],GroupVertices[Vertex],0)),1,1,"")</f>
        <v>1</v>
      </c>
      <c r="BC188" s="78" t="str">
        <f>REPLACE(INDEX(GroupVertices[Group],MATCH(Edges[[#This Row],[Vertex 2]],GroupVertices[Vertex],0)),1,1,"")</f>
        <v>1</v>
      </c>
      <c r="BD188" s="48">
        <v>1</v>
      </c>
      <c r="BE188" s="49">
        <v>4.3478260869565215</v>
      </c>
      <c r="BF188" s="48">
        <v>0</v>
      </c>
      <c r="BG188" s="49">
        <v>0</v>
      </c>
      <c r="BH188" s="48">
        <v>0</v>
      </c>
      <c r="BI188" s="49">
        <v>0</v>
      </c>
      <c r="BJ188" s="48">
        <v>22</v>
      </c>
      <c r="BK188" s="49">
        <v>95.65217391304348</v>
      </c>
      <c r="BL188" s="48">
        <v>23</v>
      </c>
    </row>
    <row r="189" spans="1:64" ht="15">
      <c r="A189" s="64" t="s">
        <v>282</v>
      </c>
      <c r="B189" s="64" t="s">
        <v>282</v>
      </c>
      <c r="C189" s="65" t="s">
        <v>2737</v>
      </c>
      <c r="D189" s="66">
        <v>10</v>
      </c>
      <c r="E189" s="67" t="s">
        <v>136</v>
      </c>
      <c r="F189" s="68">
        <v>12</v>
      </c>
      <c r="G189" s="65"/>
      <c r="H189" s="69"/>
      <c r="I189" s="70"/>
      <c r="J189" s="70"/>
      <c r="K189" s="34" t="s">
        <v>65</v>
      </c>
      <c r="L189" s="77">
        <v>189</v>
      </c>
      <c r="M189" s="77"/>
      <c r="N189" s="72"/>
      <c r="O189" s="79" t="s">
        <v>176</v>
      </c>
      <c r="P189" s="81">
        <v>43512.71534722222</v>
      </c>
      <c r="Q189" s="79" t="s">
        <v>445</v>
      </c>
      <c r="R189" s="83" t="s">
        <v>553</v>
      </c>
      <c r="S189" s="79" t="s">
        <v>560</v>
      </c>
      <c r="T189" s="79" t="s">
        <v>631</v>
      </c>
      <c r="U189" s="83" t="s">
        <v>697</v>
      </c>
      <c r="V189" s="83" t="s">
        <v>697</v>
      </c>
      <c r="W189" s="81">
        <v>43512.71534722222</v>
      </c>
      <c r="X189" s="83" t="s">
        <v>944</v>
      </c>
      <c r="Y189" s="79"/>
      <c r="Z189" s="79"/>
      <c r="AA189" s="85" t="s">
        <v>1131</v>
      </c>
      <c r="AB189" s="79"/>
      <c r="AC189" s="79" t="b">
        <v>0</v>
      </c>
      <c r="AD189" s="79">
        <v>0</v>
      </c>
      <c r="AE189" s="85" t="s">
        <v>1149</v>
      </c>
      <c r="AF189" s="79" t="b">
        <v>0</v>
      </c>
      <c r="AG189" s="79" t="s">
        <v>1152</v>
      </c>
      <c r="AH189" s="79"/>
      <c r="AI189" s="85" t="s">
        <v>1149</v>
      </c>
      <c r="AJ189" s="79" t="b">
        <v>0</v>
      </c>
      <c r="AK189" s="79">
        <v>0</v>
      </c>
      <c r="AL189" s="85" t="s">
        <v>1149</v>
      </c>
      <c r="AM189" s="79" t="s">
        <v>1168</v>
      </c>
      <c r="AN189" s="79" t="b">
        <v>0</v>
      </c>
      <c r="AO189" s="85" t="s">
        <v>1131</v>
      </c>
      <c r="AP189" s="79" t="s">
        <v>176</v>
      </c>
      <c r="AQ189" s="79">
        <v>0</v>
      </c>
      <c r="AR189" s="79">
        <v>0</v>
      </c>
      <c r="AS189" s="79"/>
      <c r="AT189" s="79"/>
      <c r="AU189" s="79"/>
      <c r="AV189" s="79"/>
      <c r="AW189" s="79"/>
      <c r="AX189" s="79"/>
      <c r="AY189" s="79"/>
      <c r="AZ189" s="79"/>
      <c r="BA189">
        <v>46</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14</v>
      </c>
      <c r="BK189" s="49">
        <v>100</v>
      </c>
      <c r="BL189" s="48">
        <v>14</v>
      </c>
    </row>
    <row r="190" spans="1:64" ht="15">
      <c r="A190" s="64" t="s">
        <v>282</v>
      </c>
      <c r="B190" s="64" t="s">
        <v>282</v>
      </c>
      <c r="C190" s="65" t="s">
        <v>2737</v>
      </c>
      <c r="D190" s="66">
        <v>10</v>
      </c>
      <c r="E190" s="67" t="s">
        <v>136</v>
      </c>
      <c r="F190" s="68">
        <v>12</v>
      </c>
      <c r="G190" s="65"/>
      <c r="H190" s="69"/>
      <c r="I190" s="70"/>
      <c r="J190" s="70"/>
      <c r="K190" s="34" t="s">
        <v>65</v>
      </c>
      <c r="L190" s="77">
        <v>190</v>
      </c>
      <c r="M190" s="77"/>
      <c r="N190" s="72"/>
      <c r="O190" s="79" t="s">
        <v>176</v>
      </c>
      <c r="P190" s="81">
        <v>43512.82991898148</v>
      </c>
      <c r="Q190" s="79" t="s">
        <v>446</v>
      </c>
      <c r="R190" s="83" t="s">
        <v>540</v>
      </c>
      <c r="S190" s="79" t="s">
        <v>560</v>
      </c>
      <c r="T190" s="79" t="s">
        <v>632</v>
      </c>
      <c r="U190" s="83" t="s">
        <v>698</v>
      </c>
      <c r="V190" s="83" t="s">
        <v>698</v>
      </c>
      <c r="W190" s="81">
        <v>43512.82991898148</v>
      </c>
      <c r="X190" s="83" t="s">
        <v>945</v>
      </c>
      <c r="Y190" s="79"/>
      <c r="Z190" s="79"/>
      <c r="AA190" s="85" t="s">
        <v>1132</v>
      </c>
      <c r="AB190" s="79"/>
      <c r="AC190" s="79" t="b">
        <v>0</v>
      </c>
      <c r="AD190" s="79">
        <v>0</v>
      </c>
      <c r="AE190" s="85" t="s">
        <v>1149</v>
      </c>
      <c r="AF190" s="79" t="b">
        <v>0</v>
      </c>
      <c r="AG190" s="79" t="s">
        <v>1152</v>
      </c>
      <c r="AH190" s="79"/>
      <c r="AI190" s="85" t="s">
        <v>1149</v>
      </c>
      <c r="AJ190" s="79" t="b">
        <v>0</v>
      </c>
      <c r="AK190" s="79">
        <v>0</v>
      </c>
      <c r="AL190" s="85" t="s">
        <v>1149</v>
      </c>
      <c r="AM190" s="79" t="s">
        <v>1168</v>
      </c>
      <c r="AN190" s="79" t="b">
        <v>0</v>
      </c>
      <c r="AO190" s="85" t="s">
        <v>1132</v>
      </c>
      <c r="AP190" s="79" t="s">
        <v>176</v>
      </c>
      <c r="AQ190" s="79">
        <v>0</v>
      </c>
      <c r="AR190" s="79">
        <v>0</v>
      </c>
      <c r="AS190" s="79"/>
      <c r="AT190" s="79"/>
      <c r="AU190" s="79"/>
      <c r="AV190" s="79"/>
      <c r="AW190" s="79"/>
      <c r="AX190" s="79"/>
      <c r="AY190" s="79"/>
      <c r="AZ190" s="79"/>
      <c r="BA190">
        <v>46</v>
      </c>
      <c r="BB190" s="78" t="str">
        <f>REPLACE(INDEX(GroupVertices[Group],MATCH(Edges[[#This Row],[Vertex 1]],GroupVertices[Vertex],0)),1,1,"")</f>
        <v>1</v>
      </c>
      <c r="BC190" s="78" t="str">
        <f>REPLACE(INDEX(GroupVertices[Group],MATCH(Edges[[#This Row],[Vertex 2]],GroupVertices[Vertex],0)),1,1,"")</f>
        <v>1</v>
      </c>
      <c r="BD190" s="48">
        <v>1</v>
      </c>
      <c r="BE190" s="49">
        <v>5.882352941176471</v>
      </c>
      <c r="BF190" s="48">
        <v>1</v>
      </c>
      <c r="BG190" s="49">
        <v>5.882352941176471</v>
      </c>
      <c r="BH190" s="48">
        <v>0</v>
      </c>
      <c r="BI190" s="49">
        <v>0</v>
      </c>
      <c r="BJ190" s="48">
        <v>15</v>
      </c>
      <c r="BK190" s="49">
        <v>88.23529411764706</v>
      </c>
      <c r="BL190" s="48">
        <v>17</v>
      </c>
    </row>
    <row r="191" spans="1:64" ht="15">
      <c r="A191" s="64" t="s">
        <v>282</v>
      </c>
      <c r="B191" s="64" t="s">
        <v>282</v>
      </c>
      <c r="C191" s="65" t="s">
        <v>2737</v>
      </c>
      <c r="D191" s="66">
        <v>10</v>
      </c>
      <c r="E191" s="67" t="s">
        <v>136</v>
      </c>
      <c r="F191" s="68">
        <v>12</v>
      </c>
      <c r="G191" s="65"/>
      <c r="H191" s="69"/>
      <c r="I191" s="70"/>
      <c r="J191" s="70"/>
      <c r="K191" s="34" t="s">
        <v>65</v>
      </c>
      <c r="L191" s="77">
        <v>191</v>
      </c>
      <c r="M191" s="77"/>
      <c r="N191" s="72"/>
      <c r="O191" s="79" t="s">
        <v>176</v>
      </c>
      <c r="P191" s="81">
        <v>43512.92365740741</v>
      </c>
      <c r="Q191" s="79" t="s">
        <v>447</v>
      </c>
      <c r="R191" s="83" t="s">
        <v>554</v>
      </c>
      <c r="S191" s="79" t="s">
        <v>560</v>
      </c>
      <c r="T191" s="79" t="s">
        <v>633</v>
      </c>
      <c r="U191" s="83" t="s">
        <v>699</v>
      </c>
      <c r="V191" s="83" t="s">
        <v>699</v>
      </c>
      <c r="W191" s="81">
        <v>43512.92365740741</v>
      </c>
      <c r="X191" s="83" t="s">
        <v>946</v>
      </c>
      <c r="Y191" s="79"/>
      <c r="Z191" s="79"/>
      <c r="AA191" s="85" t="s">
        <v>1133</v>
      </c>
      <c r="AB191" s="79"/>
      <c r="AC191" s="79" t="b">
        <v>0</v>
      </c>
      <c r="AD191" s="79">
        <v>0</v>
      </c>
      <c r="AE191" s="85" t="s">
        <v>1149</v>
      </c>
      <c r="AF191" s="79" t="b">
        <v>0</v>
      </c>
      <c r="AG191" s="79" t="s">
        <v>1152</v>
      </c>
      <c r="AH191" s="79"/>
      <c r="AI191" s="85" t="s">
        <v>1149</v>
      </c>
      <c r="AJ191" s="79" t="b">
        <v>0</v>
      </c>
      <c r="AK191" s="79">
        <v>0</v>
      </c>
      <c r="AL191" s="85" t="s">
        <v>1149</v>
      </c>
      <c r="AM191" s="79" t="s">
        <v>1168</v>
      </c>
      <c r="AN191" s="79" t="b">
        <v>0</v>
      </c>
      <c r="AO191" s="85" t="s">
        <v>1133</v>
      </c>
      <c r="AP191" s="79" t="s">
        <v>176</v>
      </c>
      <c r="AQ191" s="79">
        <v>0</v>
      </c>
      <c r="AR191" s="79">
        <v>0</v>
      </c>
      <c r="AS191" s="79"/>
      <c r="AT191" s="79"/>
      <c r="AU191" s="79"/>
      <c r="AV191" s="79"/>
      <c r="AW191" s="79"/>
      <c r="AX191" s="79"/>
      <c r="AY191" s="79"/>
      <c r="AZ191" s="79"/>
      <c r="BA191">
        <v>46</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24</v>
      </c>
      <c r="BK191" s="49">
        <v>100</v>
      </c>
      <c r="BL191" s="48">
        <v>24</v>
      </c>
    </row>
    <row r="192" spans="1:64" ht="15">
      <c r="A192" s="64" t="s">
        <v>282</v>
      </c>
      <c r="B192" s="64" t="s">
        <v>282</v>
      </c>
      <c r="C192" s="65" t="s">
        <v>2737</v>
      </c>
      <c r="D192" s="66">
        <v>10</v>
      </c>
      <c r="E192" s="67" t="s">
        <v>136</v>
      </c>
      <c r="F192" s="68">
        <v>12</v>
      </c>
      <c r="G192" s="65"/>
      <c r="H192" s="69"/>
      <c r="I192" s="70"/>
      <c r="J192" s="70"/>
      <c r="K192" s="34" t="s">
        <v>65</v>
      </c>
      <c r="L192" s="77">
        <v>192</v>
      </c>
      <c r="M192" s="77"/>
      <c r="N192" s="72"/>
      <c r="O192" s="79" t="s">
        <v>176</v>
      </c>
      <c r="P192" s="81">
        <v>43513.0418287037</v>
      </c>
      <c r="Q192" s="79" t="s">
        <v>448</v>
      </c>
      <c r="R192" s="83" t="s">
        <v>542</v>
      </c>
      <c r="S192" s="79" t="s">
        <v>560</v>
      </c>
      <c r="T192" s="79" t="s">
        <v>634</v>
      </c>
      <c r="U192" s="83" t="s">
        <v>700</v>
      </c>
      <c r="V192" s="83" t="s">
        <v>700</v>
      </c>
      <c r="W192" s="81">
        <v>43513.0418287037</v>
      </c>
      <c r="X192" s="83" t="s">
        <v>947</v>
      </c>
      <c r="Y192" s="79"/>
      <c r="Z192" s="79"/>
      <c r="AA192" s="85" t="s">
        <v>1134</v>
      </c>
      <c r="AB192" s="79"/>
      <c r="AC192" s="79" t="b">
        <v>0</v>
      </c>
      <c r="AD192" s="79">
        <v>0</v>
      </c>
      <c r="AE192" s="85" t="s">
        <v>1149</v>
      </c>
      <c r="AF192" s="79" t="b">
        <v>0</v>
      </c>
      <c r="AG192" s="79" t="s">
        <v>1152</v>
      </c>
      <c r="AH192" s="79"/>
      <c r="AI192" s="85" t="s">
        <v>1149</v>
      </c>
      <c r="AJ192" s="79" t="b">
        <v>0</v>
      </c>
      <c r="AK192" s="79">
        <v>0</v>
      </c>
      <c r="AL192" s="85" t="s">
        <v>1149</v>
      </c>
      <c r="AM192" s="79" t="s">
        <v>1168</v>
      </c>
      <c r="AN192" s="79" t="b">
        <v>0</v>
      </c>
      <c r="AO192" s="85" t="s">
        <v>1134</v>
      </c>
      <c r="AP192" s="79" t="s">
        <v>176</v>
      </c>
      <c r="AQ192" s="79">
        <v>0</v>
      </c>
      <c r="AR192" s="79">
        <v>0</v>
      </c>
      <c r="AS192" s="79"/>
      <c r="AT192" s="79"/>
      <c r="AU192" s="79"/>
      <c r="AV192" s="79"/>
      <c r="AW192" s="79"/>
      <c r="AX192" s="79"/>
      <c r="AY192" s="79"/>
      <c r="AZ192" s="79"/>
      <c r="BA192">
        <v>46</v>
      </c>
      <c r="BB192" s="78" t="str">
        <f>REPLACE(INDEX(GroupVertices[Group],MATCH(Edges[[#This Row],[Vertex 1]],GroupVertices[Vertex],0)),1,1,"")</f>
        <v>1</v>
      </c>
      <c r="BC192" s="78" t="str">
        <f>REPLACE(INDEX(GroupVertices[Group],MATCH(Edges[[#This Row],[Vertex 2]],GroupVertices[Vertex],0)),1,1,"")</f>
        <v>1</v>
      </c>
      <c r="BD192" s="48">
        <v>1</v>
      </c>
      <c r="BE192" s="49">
        <v>4.545454545454546</v>
      </c>
      <c r="BF192" s="48">
        <v>2</v>
      </c>
      <c r="BG192" s="49">
        <v>9.090909090909092</v>
      </c>
      <c r="BH192" s="48">
        <v>0</v>
      </c>
      <c r="BI192" s="49">
        <v>0</v>
      </c>
      <c r="BJ192" s="48">
        <v>19</v>
      </c>
      <c r="BK192" s="49">
        <v>86.36363636363636</v>
      </c>
      <c r="BL192" s="48">
        <v>22</v>
      </c>
    </row>
    <row r="193" spans="1:64" ht="15">
      <c r="A193" s="64" t="s">
        <v>282</v>
      </c>
      <c r="B193" s="64" t="s">
        <v>282</v>
      </c>
      <c r="C193" s="65" t="s">
        <v>2737</v>
      </c>
      <c r="D193" s="66">
        <v>10</v>
      </c>
      <c r="E193" s="67" t="s">
        <v>136</v>
      </c>
      <c r="F193" s="68">
        <v>12</v>
      </c>
      <c r="G193" s="65"/>
      <c r="H193" s="69"/>
      <c r="I193" s="70"/>
      <c r="J193" s="70"/>
      <c r="K193" s="34" t="s">
        <v>65</v>
      </c>
      <c r="L193" s="77">
        <v>193</v>
      </c>
      <c r="M193" s="77"/>
      <c r="N193" s="72"/>
      <c r="O193" s="79" t="s">
        <v>176</v>
      </c>
      <c r="P193" s="81">
        <v>43513.60768518518</v>
      </c>
      <c r="Q193" s="79" t="s">
        <v>449</v>
      </c>
      <c r="R193" s="83" t="s">
        <v>555</v>
      </c>
      <c r="S193" s="79" t="s">
        <v>560</v>
      </c>
      <c r="T193" s="79" t="s">
        <v>635</v>
      </c>
      <c r="U193" s="83" t="s">
        <v>701</v>
      </c>
      <c r="V193" s="83" t="s">
        <v>701</v>
      </c>
      <c r="W193" s="81">
        <v>43513.60768518518</v>
      </c>
      <c r="X193" s="83" t="s">
        <v>948</v>
      </c>
      <c r="Y193" s="79"/>
      <c r="Z193" s="79"/>
      <c r="AA193" s="85" t="s">
        <v>1135</v>
      </c>
      <c r="AB193" s="79"/>
      <c r="AC193" s="79" t="b">
        <v>0</v>
      </c>
      <c r="AD193" s="79">
        <v>4</v>
      </c>
      <c r="AE193" s="85" t="s">
        <v>1149</v>
      </c>
      <c r="AF193" s="79" t="b">
        <v>0</v>
      </c>
      <c r="AG193" s="79" t="s">
        <v>1152</v>
      </c>
      <c r="AH193" s="79"/>
      <c r="AI193" s="85" t="s">
        <v>1149</v>
      </c>
      <c r="AJ193" s="79" t="b">
        <v>0</v>
      </c>
      <c r="AK193" s="79">
        <v>1</v>
      </c>
      <c r="AL193" s="85" t="s">
        <v>1149</v>
      </c>
      <c r="AM193" s="79" t="s">
        <v>1168</v>
      </c>
      <c r="AN193" s="79" t="b">
        <v>0</v>
      </c>
      <c r="AO193" s="85" t="s">
        <v>1135</v>
      </c>
      <c r="AP193" s="79" t="s">
        <v>176</v>
      </c>
      <c r="AQ193" s="79">
        <v>0</v>
      </c>
      <c r="AR193" s="79">
        <v>0</v>
      </c>
      <c r="AS193" s="79"/>
      <c r="AT193" s="79"/>
      <c r="AU193" s="79"/>
      <c r="AV193" s="79"/>
      <c r="AW193" s="79"/>
      <c r="AX193" s="79"/>
      <c r="AY193" s="79"/>
      <c r="AZ193" s="79"/>
      <c r="BA193">
        <v>46</v>
      </c>
      <c r="BB193" s="78" t="str">
        <f>REPLACE(INDEX(GroupVertices[Group],MATCH(Edges[[#This Row],[Vertex 1]],GroupVertices[Vertex],0)),1,1,"")</f>
        <v>1</v>
      </c>
      <c r="BC193" s="78" t="str">
        <f>REPLACE(INDEX(GroupVertices[Group],MATCH(Edges[[#This Row],[Vertex 2]],GroupVertices[Vertex],0)),1,1,"")</f>
        <v>1</v>
      </c>
      <c r="BD193" s="48">
        <v>1</v>
      </c>
      <c r="BE193" s="49">
        <v>4</v>
      </c>
      <c r="BF193" s="48">
        <v>1</v>
      </c>
      <c r="BG193" s="49">
        <v>4</v>
      </c>
      <c r="BH193" s="48">
        <v>0</v>
      </c>
      <c r="BI193" s="49">
        <v>0</v>
      </c>
      <c r="BJ193" s="48">
        <v>23</v>
      </c>
      <c r="BK193" s="49">
        <v>92</v>
      </c>
      <c r="BL193" s="48">
        <v>25</v>
      </c>
    </row>
    <row r="194" spans="1:64" ht="15">
      <c r="A194" s="64" t="s">
        <v>282</v>
      </c>
      <c r="B194" s="64" t="s">
        <v>282</v>
      </c>
      <c r="C194" s="65" t="s">
        <v>2737</v>
      </c>
      <c r="D194" s="66">
        <v>10</v>
      </c>
      <c r="E194" s="67" t="s">
        <v>136</v>
      </c>
      <c r="F194" s="68">
        <v>12</v>
      </c>
      <c r="G194" s="65"/>
      <c r="H194" s="69"/>
      <c r="I194" s="70"/>
      <c r="J194" s="70"/>
      <c r="K194" s="34" t="s">
        <v>65</v>
      </c>
      <c r="L194" s="77">
        <v>194</v>
      </c>
      <c r="M194" s="77"/>
      <c r="N194" s="72"/>
      <c r="O194" s="79" t="s">
        <v>176</v>
      </c>
      <c r="P194" s="81">
        <v>43513.8403125</v>
      </c>
      <c r="Q194" s="79" t="s">
        <v>450</v>
      </c>
      <c r="R194" s="83" t="s">
        <v>556</v>
      </c>
      <c r="S194" s="79" t="s">
        <v>560</v>
      </c>
      <c r="T194" s="79" t="s">
        <v>595</v>
      </c>
      <c r="U194" s="83" t="s">
        <v>702</v>
      </c>
      <c r="V194" s="83" t="s">
        <v>702</v>
      </c>
      <c r="W194" s="81">
        <v>43513.8403125</v>
      </c>
      <c r="X194" s="83" t="s">
        <v>949</v>
      </c>
      <c r="Y194" s="79"/>
      <c r="Z194" s="79"/>
      <c r="AA194" s="85" t="s">
        <v>1136</v>
      </c>
      <c r="AB194" s="79"/>
      <c r="AC194" s="79" t="b">
        <v>0</v>
      </c>
      <c r="AD194" s="79">
        <v>1</v>
      </c>
      <c r="AE194" s="85" t="s">
        <v>1149</v>
      </c>
      <c r="AF194" s="79" t="b">
        <v>0</v>
      </c>
      <c r="AG194" s="79" t="s">
        <v>1152</v>
      </c>
      <c r="AH194" s="79"/>
      <c r="AI194" s="85" t="s">
        <v>1149</v>
      </c>
      <c r="AJ194" s="79" t="b">
        <v>0</v>
      </c>
      <c r="AK194" s="79">
        <v>2</v>
      </c>
      <c r="AL194" s="85" t="s">
        <v>1149</v>
      </c>
      <c r="AM194" s="79" t="s">
        <v>1168</v>
      </c>
      <c r="AN194" s="79" t="b">
        <v>0</v>
      </c>
      <c r="AO194" s="85" t="s">
        <v>1136</v>
      </c>
      <c r="AP194" s="79" t="s">
        <v>176</v>
      </c>
      <c r="AQ194" s="79">
        <v>0</v>
      </c>
      <c r="AR194" s="79">
        <v>0</v>
      </c>
      <c r="AS194" s="79"/>
      <c r="AT194" s="79"/>
      <c r="AU194" s="79"/>
      <c r="AV194" s="79"/>
      <c r="AW194" s="79"/>
      <c r="AX194" s="79"/>
      <c r="AY194" s="79"/>
      <c r="AZ194" s="79"/>
      <c r="BA194">
        <v>46</v>
      </c>
      <c r="BB194" s="78" t="str">
        <f>REPLACE(INDEX(GroupVertices[Group],MATCH(Edges[[#This Row],[Vertex 1]],GroupVertices[Vertex],0)),1,1,"")</f>
        <v>1</v>
      </c>
      <c r="BC194" s="78" t="str">
        <f>REPLACE(INDEX(GroupVertices[Group],MATCH(Edges[[#This Row],[Vertex 2]],GroupVertices[Vertex],0)),1,1,"")</f>
        <v>1</v>
      </c>
      <c r="BD194" s="48">
        <v>2</v>
      </c>
      <c r="BE194" s="49">
        <v>11.764705882352942</v>
      </c>
      <c r="BF194" s="48">
        <v>2</v>
      </c>
      <c r="BG194" s="49">
        <v>11.764705882352942</v>
      </c>
      <c r="BH194" s="48">
        <v>0</v>
      </c>
      <c r="BI194" s="49">
        <v>0</v>
      </c>
      <c r="BJ194" s="48">
        <v>13</v>
      </c>
      <c r="BK194" s="49">
        <v>76.47058823529412</v>
      </c>
      <c r="BL194" s="48">
        <v>17</v>
      </c>
    </row>
    <row r="195" spans="1:64" ht="15">
      <c r="A195" s="64" t="s">
        <v>282</v>
      </c>
      <c r="B195" s="64" t="s">
        <v>282</v>
      </c>
      <c r="C195" s="65" t="s">
        <v>2737</v>
      </c>
      <c r="D195" s="66">
        <v>10</v>
      </c>
      <c r="E195" s="67" t="s">
        <v>136</v>
      </c>
      <c r="F195" s="68">
        <v>12</v>
      </c>
      <c r="G195" s="65"/>
      <c r="H195" s="69"/>
      <c r="I195" s="70"/>
      <c r="J195" s="70"/>
      <c r="K195" s="34" t="s">
        <v>65</v>
      </c>
      <c r="L195" s="77">
        <v>195</v>
      </c>
      <c r="M195" s="77"/>
      <c r="N195" s="72"/>
      <c r="O195" s="79" t="s">
        <v>176</v>
      </c>
      <c r="P195" s="81">
        <v>43514.052141203705</v>
      </c>
      <c r="Q195" s="79" t="s">
        <v>451</v>
      </c>
      <c r="R195" s="83" t="s">
        <v>537</v>
      </c>
      <c r="S195" s="79" t="s">
        <v>560</v>
      </c>
      <c r="T195" s="79" t="s">
        <v>596</v>
      </c>
      <c r="U195" s="83" t="s">
        <v>703</v>
      </c>
      <c r="V195" s="83" t="s">
        <v>703</v>
      </c>
      <c r="W195" s="81">
        <v>43514.052141203705</v>
      </c>
      <c r="X195" s="83" t="s">
        <v>950</v>
      </c>
      <c r="Y195" s="79"/>
      <c r="Z195" s="79"/>
      <c r="AA195" s="85" t="s">
        <v>1137</v>
      </c>
      <c r="AB195" s="79"/>
      <c r="AC195" s="79" t="b">
        <v>0</v>
      </c>
      <c r="AD195" s="79">
        <v>0</v>
      </c>
      <c r="AE195" s="85" t="s">
        <v>1149</v>
      </c>
      <c r="AF195" s="79" t="b">
        <v>0</v>
      </c>
      <c r="AG195" s="79" t="s">
        <v>1152</v>
      </c>
      <c r="AH195" s="79"/>
      <c r="AI195" s="85" t="s">
        <v>1149</v>
      </c>
      <c r="AJ195" s="79" t="b">
        <v>0</v>
      </c>
      <c r="AK195" s="79">
        <v>2</v>
      </c>
      <c r="AL195" s="85" t="s">
        <v>1149</v>
      </c>
      <c r="AM195" s="79" t="s">
        <v>1168</v>
      </c>
      <c r="AN195" s="79" t="b">
        <v>0</v>
      </c>
      <c r="AO195" s="85" t="s">
        <v>1137</v>
      </c>
      <c r="AP195" s="79" t="s">
        <v>176</v>
      </c>
      <c r="AQ195" s="79">
        <v>0</v>
      </c>
      <c r="AR195" s="79">
        <v>0</v>
      </c>
      <c r="AS195" s="79"/>
      <c r="AT195" s="79"/>
      <c r="AU195" s="79"/>
      <c r="AV195" s="79"/>
      <c r="AW195" s="79"/>
      <c r="AX195" s="79"/>
      <c r="AY195" s="79"/>
      <c r="AZ195" s="79"/>
      <c r="BA195">
        <v>46</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22</v>
      </c>
      <c r="BK195" s="49">
        <v>100</v>
      </c>
      <c r="BL195" s="48">
        <v>22</v>
      </c>
    </row>
    <row r="196" spans="1:64" ht="15">
      <c r="A196" s="64" t="s">
        <v>282</v>
      </c>
      <c r="B196" s="64" t="s">
        <v>282</v>
      </c>
      <c r="C196" s="65" t="s">
        <v>2737</v>
      </c>
      <c r="D196" s="66">
        <v>10</v>
      </c>
      <c r="E196" s="67" t="s">
        <v>136</v>
      </c>
      <c r="F196" s="68">
        <v>12</v>
      </c>
      <c r="G196" s="65"/>
      <c r="H196" s="69"/>
      <c r="I196" s="70"/>
      <c r="J196" s="70"/>
      <c r="K196" s="34" t="s">
        <v>65</v>
      </c>
      <c r="L196" s="77">
        <v>196</v>
      </c>
      <c r="M196" s="77"/>
      <c r="N196" s="72"/>
      <c r="O196" s="79" t="s">
        <v>176</v>
      </c>
      <c r="P196" s="81">
        <v>43514.59033564815</v>
      </c>
      <c r="Q196" s="79" t="s">
        <v>452</v>
      </c>
      <c r="R196" s="83" t="s">
        <v>510</v>
      </c>
      <c r="S196" s="79" t="s">
        <v>560</v>
      </c>
      <c r="T196" s="79"/>
      <c r="U196" s="83" t="s">
        <v>649</v>
      </c>
      <c r="V196" s="83" t="s">
        <v>649</v>
      </c>
      <c r="W196" s="81">
        <v>43514.59033564815</v>
      </c>
      <c r="X196" s="83" t="s">
        <v>951</v>
      </c>
      <c r="Y196" s="79"/>
      <c r="Z196" s="79"/>
      <c r="AA196" s="85" t="s">
        <v>1138</v>
      </c>
      <c r="AB196" s="79"/>
      <c r="AC196" s="79" t="b">
        <v>0</v>
      </c>
      <c r="AD196" s="79">
        <v>1</v>
      </c>
      <c r="AE196" s="85" t="s">
        <v>1149</v>
      </c>
      <c r="AF196" s="79" t="b">
        <v>0</v>
      </c>
      <c r="AG196" s="79" t="s">
        <v>1152</v>
      </c>
      <c r="AH196" s="79"/>
      <c r="AI196" s="85" t="s">
        <v>1149</v>
      </c>
      <c r="AJ196" s="79" t="b">
        <v>0</v>
      </c>
      <c r="AK196" s="79">
        <v>1</v>
      </c>
      <c r="AL196" s="85" t="s">
        <v>1149</v>
      </c>
      <c r="AM196" s="79" t="s">
        <v>1168</v>
      </c>
      <c r="AN196" s="79" t="b">
        <v>0</v>
      </c>
      <c r="AO196" s="85" t="s">
        <v>1138</v>
      </c>
      <c r="AP196" s="79" t="s">
        <v>176</v>
      </c>
      <c r="AQ196" s="79">
        <v>0</v>
      </c>
      <c r="AR196" s="79">
        <v>0</v>
      </c>
      <c r="AS196" s="79"/>
      <c r="AT196" s="79"/>
      <c r="AU196" s="79"/>
      <c r="AV196" s="79"/>
      <c r="AW196" s="79"/>
      <c r="AX196" s="79"/>
      <c r="AY196" s="79"/>
      <c r="AZ196" s="79"/>
      <c r="BA196">
        <v>46</v>
      </c>
      <c r="BB196" s="78" t="str">
        <f>REPLACE(INDEX(GroupVertices[Group],MATCH(Edges[[#This Row],[Vertex 1]],GroupVertices[Vertex],0)),1,1,"")</f>
        <v>1</v>
      </c>
      <c r="BC196" s="78" t="str">
        <f>REPLACE(INDEX(GroupVertices[Group],MATCH(Edges[[#This Row],[Vertex 2]],GroupVertices[Vertex],0)),1,1,"")</f>
        <v>1</v>
      </c>
      <c r="BD196" s="48">
        <v>0</v>
      </c>
      <c r="BE196" s="49">
        <v>0</v>
      </c>
      <c r="BF196" s="48">
        <v>1</v>
      </c>
      <c r="BG196" s="49">
        <v>7.142857142857143</v>
      </c>
      <c r="BH196" s="48">
        <v>0</v>
      </c>
      <c r="BI196" s="49">
        <v>0</v>
      </c>
      <c r="BJ196" s="48">
        <v>13</v>
      </c>
      <c r="BK196" s="49">
        <v>92.85714285714286</v>
      </c>
      <c r="BL196" s="48">
        <v>14</v>
      </c>
    </row>
    <row r="197" spans="1:64" ht="15">
      <c r="A197" s="64" t="s">
        <v>282</v>
      </c>
      <c r="B197" s="64" t="s">
        <v>282</v>
      </c>
      <c r="C197" s="65" t="s">
        <v>2737</v>
      </c>
      <c r="D197" s="66">
        <v>10</v>
      </c>
      <c r="E197" s="67" t="s">
        <v>136</v>
      </c>
      <c r="F197" s="68">
        <v>12</v>
      </c>
      <c r="G197" s="65"/>
      <c r="H197" s="69"/>
      <c r="I197" s="70"/>
      <c r="J197" s="70"/>
      <c r="K197" s="34" t="s">
        <v>65</v>
      </c>
      <c r="L197" s="77">
        <v>197</v>
      </c>
      <c r="M197" s="77"/>
      <c r="N197" s="72"/>
      <c r="O197" s="79" t="s">
        <v>176</v>
      </c>
      <c r="P197" s="81">
        <v>43514.80216435185</v>
      </c>
      <c r="Q197" s="79" t="s">
        <v>453</v>
      </c>
      <c r="R197" s="83" t="s">
        <v>534</v>
      </c>
      <c r="S197" s="79" t="s">
        <v>560</v>
      </c>
      <c r="T197" s="79" t="s">
        <v>636</v>
      </c>
      <c r="U197" s="83" t="s">
        <v>704</v>
      </c>
      <c r="V197" s="83" t="s">
        <v>704</v>
      </c>
      <c r="W197" s="81">
        <v>43514.80216435185</v>
      </c>
      <c r="X197" s="83" t="s">
        <v>952</v>
      </c>
      <c r="Y197" s="79"/>
      <c r="Z197" s="79"/>
      <c r="AA197" s="85" t="s">
        <v>1139</v>
      </c>
      <c r="AB197" s="79"/>
      <c r="AC197" s="79" t="b">
        <v>0</v>
      </c>
      <c r="AD197" s="79">
        <v>1</v>
      </c>
      <c r="AE197" s="85" t="s">
        <v>1149</v>
      </c>
      <c r="AF197" s="79" t="b">
        <v>0</v>
      </c>
      <c r="AG197" s="79" t="s">
        <v>1152</v>
      </c>
      <c r="AH197" s="79"/>
      <c r="AI197" s="85" t="s">
        <v>1149</v>
      </c>
      <c r="AJ197" s="79" t="b">
        <v>0</v>
      </c>
      <c r="AK197" s="79">
        <v>0</v>
      </c>
      <c r="AL197" s="85" t="s">
        <v>1149</v>
      </c>
      <c r="AM197" s="79" t="s">
        <v>1168</v>
      </c>
      <c r="AN197" s="79" t="b">
        <v>0</v>
      </c>
      <c r="AO197" s="85" t="s">
        <v>1139</v>
      </c>
      <c r="AP197" s="79" t="s">
        <v>176</v>
      </c>
      <c r="AQ197" s="79">
        <v>0</v>
      </c>
      <c r="AR197" s="79">
        <v>0</v>
      </c>
      <c r="AS197" s="79"/>
      <c r="AT197" s="79"/>
      <c r="AU197" s="79"/>
      <c r="AV197" s="79"/>
      <c r="AW197" s="79"/>
      <c r="AX197" s="79"/>
      <c r="AY197" s="79"/>
      <c r="AZ197" s="79"/>
      <c r="BA197">
        <v>46</v>
      </c>
      <c r="BB197" s="78" t="str">
        <f>REPLACE(INDEX(GroupVertices[Group],MATCH(Edges[[#This Row],[Vertex 1]],GroupVertices[Vertex],0)),1,1,"")</f>
        <v>1</v>
      </c>
      <c r="BC197" s="78" t="str">
        <f>REPLACE(INDEX(GroupVertices[Group],MATCH(Edges[[#This Row],[Vertex 2]],GroupVertices[Vertex],0)),1,1,"")</f>
        <v>1</v>
      </c>
      <c r="BD197" s="48">
        <v>1</v>
      </c>
      <c r="BE197" s="49">
        <v>5</v>
      </c>
      <c r="BF197" s="48">
        <v>0</v>
      </c>
      <c r="BG197" s="49">
        <v>0</v>
      </c>
      <c r="BH197" s="48">
        <v>0</v>
      </c>
      <c r="BI197" s="49">
        <v>0</v>
      </c>
      <c r="BJ197" s="48">
        <v>19</v>
      </c>
      <c r="BK197" s="49">
        <v>95</v>
      </c>
      <c r="BL197" s="48">
        <v>20</v>
      </c>
    </row>
    <row r="198" spans="1:64" ht="15">
      <c r="A198" s="64" t="s">
        <v>282</v>
      </c>
      <c r="B198" s="64" t="s">
        <v>282</v>
      </c>
      <c r="C198" s="65" t="s">
        <v>2737</v>
      </c>
      <c r="D198" s="66">
        <v>10</v>
      </c>
      <c r="E198" s="67" t="s">
        <v>136</v>
      </c>
      <c r="F198" s="68">
        <v>12</v>
      </c>
      <c r="G198" s="65"/>
      <c r="H198" s="69"/>
      <c r="I198" s="70"/>
      <c r="J198" s="70"/>
      <c r="K198" s="34" t="s">
        <v>65</v>
      </c>
      <c r="L198" s="77">
        <v>198</v>
      </c>
      <c r="M198" s="77"/>
      <c r="N198" s="72"/>
      <c r="O198" s="79" t="s">
        <v>176</v>
      </c>
      <c r="P198" s="81">
        <v>43515.54520833334</v>
      </c>
      <c r="Q198" s="79" t="s">
        <v>454</v>
      </c>
      <c r="R198" s="83" t="s">
        <v>550</v>
      </c>
      <c r="S198" s="79" t="s">
        <v>560</v>
      </c>
      <c r="T198" s="79" t="s">
        <v>600</v>
      </c>
      <c r="U198" s="83" t="s">
        <v>705</v>
      </c>
      <c r="V198" s="83" t="s">
        <v>705</v>
      </c>
      <c r="W198" s="81">
        <v>43515.54520833334</v>
      </c>
      <c r="X198" s="83" t="s">
        <v>953</v>
      </c>
      <c r="Y198" s="79"/>
      <c r="Z198" s="79"/>
      <c r="AA198" s="85" t="s">
        <v>1140</v>
      </c>
      <c r="AB198" s="79"/>
      <c r="AC198" s="79" t="b">
        <v>0</v>
      </c>
      <c r="AD198" s="79">
        <v>2</v>
      </c>
      <c r="AE198" s="85" t="s">
        <v>1149</v>
      </c>
      <c r="AF198" s="79" t="b">
        <v>0</v>
      </c>
      <c r="AG198" s="79" t="s">
        <v>1152</v>
      </c>
      <c r="AH198" s="79"/>
      <c r="AI198" s="85" t="s">
        <v>1149</v>
      </c>
      <c r="AJ198" s="79" t="b">
        <v>0</v>
      </c>
      <c r="AK198" s="79">
        <v>0</v>
      </c>
      <c r="AL198" s="85" t="s">
        <v>1149</v>
      </c>
      <c r="AM198" s="79" t="s">
        <v>1168</v>
      </c>
      <c r="AN198" s="79" t="b">
        <v>0</v>
      </c>
      <c r="AO198" s="85" t="s">
        <v>1140</v>
      </c>
      <c r="AP198" s="79" t="s">
        <v>176</v>
      </c>
      <c r="AQ198" s="79">
        <v>0</v>
      </c>
      <c r="AR198" s="79">
        <v>0</v>
      </c>
      <c r="AS198" s="79"/>
      <c r="AT198" s="79"/>
      <c r="AU198" s="79"/>
      <c r="AV198" s="79"/>
      <c r="AW198" s="79"/>
      <c r="AX198" s="79"/>
      <c r="AY198" s="79"/>
      <c r="AZ198" s="79"/>
      <c r="BA198">
        <v>46</v>
      </c>
      <c r="BB198" s="78" t="str">
        <f>REPLACE(INDEX(GroupVertices[Group],MATCH(Edges[[#This Row],[Vertex 1]],GroupVertices[Vertex],0)),1,1,"")</f>
        <v>1</v>
      </c>
      <c r="BC198" s="78" t="str">
        <f>REPLACE(INDEX(GroupVertices[Group],MATCH(Edges[[#This Row],[Vertex 2]],GroupVertices[Vertex],0)),1,1,"")</f>
        <v>1</v>
      </c>
      <c r="BD198" s="48">
        <v>2</v>
      </c>
      <c r="BE198" s="49">
        <v>9.090909090909092</v>
      </c>
      <c r="BF198" s="48">
        <v>0</v>
      </c>
      <c r="BG198" s="49">
        <v>0</v>
      </c>
      <c r="BH198" s="48">
        <v>0</v>
      </c>
      <c r="BI198" s="49">
        <v>0</v>
      </c>
      <c r="BJ198" s="48">
        <v>20</v>
      </c>
      <c r="BK198" s="49">
        <v>90.9090909090909</v>
      </c>
      <c r="BL198" s="48">
        <v>22</v>
      </c>
    </row>
    <row r="199" spans="1:64" ht="15">
      <c r="A199" s="64" t="s">
        <v>282</v>
      </c>
      <c r="B199" s="64" t="s">
        <v>282</v>
      </c>
      <c r="C199" s="65" t="s">
        <v>2737</v>
      </c>
      <c r="D199" s="66">
        <v>10</v>
      </c>
      <c r="E199" s="67" t="s">
        <v>136</v>
      </c>
      <c r="F199" s="68">
        <v>12</v>
      </c>
      <c r="G199" s="65"/>
      <c r="H199" s="69"/>
      <c r="I199" s="70"/>
      <c r="J199" s="70"/>
      <c r="K199" s="34" t="s">
        <v>65</v>
      </c>
      <c r="L199" s="77">
        <v>199</v>
      </c>
      <c r="M199" s="77"/>
      <c r="N199" s="72"/>
      <c r="O199" s="79" t="s">
        <v>176</v>
      </c>
      <c r="P199" s="81">
        <v>43515.649363425924</v>
      </c>
      <c r="Q199" s="79" t="s">
        <v>455</v>
      </c>
      <c r="R199" s="83" t="s">
        <v>547</v>
      </c>
      <c r="S199" s="79" t="s">
        <v>560</v>
      </c>
      <c r="T199" s="79" t="s">
        <v>637</v>
      </c>
      <c r="U199" s="83" t="s">
        <v>706</v>
      </c>
      <c r="V199" s="83" t="s">
        <v>706</v>
      </c>
      <c r="W199" s="81">
        <v>43515.649363425924</v>
      </c>
      <c r="X199" s="83" t="s">
        <v>954</v>
      </c>
      <c r="Y199" s="79"/>
      <c r="Z199" s="79"/>
      <c r="AA199" s="85" t="s">
        <v>1141</v>
      </c>
      <c r="AB199" s="79"/>
      <c r="AC199" s="79" t="b">
        <v>0</v>
      </c>
      <c r="AD199" s="79">
        <v>1</v>
      </c>
      <c r="AE199" s="85" t="s">
        <v>1149</v>
      </c>
      <c r="AF199" s="79" t="b">
        <v>0</v>
      </c>
      <c r="AG199" s="79" t="s">
        <v>1152</v>
      </c>
      <c r="AH199" s="79"/>
      <c r="AI199" s="85" t="s">
        <v>1149</v>
      </c>
      <c r="AJ199" s="79" t="b">
        <v>0</v>
      </c>
      <c r="AK199" s="79">
        <v>1</v>
      </c>
      <c r="AL199" s="85" t="s">
        <v>1149</v>
      </c>
      <c r="AM199" s="79" t="s">
        <v>1168</v>
      </c>
      <c r="AN199" s="79" t="b">
        <v>0</v>
      </c>
      <c r="AO199" s="85" t="s">
        <v>1141</v>
      </c>
      <c r="AP199" s="79" t="s">
        <v>176</v>
      </c>
      <c r="AQ199" s="79">
        <v>0</v>
      </c>
      <c r="AR199" s="79">
        <v>0</v>
      </c>
      <c r="AS199" s="79"/>
      <c r="AT199" s="79"/>
      <c r="AU199" s="79"/>
      <c r="AV199" s="79"/>
      <c r="AW199" s="79"/>
      <c r="AX199" s="79"/>
      <c r="AY199" s="79"/>
      <c r="AZ199" s="79"/>
      <c r="BA199">
        <v>46</v>
      </c>
      <c r="BB199" s="78" t="str">
        <f>REPLACE(INDEX(GroupVertices[Group],MATCH(Edges[[#This Row],[Vertex 1]],GroupVertices[Vertex],0)),1,1,"")</f>
        <v>1</v>
      </c>
      <c r="BC199" s="78" t="str">
        <f>REPLACE(INDEX(GroupVertices[Group],MATCH(Edges[[#This Row],[Vertex 2]],GroupVertices[Vertex],0)),1,1,"")</f>
        <v>1</v>
      </c>
      <c r="BD199" s="48">
        <v>1</v>
      </c>
      <c r="BE199" s="49">
        <v>4.166666666666667</v>
      </c>
      <c r="BF199" s="48">
        <v>0</v>
      </c>
      <c r="BG199" s="49">
        <v>0</v>
      </c>
      <c r="BH199" s="48">
        <v>0</v>
      </c>
      <c r="BI199" s="49">
        <v>0</v>
      </c>
      <c r="BJ199" s="48">
        <v>23</v>
      </c>
      <c r="BK199" s="49">
        <v>95.83333333333333</v>
      </c>
      <c r="BL199" s="48">
        <v>24</v>
      </c>
    </row>
    <row r="200" spans="1:64" ht="15">
      <c r="A200" s="64" t="s">
        <v>288</v>
      </c>
      <c r="B200" s="64" t="s">
        <v>282</v>
      </c>
      <c r="C200" s="65" t="s">
        <v>2736</v>
      </c>
      <c r="D200" s="66">
        <v>4.166666666666667</v>
      </c>
      <c r="E200" s="67" t="s">
        <v>136</v>
      </c>
      <c r="F200" s="68">
        <v>31.166666666666668</v>
      </c>
      <c r="G200" s="65"/>
      <c r="H200" s="69"/>
      <c r="I200" s="70"/>
      <c r="J200" s="70"/>
      <c r="K200" s="34" t="s">
        <v>65</v>
      </c>
      <c r="L200" s="77">
        <v>200</v>
      </c>
      <c r="M200" s="77"/>
      <c r="N200" s="72"/>
      <c r="O200" s="79" t="s">
        <v>303</v>
      </c>
      <c r="P200" s="81">
        <v>43504.0480787037</v>
      </c>
      <c r="Q200" s="79" t="s">
        <v>318</v>
      </c>
      <c r="R200" s="79"/>
      <c r="S200" s="79"/>
      <c r="T200" s="79" t="s">
        <v>575</v>
      </c>
      <c r="U200" s="79"/>
      <c r="V200" s="83" t="s">
        <v>770</v>
      </c>
      <c r="W200" s="81">
        <v>43504.0480787037</v>
      </c>
      <c r="X200" s="83" t="s">
        <v>955</v>
      </c>
      <c r="Y200" s="79"/>
      <c r="Z200" s="79"/>
      <c r="AA200" s="85" t="s">
        <v>1142</v>
      </c>
      <c r="AB200" s="79"/>
      <c r="AC200" s="79" t="b">
        <v>0</v>
      </c>
      <c r="AD200" s="79">
        <v>0</v>
      </c>
      <c r="AE200" s="85" t="s">
        <v>1149</v>
      </c>
      <c r="AF200" s="79" t="b">
        <v>0</v>
      </c>
      <c r="AG200" s="79" t="s">
        <v>1152</v>
      </c>
      <c r="AH200" s="79"/>
      <c r="AI200" s="85" t="s">
        <v>1149</v>
      </c>
      <c r="AJ200" s="79" t="b">
        <v>0</v>
      </c>
      <c r="AK200" s="79">
        <v>2</v>
      </c>
      <c r="AL200" s="85" t="s">
        <v>1106</v>
      </c>
      <c r="AM200" s="79" t="s">
        <v>1159</v>
      </c>
      <c r="AN200" s="79" t="b">
        <v>0</v>
      </c>
      <c r="AO200" s="85" t="s">
        <v>1106</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20</v>
      </c>
      <c r="BK200" s="49">
        <v>100</v>
      </c>
      <c r="BL200" s="48">
        <v>20</v>
      </c>
    </row>
    <row r="201" spans="1:64" ht="15">
      <c r="A201" s="64" t="s">
        <v>288</v>
      </c>
      <c r="B201" s="64" t="s">
        <v>282</v>
      </c>
      <c r="C201" s="65" t="s">
        <v>2736</v>
      </c>
      <c r="D201" s="66">
        <v>4.166666666666667</v>
      </c>
      <c r="E201" s="67" t="s">
        <v>136</v>
      </c>
      <c r="F201" s="68">
        <v>31.166666666666668</v>
      </c>
      <c r="G201" s="65"/>
      <c r="H201" s="69"/>
      <c r="I201" s="70"/>
      <c r="J201" s="70"/>
      <c r="K201" s="34" t="s">
        <v>65</v>
      </c>
      <c r="L201" s="77">
        <v>201</v>
      </c>
      <c r="M201" s="77"/>
      <c r="N201" s="72"/>
      <c r="O201" s="79" t="s">
        <v>303</v>
      </c>
      <c r="P201" s="81">
        <v>43515.74679398148</v>
      </c>
      <c r="Q201" s="79" t="s">
        <v>456</v>
      </c>
      <c r="R201" s="79"/>
      <c r="S201" s="79"/>
      <c r="T201" s="79" t="s">
        <v>637</v>
      </c>
      <c r="U201" s="79"/>
      <c r="V201" s="83" t="s">
        <v>770</v>
      </c>
      <c r="W201" s="81">
        <v>43515.74679398148</v>
      </c>
      <c r="X201" s="83" t="s">
        <v>956</v>
      </c>
      <c r="Y201" s="79"/>
      <c r="Z201" s="79"/>
      <c r="AA201" s="85" t="s">
        <v>1143</v>
      </c>
      <c r="AB201" s="79"/>
      <c r="AC201" s="79" t="b">
        <v>0</v>
      </c>
      <c r="AD201" s="79">
        <v>0</v>
      </c>
      <c r="AE201" s="85" t="s">
        <v>1149</v>
      </c>
      <c r="AF201" s="79" t="b">
        <v>0</v>
      </c>
      <c r="AG201" s="79" t="s">
        <v>1152</v>
      </c>
      <c r="AH201" s="79"/>
      <c r="AI201" s="85" t="s">
        <v>1149</v>
      </c>
      <c r="AJ201" s="79" t="b">
        <v>0</v>
      </c>
      <c r="AK201" s="79">
        <v>1</v>
      </c>
      <c r="AL201" s="85" t="s">
        <v>1141</v>
      </c>
      <c r="AM201" s="79" t="s">
        <v>1159</v>
      </c>
      <c r="AN201" s="79" t="b">
        <v>0</v>
      </c>
      <c r="AO201" s="85" t="s">
        <v>1141</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v>1</v>
      </c>
      <c r="BE201" s="49">
        <v>5.555555555555555</v>
      </c>
      <c r="BF201" s="48">
        <v>0</v>
      </c>
      <c r="BG201" s="49">
        <v>0</v>
      </c>
      <c r="BH201" s="48">
        <v>0</v>
      </c>
      <c r="BI201" s="49">
        <v>0</v>
      </c>
      <c r="BJ201" s="48">
        <v>17</v>
      </c>
      <c r="BK201" s="49">
        <v>94.44444444444444</v>
      </c>
      <c r="BL201" s="48">
        <v>18</v>
      </c>
    </row>
    <row r="202" spans="1:64" ht="15">
      <c r="A202" s="64" t="s">
        <v>289</v>
      </c>
      <c r="B202" s="64" t="s">
        <v>289</v>
      </c>
      <c r="C202" s="65" t="s">
        <v>2735</v>
      </c>
      <c r="D202" s="66">
        <v>3</v>
      </c>
      <c r="E202" s="67" t="s">
        <v>132</v>
      </c>
      <c r="F202" s="68">
        <v>35</v>
      </c>
      <c r="G202" s="65"/>
      <c r="H202" s="69"/>
      <c r="I202" s="70"/>
      <c r="J202" s="70"/>
      <c r="K202" s="34" t="s">
        <v>65</v>
      </c>
      <c r="L202" s="77">
        <v>202</v>
      </c>
      <c r="M202" s="77"/>
      <c r="N202" s="72"/>
      <c r="O202" s="79" t="s">
        <v>176</v>
      </c>
      <c r="P202" s="81">
        <v>43503.83510416667</v>
      </c>
      <c r="Q202" s="79" t="s">
        <v>457</v>
      </c>
      <c r="R202" s="79" t="s">
        <v>557</v>
      </c>
      <c r="S202" s="79" t="s">
        <v>568</v>
      </c>
      <c r="T202" s="79" t="s">
        <v>638</v>
      </c>
      <c r="U202" s="79"/>
      <c r="V202" s="83" t="s">
        <v>771</v>
      </c>
      <c r="W202" s="81">
        <v>43503.83510416667</v>
      </c>
      <c r="X202" s="83" t="s">
        <v>957</v>
      </c>
      <c r="Y202" s="79"/>
      <c r="Z202" s="79"/>
      <c r="AA202" s="85" t="s">
        <v>1144</v>
      </c>
      <c r="AB202" s="79"/>
      <c r="AC202" s="79" t="b">
        <v>0</v>
      </c>
      <c r="AD202" s="79">
        <v>2</v>
      </c>
      <c r="AE202" s="85" t="s">
        <v>1149</v>
      </c>
      <c r="AF202" s="79" t="b">
        <v>1</v>
      </c>
      <c r="AG202" s="79" t="s">
        <v>1152</v>
      </c>
      <c r="AH202" s="79"/>
      <c r="AI202" s="85" t="s">
        <v>1096</v>
      </c>
      <c r="AJ202" s="79" t="b">
        <v>0</v>
      </c>
      <c r="AK202" s="79">
        <v>0</v>
      </c>
      <c r="AL202" s="85" t="s">
        <v>1149</v>
      </c>
      <c r="AM202" s="79" t="s">
        <v>1156</v>
      </c>
      <c r="AN202" s="79" t="b">
        <v>0</v>
      </c>
      <c r="AO202" s="85" t="s">
        <v>1144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4</v>
      </c>
      <c r="BC202" s="78" t="str">
        <f>REPLACE(INDEX(GroupVertices[Group],MATCH(Edges[[#This Row],[Vertex 2]],GroupVertices[Vertex],0)),1,1,"")</f>
        <v>4</v>
      </c>
      <c r="BD202" s="48">
        <v>2</v>
      </c>
      <c r="BE202" s="49">
        <v>5.2631578947368425</v>
      </c>
      <c r="BF202" s="48">
        <v>1</v>
      </c>
      <c r="BG202" s="49">
        <v>2.6315789473684212</v>
      </c>
      <c r="BH202" s="48">
        <v>0</v>
      </c>
      <c r="BI202" s="49">
        <v>0</v>
      </c>
      <c r="BJ202" s="48">
        <v>35</v>
      </c>
      <c r="BK202" s="49">
        <v>92.10526315789474</v>
      </c>
      <c r="BL202" s="48">
        <v>38</v>
      </c>
    </row>
    <row r="203" spans="1:64" ht="15">
      <c r="A203" s="64" t="s">
        <v>289</v>
      </c>
      <c r="B203" s="64" t="s">
        <v>290</v>
      </c>
      <c r="C203" s="65" t="s">
        <v>2735</v>
      </c>
      <c r="D203" s="66">
        <v>3</v>
      </c>
      <c r="E203" s="67" t="s">
        <v>132</v>
      </c>
      <c r="F203" s="68">
        <v>35</v>
      </c>
      <c r="G203" s="65"/>
      <c r="H203" s="69"/>
      <c r="I203" s="70"/>
      <c r="J203" s="70"/>
      <c r="K203" s="34" t="s">
        <v>65</v>
      </c>
      <c r="L203" s="77">
        <v>203</v>
      </c>
      <c r="M203" s="77"/>
      <c r="N203" s="72"/>
      <c r="O203" s="79" t="s">
        <v>303</v>
      </c>
      <c r="P203" s="81">
        <v>43515.89077546296</v>
      </c>
      <c r="Q203" s="79" t="s">
        <v>356</v>
      </c>
      <c r="R203" s="79"/>
      <c r="S203" s="79"/>
      <c r="T203" s="79" t="s">
        <v>583</v>
      </c>
      <c r="U203" s="79"/>
      <c r="V203" s="83" t="s">
        <v>771</v>
      </c>
      <c r="W203" s="81">
        <v>43515.89077546296</v>
      </c>
      <c r="X203" s="83" t="s">
        <v>958</v>
      </c>
      <c r="Y203" s="79"/>
      <c r="Z203" s="79"/>
      <c r="AA203" s="85" t="s">
        <v>1145</v>
      </c>
      <c r="AB203" s="79"/>
      <c r="AC203" s="79" t="b">
        <v>0</v>
      </c>
      <c r="AD203" s="79">
        <v>0</v>
      </c>
      <c r="AE203" s="85" t="s">
        <v>1149</v>
      </c>
      <c r="AF203" s="79" t="b">
        <v>0</v>
      </c>
      <c r="AG203" s="79" t="s">
        <v>1152</v>
      </c>
      <c r="AH203" s="79"/>
      <c r="AI203" s="85" t="s">
        <v>1149</v>
      </c>
      <c r="AJ203" s="79" t="b">
        <v>0</v>
      </c>
      <c r="AK203" s="79">
        <v>0</v>
      </c>
      <c r="AL203" s="85" t="s">
        <v>1146</v>
      </c>
      <c r="AM203" s="79" t="s">
        <v>1156</v>
      </c>
      <c r="AN203" s="79" t="b">
        <v>0</v>
      </c>
      <c r="AO203" s="85" t="s">
        <v>1146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4</v>
      </c>
      <c r="BC203" s="78" t="str">
        <f>REPLACE(INDEX(GroupVertices[Group],MATCH(Edges[[#This Row],[Vertex 2]],GroupVertices[Vertex],0)),1,1,"")</f>
        <v>4</v>
      </c>
      <c r="BD203" s="48">
        <v>0</v>
      </c>
      <c r="BE203" s="49">
        <v>0</v>
      </c>
      <c r="BF203" s="48">
        <v>0</v>
      </c>
      <c r="BG203" s="49">
        <v>0</v>
      </c>
      <c r="BH203" s="48">
        <v>0</v>
      </c>
      <c r="BI203" s="49">
        <v>0</v>
      </c>
      <c r="BJ203" s="48">
        <v>22</v>
      </c>
      <c r="BK203" s="49">
        <v>100</v>
      </c>
      <c r="BL203" s="48">
        <v>22</v>
      </c>
    </row>
    <row r="204" spans="1:64" ht="15">
      <c r="A204" s="64" t="s">
        <v>290</v>
      </c>
      <c r="B204" s="64" t="s">
        <v>290</v>
      </c>
      <c r="C204" s="65" t="s">
        <v>2735</v>
      </c>
      <c r="D204" s="66">
        <v>3</v>
      </c>
      <c r="E204" s="67" t="s">
        <v>132</v>
      </c>
      <c r="F204" s="68">
        <v>35</v>
      </c>
      <c r="G204" s="65"/>
      <c r="H204" s="69"/>
      <c r="I204" s="70"/>
      <c r="J204" s="70"/>
      <c r="K204" s="34" t="s">
        <v>65</v>
      </c>
      <c r="L204" s="77">
        <v>204</v>
      </c>
      <c r="M204" s="77"/>
      <c r="N204" s="72"/>
      <c r="O204" s="79" t="s">
        <v>176</v>
      </c>
      <c r="P204" s="81">
        <v>43510.93310185185</v>
      </c>
      <c r="Q204" s="79" t="s">
        <v>458</v>
      </c>
      <c r="R204" s="83" t="s">
        <v>558</v>
      </c>
      <c r="S204" s="79" t="s">
        <v>562</v>
      </c>
      <c r="T204" s="79" t="s">
        <v>583</v>
      </c>
      <c r="U204" s="79"/>
      <c r="V204" s="83" t="s">
        <v>772</v>
      </c>
      <c r="W204" s="81">
        <v>43510.93310185185</v>
      </c>
      <c r="X204" s="83" t="s">
        <v>959</v>
      </c>
      <c r="Y204" s="79"/>
      <c r="Z204" s="79"/>
      <c r="AA204" s="85" t="s">
        <v>1146</v>
      </c>
      <c r="AB204" s="79"/>
      <c r="AC204" s="79" t="b">
        <v>0</v>
      </c>
      <c r="AD204" s="79">
        <v>0</v>
      </c>
      <c r="AE204" s="85" t="s">
        <v>1149</v>
      </c>
      <c r="AF204" s="79" t="b">
        <v>0</v>
      </c>
      <c r="AG204" s="79" t="s">
        <v>1152</v>
      </c>
      <c r="AH204" s="79"/>
      <c r="AI204" s="85" t="s">
        <v>1149</v>
      </c>
      <c r="AJ204" s="79" t="b">
        <v>0</v>
      </c>
      <c r="AK204" s="79">
        <v>0</v>
      </c>
      <c r="AL204" s="85" t="s">
        <v>1149</v>
      </c>
      <c r="AM204" s="79" t="s">
        <v>1156</v>
      </c>
      <c r="AN204" s="79" t="b">
        <v>1</v>
      </c>
      <c r="AO204" s="85" t="s">
        <v>1146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v>0</v>
      </c>
      <c r="BE204" s="49">
        <v>0</v>
      </c>
      <c r="BF204" s="48">
        <v>0</v>
      </c>
      <c r="BG204" s="49">
        <v>0</v>
      </c>
      <c r="BH204" s="48">
        <v>0</v>
      </c>
      <c r="BI204" s="49">
        <v>0</v>
      </c>
      <c r="BJ204" s="48">
        <v>20</v>
      </c>
      <c r="BK204" s="49">
        <v>100</v>
      </c>
      <c r="BL204" s="48">
        <v>20</v>
      </c>
    </row>
    <row r="205" spans="1:64" ht="15">
      <c r="A205" s="64" t="s">
        <v>291</v>
      </c>
      <c r="B205" s="64" t="s">
        <v>290</v>
      </c>
      <c r="C205" s="65" t="s">
        <v>2735</v>
      </c>
      <c r="D205" s="66">
        <v>3</v>
      </c>
      <c r="E205" s="67" t="s">
        <v>132</v>
      </c>
      <c r="F205" s="68">
        <v>35</v>
      </c>
      <c r="G205" s="65"/>
      <c r="H205" s="69"/>
      <c r="I205" s="70"/>
      <c r="J205" s="70"/>
      <c r="K205" s="34" t="s">
        <v>65</v>
      </c>
      <c r="L205" s="77">
        <v>205</v>
      </c>
      <c r="M205" s="77"/>
      <c r="N205" s="72"/>
      <c r="O205" s="79" t="s">
        <v>303</v>
      </c>
      <c r="P205" s="81">
        <v>43515.89377314815</v>
      </c>
      <c r="Q205" s="79" t="s">
        <v>356</v>
      </c>
      <c r="R205" s="79"/>
      <c r="S205" s="79"/>
      <c r="T205" s="79" t="s">
        <v>583</v>
      </c>
      <c r="U205" s="79"/>
      <c r="V205" s="83" t="s">
        <v>773</v>
      </c>
      <c r="W205" s="81">
        <v>43515.89377314815</v>
      </c>
      <c r="X205" s="83" t="s">
        <v>960</v>
      </c>
      <c r="Y205" s="79"/>
      <c r="Z205" s="79"/>
      <c r="AA205" s="85" t="s">
        <v>1147</v>
      </c>
      <c r="AB205" s="79"/>
      <c r="AC205" s="79" t="b">
        <v>0</v>
      </c>
      <c r="AD205" s="79">
        <v>0</v>
      </c>
      <c r="AE205" s="85" t="s">
        <v>1149</v>
      </c>
      <c r="AF205" s="79" t="b">
        <v>0</v>
      </c>
      <c r="AG205" s="79" t="s">
        <v>1152</v>
      </c>
      <c r="AH205" s="79"/>
      <c r="AI205" s="85" t="s">
        <v>1149</v>
      </c>
      <c r="AJ205" s="79" t="b">
        <v>0</v>
      </c>
      <c r="AK205" s="79">
        <v>0</v>
      </c>
      <c r="AL205" s="85" t="s">
        <v>1146</v>
      </c>
      <c r="AM205" s="79" t="s">
        <v>1157</v>
      </c>
      <c r="AN205" s="79" t="b">
        <v>0</v>
      </c>
      <c r="AO205" s="85" t="s">
        <v>1146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v>0</v>
      </c>
      <c r="BE205" s="49">
        <v>0</v>
      </c>
      <c r="BF205" s="48">
        <v>0</v>
      </c>
      <c r="BG205" s="49">
        <v>0</v>
      </c>
      <c r="BH205" s="48">
        <v>0</v>
      </c>
      <c r="BI205" s="49">
        <v>0</v>
      </c>
      <c r="BJ205" s="48">
        <v>22</v>
      </c>
      <c r="BK205" s="49">
        <v>100</v>
      </c>
      <c r="BL205"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ErrorMessage="1" sqref="N2:N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Color" prompt="To select an optional edge color, right-click and select Select Color on the right-click menu." sqref="C3:C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Opacity" prompt="Enter an optional edge opacity between 0 (transparent) and 100 (opaque)." errorTitle="Invalid Edge Opacity" error="The optional edge opacity must be a whole number between 0 and 10." sqref="F3:F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showErrorMessage="1" promptTitle="Vertex 1 Name" prompt="Enter the name of the edge's first vertex." sqref="A3:A205"/>
    <dataValidation allowBlank="1" showInputMessage="1" showErrorMessage="1" promptTitle="Vertex 2 Name" prompt="Enter the name of the edge's second vertex." sqref="B3:B205"/>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5"/>
  </dataValidations>
  <hyperlinks>
    <hyperlink ref="R3" r:id="rId1" display="http://p.ctx.ly/r/92w5"/>
    <hyperlink ref="R5" r:id="rId2" display="http://jobs.rsmus.com/ShowJob/Id/223337/International-Tax-–-Global-Employer-Services-(GES)-Manager/"/>
    <hyperlink ref="R6" r:id="rId3" display="https://rsmus.com/what-we-do/services/tax/lead-tax/partnerships/final-regs-highlight-actions-for-taxpayers-using-20-percent-dedu.html#.XFuFigvRUR0.twitter"/>
    <hyperlink ref="R15" r:id="rId4" display="https://twitter.com/i/web/status/1093911484931944449"/>
    <hyperlink ref="R16" r:id="rId5" display="https://rsmus.com/what-we-do/services/risk-advisory/security-and-privacy/gdpr-and-beyond-the-impact-of-initial-sanctions-and-new-regulations.html?cmpid=soc:twcpr1218-gdpr-fine-issuance-opinion:dj01"/>
    <hyperlink ref="R17" r:id="rId6" display="https://rsmus.com/what-we-do/industries/private-equity/featured-topics/quarterly-private-equity-spotlights-by-industry/q4-2018-health-care-and-life-sciences-industry-spotlight.html?cmpid=eml:q4-2018-qtrly-industry-spotlight-infographic-hc:dj01"/>
    <hyperlink ref="R21" r:id="rId7" display="https://twitter.com/i/web/status/1094217687146860545"/>
    <hyperlink ref="R22" r:id="rId8" display="https://rsmus.com/events/moderizing-nonprofit-365-powerbi.html#.XF9FO7eZz6Q.twitter"/>
    <hyperlink ref="R23" r:id="rId9" display="https://rsmus.com/what-we-do/industries/private-clubs/important-guidance-on-parking-expenses-and-ubti.html#.XF-N32ILxe8.twitter"/>
    <hyperlink ref="R24" r:id="rId10" display="https://twi.li/8Qn9IL"/>
    <hyperlink ref="R26" r:id="rId11" display="https://lnkd.in/e-4hRKt"/>
    <hyperlink ref="R27" r:id="rId12" display="https://rsmus.com/what-we-do/industries/consumer-products/retail/can-blockchain-benefit-middle-market-retailers.html?cmpid=soc:licpr0119-retail-and-blockchain:dj01"/>
    <hyperlink ref="R28" r:id="rId13" display="https://rsmus.com/what-we-do/industries/life-sciences/top-business-trends-and-issues-for-life-sciences-companies-in-20.html#.XGLKpn0JVXU.twitter"/>
    <hyperlink ref="R29" r:id="rId14" display="https://twitter.com/i/web/status/1095370806123790337"/>
    <hyperlink ref="R32" r:id="rId15" display="https://rsmus.com/events/tax-implications-asc842.html#.XGNolknI7_A.facebook"/>
    <hyperlink ref="R33" r:id="rId16" display="https://twi.li/86yhD6"/>
    <hyperlink ref="R34" r:id="rId17" display="https://lnkd.in/gkH6sEN"/>
    <hyperlink ref="R37" r:id="rId18" display="https://lnkd.in/e2BCae6"/>
    <hyperlink ref="R38" r:id="rId19" display="https://rsmus.com/newsroom/news-releases/2019/2018-rsm-classic-raises-more-than-3-5-million.html?cmpid=soc:twcpr0219-rsm-classic-donation-total:dj01"/>
    <hyperlink ref="R39" r:id="rId20" display="https://rsmus.com/newsroom/news-releases/2019/2018-rsm-classic-raises-more-than-3-5-million.html?cmpid=soc:twcpr0219-rsm-classic-donation-total:dj01"/>
    <hyperlink ref="R40" r:id="rId21" display="https://twitter.com/i/web/status/1096126804572676096"/>
    <hyperlink ref="R41" r:id="rId22" display="https://twitter.com/i/web/status/1096126804572676096"/>
    <hyperlink ref="R42" r:id="rId23" display="https://rsmus.com/who-we-are/corporate-responsibility/diversity-and-inclusion/eng-page/we-love-love.html?utm_campaign=2019-Q1-TA&amp;utm_medium=bitly&amp;utm_source=February"/>
    <hyperlink ref="R43" r:id="rId24" display="https://warroom.rsmus.com/email-controls-implementing-dkim-with-postfix/"/>
    <hyperlink ref="R44" r:id="rId25" display="https://lnkd.in/eXxkYrW"/>
    <hyperlink ref="R47" r:id="rId26" display="https://lnkd.in/eTRsZPt"/>
    <hyperlink ref="R51" r:id="rId27" display="https://rsmus.com/what-we-do/services/tax/lead-tax/guide-to-tax-cuts-and-jobs-act.html"/>
    <hyperlink ref="R52" r:id="rId28" display="https://rsmus.com/what-we-do/services/tax/lead-tax/guide-to-tax-cuts-and-jobs-act.html"/>
    <hyperlink ref="R53" r:id="rId29" display="https://rsmus.com/what-we-do/services/tax/lead-tax/guide-to-tax-cuts-and-jobs-act.html#.XGXYSAhCcNc.twitter"/>
    <hyperlink ref="R54" r:id="rId30" display="https://twitter.com/i/web/status/1095880644633247745"/>
    <hyperlink ref="R55" r:id="rId31" display="https://twitter.com/i/web/status/1096195779339927552"/>
    <hyperlink ref="R57" r:id="rId32" display="https://twitter.com/i/web/status/1096205893941841921"/>
    <hyperlink ref="R60" r:id="rId33" display="https://rsmus.com/who-we-are/corporate-responsibility/diversity-and-inclusion/eng-page/happy-chinese-new-year.html?cmpid=soc:incpr0219-chinese-new-year-feb-19:dj01"/>
    <hyperlink ref="R61" r:id="rId34" display="https://rsmus.com/newsroom/news-releases/2019/2018-rsm-classic-raises-more-than-3-5-million.html?cmpid=soc:twcpr0219-rsm-classic-donation-total:dj01"/>
    <hyperlink ref="R62" r:id="rId35" display="https://rsmus.com/newsroom/news-releases/2019/2018-rsm-classic-raises-more-than-3-5-million.html?cmpid=soc:twcpr0219-rsm-classic-donation-total:dj01"/>
    <hyperlink ref="R65" r:id="rId36" display="https://rsmus.com/who-we-are/corporate-responsibility/diversity-and-inclusion/eng-page/we-love-love.html?cmpid=soc:twcpr0219-pride-eng-valentines-day:dj01"/>
    <hyperlink ref="R67" r:id="rId37" display="https://rsmus.com/what-we-do/industries/private-equity/featured-topics/quarterly-private-equity-spotlights-by-industry.html"/>
    <hyperlink ref="R68" r:id="rId38" display="https://rsmus.com/what-we-do/industries/private-equity/featured-topics/quarterly-private-equity-spotlights-by-industry.html"/>
    <hyperlink ref="R72" r:id="rId39" display="https://rsmus.com/what-we-do/services/tax/lead-tax/guide-to-tax-cuts-and-jobs-act.html?cmpid=soc:twcpr0517-tax-social-posts-ongoing:dj01"/>
    <hyperlink ref="R73" r:id="rId40" display="https://rsmus.com/newsroom/news-releases/2019/2018-rsm-classic-raises-more-than-3-5-million.html?cmpid=soc:twcpr0219-rsm-classic-donation-total:dj01"/>
    <hyperlink ref="R74" r:id="rId41" display="https://rsmus.com/newsroom/news-releases/2019/2018-rsm-classic-raises-more-than-3-5-million.html?cmpid=soc:twcpr0219-rsm-classic-donation-total:dj01"/>
    <hyperlink ref="R82" r:id="rId42" display="https://rsmus.com/who-we-are/corporate-responsibility/diversity-and-inclusion/eng-page/happy-chinese-new-year.html?cmpid=soc:incpr0219-chinese-new-year-feb-19:dj01"/>
    <hyperlink ref="R84" r:id="rId43" display="https://rsmus.com/newsroom/news-releases/2019/2018-rsm-classic-raises-more-than-3-5-million.html?cmpid=soc:twcpr0219-rsm-classic-donation-total:dj01"/>
    <hyperlink ref="R85" r:id="rId44" display="https://rsmus.com/newsroom/news-releases/2019/2018-rsm-classic-raises-more-than-3-5-million.html?cmpid=soc:twcpr0219-rsm-classic-donation-total:dj01"/>
    <hyperlink ref="R86" r:id="rId45" display="https://rsmus.com/what-we-do/services/tax/lead-tax/guide-to-tax-cuts-and-jobs-act.html?cmpid=soc:twcpr0517-tax-social-posts-ongoing:dj01"/>
    <hyperlink ref="R87" r:id="rId46" display="https://warroom.rsmus.com/email-controls-implementing-dkim-with-postfix/"/>
    <hyperlink ref="R89" r:id="rId47" display="https://twitter.com/i/web/status/1096574536517070848"/>
    <hyperlink ref="R90" r:id="rId48" display="https://rsmus.com/what-we-do/industries/consumer-products/retail/top-trends-and-issues-for-retail-in-2019.html#.XGfj5qft3zE.twitter"/>
    <hyperlink ref="R91" r:id="rId49" display="https://rsmus.com/what-we-do/services/risk-advisory/data-analytics/data-analytics-for-internal-audit.html#.XBJF8MXtPyB.twitter"/>
    <hyperlink ref="R92" r:id="rId50" display="https://rsmus.com/what-we-do/services/risk-advisory/data-analytics/data-analytics-for-internal-audit.html#.XBJF8MXtPyB.twitter"/>
    <hyperlink ref="R93" r:id="rId51" display="https://rsmus.com/what-we-do/services/tax/international-tax-planning/the-section-962-election.html"/>
    <hyperlink ref="R96" r:id="rId52" display="https://rsmus.com/who-we-are/corporate-responsibility/diversity-and-inclusion/eng-page/we-love-love.html?cmpid=soc:twcpr0219-pride-eng-valentines-day:dj01"/>
    <hyperlink ref="R97" r:id="rId53" display="https://rsmus.com/newsroom/news-releases/2019/2018-rsm-classic-raises-more-than-3-5-million.html?cmpid=soc:twcpr0219-rsm-classic-donation-total:dj01"/>
    <hyperlink ref="R98" r:id="rId54" display="https://rsmus.com/newsroom/news-releases/2019/2018-rsm-classic-raises-more-than-3-5-million.html?cmpid=soc:twcpr0219-rsm-classic-donation-total:dj01"/>
    <hyperlink ref="R109" r:id="rId55" display="https://rsmus.com/what-we-do/industries/consumer-products/food-and-beverage/the-blockchain-advantage-benefits-along-the-food-value-chain.html?cmpid=soc:twcpr1018-blockchain-infographic:dj01"/>
    <hyperlink ref="R110" r:id="rId56" display="https://rsmus.com/newsroom/news-releases/2019/2018-rsm-classic-raises-more-than-3-5-million.html?cmpid=soc:twcpr0219-rsm-classic-donation-total:dj01"/>
    <hyperlink ref="R111" r:id="rId57" display="https://rsmus.com/newsroom/news-releases/2019/2018-rsm-classic-raises-more-than-3-5-million.html?cmpid=soc:twcpr0219-rsm-classic-donation-total:dj01"/>
    <hyperlink ref="R113" r:id="rId58" display="https://rsmus.com/what-we-do/industries/industrial-products/key-drivers-of-digital-transformation-in-manufacturing.html"/>
    <hyperlink ref="R114" r:id="rId59" display="https://rsmus.com/what-we-do/industries/consumer-products/food-and-beverage/top-trends-for-food-and-beverage-industry-businesses.html?cmpid=soc:twcpr0119-2019-food-beverage-trends:dj01"/>
    <hyperlink ref="R116" r:id="rId60" display="https://lnkd.in/dFwJDiw"/>
    <hyperlink ref="R121" r:id="rId61" display="https://twitter.com/i/web/status/1097661921858383872"/>
    <hyperlink ref="R126" r:id="rId62" display="https://rsmus.com/events/moderizing-nonprofit-365-powerbi.html"/>
    <hyperlink ref="R127" r:id="rId63" display="https://rsmus.com/events/moderizing-nonprofit-365-powerbi.html"/>
    <hyperlink ref="R128" r:id="rId64" display="https://rsmus.com/events/moderizing-nonprofit-365-powerbi.html"/>
    <hyperlink ref="R129" r:id="rId65" display="https://rsmus.com/events/moderizing-nonprofit-365-powerbi.html"/>
    <hyperlink ref="R130" r:id="rId66" display="https://rsmus.com/events/moderizing-nonprofit-365-powerbi.html"/>
    <hyperlink ref="R131" r:id="rId67" display="https://rsmus.com/events/moderizing-nonprofit-365-powerbi.html"/>
    <hyperlink ref="R132" r:id="rId68" display="https://rsmus.com/what-we-do/industries/real-estate/construction/is-your-construction-company-prepared-for-a-digital-transformati.html?cmpid=soc:twcpr0718-construction-technology-ebook:dj01"/>
    <hyperlink ref="R133" r:id="rId69" display="http://www.governing.com/topics/finance/gov-polarized-states-tax-policy.html?utm_campaign=2019+Press+Coverage&amp;utm_medium=bitly&amp;utm_source=Twitter"/>
    <hyperlink ref="R134" r:id="rId70" display="https://lnkd.in/e75H6Aw"/>
    <hyperlink ref="R135" r:id="rId71" display="https://rsmus.com/who-we-are/corporate-responsibility/diversity-and-inclusion/eng-page/we-love-love.html?cmpid=soc:twcpr0219-pride-eng-valentines-day:dj01"/>
    <hyperlink ref="R136" r:id="rId72" display="https://rsmus.com/our-insights/middle-market-transformative-ceo-show/a-conversation-with-jack-mitchell-mitchell-family-of-stores.html?cmpid=soc:twcpr0119-ceo-radio-show-promotion-episode-8:dj01&amp;utm_campaign=01-2019+CEO+Radio+Show&amp;utm_medium=bitly&amp;utm_source=Twitter"/>
    <hyperlink ref="R138" r:id="rId73" display="https://rsmus.com/what-we-do/industries/life-sciences/top-business-trends-and-issues-for-life-sciences-companies-in-20.html?cmpid=soc:twcpr1218-top-trends-for-life-sciences-2019:dj01"/>
    <hyperlink ref="R140" r:id="rId74" display="https://rsmus.com/what-we-do/services/tax/lead-tax/guide-to-tax-cuts-and-jobs-act.html?cmpid=soc:twcpr0517-tax-social-posts-ongoing:dj01"/>
    <hyperlink ref="R141" r:id="rId75" display="https://rsmus.com/events/netsuite-budgeting-forecasting.html?cmpid=soc:twcpr0219-2019-netsuite-series-bedgeting-forecasting:dj01"/>
    <hyperlink ref="R142" r:id="rId76" display="https://rsmus.com/events/hc-ls-pe-fin-conference.html?cmpid=soc:twcpr0219-rsm-mcguire-woods-hcpe-conference:dj01"/>
    <hyperlink ref="R143" r:id="rId77" display="https://rsmus.com/events/hc-ls-pe-fin-conference.html?cmpid=soc:twcpr0219-rsm-mcguire-woods-hcpe-conference:dj01"/>
    <hyperlink ref="R144" r:id="rId78" display="https://rsmus.com/newsroom/news-releases/2019/rsm-congratulates-team-rsm-member-davis-love-iii-charlie-bartlet.html?cmpid=soc:twcpr0319-davis-love-iii-award:dj01"/>
    <hyperlink ref="R145" r:id="rId79" display="https://rsmus.com/events/security-segregation-duties-dynamics.html?cmpid=soc:twcpr0319-sod-duties-webcast:dj01"/>
    <hyperlink ref="R146" r:id="rId80" display="https://rsmus.com/newsroom/news-releases/2019/2018-rsm-classic-raises-more-than-3-5-million.html?cmpid=soc:twcpr0219-rsm-classic-donation-total:dj01"/>
    <hyperlink ref="R147" r:id="rId81" display="https://rsmus.com/newsroom/news-releases/2019/2018-rsm-classic-raises-more-than-3-5-million.html?cmpid=soc:twcpr0219-rsm-classic-donation-total:dj01"/>
    <hyperlink ref="R148" r:id="rId82" display="https://rsmus.com/newsroom/news-releases/2019/2018-rsm-classic-raises-more-than-3-5-million.html?cmpid=soc:twcpr0219-rsm-classic-donation-total:dj01"/>
    <hyperlink ref="R149" r:id="rId83" display="https://rsmus.com/who-we-are/corporate-responsibility/diversity-and-inclusion/eng-page/happy-chinese-new-year.html?utm_campaign=2019-Q1-TA&amp;utm_medium=bitly&amp;utm_source=February"/>
    <hyperlink ref="R151" r:id="rId84" display="http://jobs.rsmus.com/ListJobs/All/Search/RSM---Requisition-Employment-Type/Campus-Extern/?utm_campaign=2019-Q1-TA&amp;utm_medium=bitly&amp;utm_source=February"/>
    <hyperlink ref="R152" r:id="rId85" display="https://rsmus.com/newsroom/news-releases/2019/2018-rsm-classic-raises-more-than-3-5-million.html?cmpid=soc:twcpr0219-rsm-classic-donation-total:dj01"/>
    <hyperlink ref="R153" r:id="rId86" display="https://rsmus.com/what-we-do/industries/life-sciences/6-key-risk-compliance-and-fraud-considerations-for-life-sciences.html#.XGxCNBUVBOw.twitter"/>
    <hyperlink ref="R154" r:id="rId87" display="https://rsmus.com/who-we-are/corporate-responsibility/diversity-and-inclusion/eng-page/happy-chinese-new-year.html?cmpid=soc:incpr0219-chinese-new-year-feb-19:dj01"/>
    <hyperlink ref="R155" r:id="rId88" display="https://rsmus.com/our-insights/middle-market-transformative-ceo-show/a-conversation-with-jack-mitchell-mitchell-family-of-stores.html?cmpid=soc:twcpr0119-ceo-radio-show-promotion-episode-8:dj01&amp;utm_campaign=01-2019+CEO+Radio+Show&amp;utm_medium=bitly&amp;utm_source=Twitter"/>
    <hyperlink ref="R156" r:id="rId89" display="https://rsmus.com/who-we-are/our-values/rsm-talent-experience/pursue-your-passion/2019-pursue-your-passion-winners/meet-rsm-pursue-your-passion-winner-barbara-adler.html?cmpid=soc:twcpr0119-2019-pursue-your-passion-winners:dj01&amp;utm_campaign=2019+Pursue+Your+Passion&amp;utm_medium=bitly&amp;utm_source=Twitter"/>
    <hyperlink ref="R157" r:id="rId90" display="https://rsmus.com/economics/economic-insights/middle-market-companies-yet-to-embrace-hedging.html?cmpid=soc:twcpr0315-the-real-economy-ongoinga:dj01"/>
    <hyperlink ref="R158" r:id="rId91" display="https://rsmus.com/events/unified-communications-financial-institutions.html?cmpid=soc:twcpr0219-unified-communications-webcast:dj01"/>
    <hyperlink ref="R159" r:id="rId92" display="https://rsmus.com/events/blockchain-benefits-food-value-chain.html?cmpid=soc:twcpr0219-fandb-webcast-blockchain-clearthru:dj01"/>
    <hyperlink ref="R160" r:id="rId93" display="https://rsmus.com/what-we-do/industries/financial-services/5-risk-considerations-for-banks-to-manage-acquired-fintech-servi.html?cmpid=soc:twcpr1118-fintech-article-how-do-they-prepare-for-reg-comp:dj01"/>
    <hyperlink ref="R161" r:id="rId94" display="https://rsmus.com/what-we-do/industries/industrial-products/top-considerations-for-us-manufacturers-operating-globally.html?cmpid=soc:twcpr0119-global-content-social-media:dj01&amp;utm_campaign=Manufacturing+Going+Global+Ebook&amp;utm_medium=bitly&amp;utm_source=Twitter"/>
    <hyperlink ref="R162" r:id="rId95" display="https://rsmus.com/careers/working-at-rsm/blog/elp-a-transformational-experience.html?cmpid=soc:twcpr0119-elp-blog:dj01"/>
    <hyperlink ref="R163" r:id="rId96" display="https://rsmus.com/who-we-are/corporate-responsibility/rsm-foundation/power-your-education-scholarship-program.html?cmpid=soc:twcpr0119-power-your-education-2019:dj01&amp;utm_campaign=2019+Power+Your+Education&amp;utm_medium=bitly&amp;utm_source=Twitter"/>
    <hyperlink ref="R164" r:id="rId97" display="https://rsmus.com/what-we-do/industries/private-equity/featured-topics/quarterly-private-equity-spotlights-by-industry.html?cmpid=soc:twcprq4-2018-qtrly-industry-spotlight-infographic:dj01"/>
    <hyperlink ref="R165" r:id="rId98" display="https://rsmus.com/what-we-do/industries/consumer-products/fashion-and-home-furnishings/top-fashion-and-home-furnishings-business-trends-to-watch-in-201.html?cmpid=soc:twcpr0119-fashion-trends:dj01"/>
    <hyperlink ref="R166" r:id="rId99" display="https://rsmus.com/what-we-do/services/risk-advisory/security-and-privacy/gdpr-and-beyond-the-impact-of-initial-sanctions-and-new-regulations.html?cmpid=soc:twcpr1218-gdpr-fine-issuance-opinion:dj01"/>
    <hyperlink ref="R167" r:id="rId100" display="https://rsmus.com/our-insights/interactive-experiences/2018-trends-in-private-clubs-infographic.html?cmpid=soc:twcpr0918-trends-in-pc-infographic:dj01&amp;utm_campaign=11-2018+Trends+in+PC&amp;utm_medium=bitly&amp;utm_source=Twitter"/>
    <hyperlink ref="R168" r:id="rId101" display="https://rsmus.com/events/blockchain-benefits-food-value-chain.html?cmpid=soc:twcpr0219-fandb-webcast-blockchain-clearthru:dj01"/>
    <hyperlink ref="R169" r:id="rId102" display="https://rsmus.com/what-we-do/industries/technology-companies/top-business-trends-and-issues-affecting-technology-companies-in.html?cmpid=soc:twcpr1218-top-trends-and-issues-for-tech-companies:dj01"/>
    <hyperlink ref="R170" r:id="rId103" display="https://rsmus.com/what-we-do/industries/consumer-products/food-and-beverage/6-digital-transformation-myths-food-and-beverage-companies-must.html?cmpid=soc:twcpr0918-f&amp;b-myth-vs-reality-inforgraphic:dj01"/>
    <hyperlink ref="R171" r:id="rId104" display="https://rsmus.com/what-we-do/industries/industrial-products/energy/cloud-computing-for-the-energy-sector.html?cmpid=soc:twcpr1118-energy-cybersecurity-videos:dj01"/>
    <hyperlink ref="R172" r:id="rId105" display="https://rsmus.com/what-we-do/industries/consumer-products/retail/can-blockchain-benefit-middle-market-retailers.html?cmpid=soc:twcpr0119-retail-and-blockchain:dj01"/>
    <hyperlink ref="R173" r:id="rId106" display="https://rsmus.com/what-we-do/industries/real-estate/2019-real-estate-investment-excellence.html?cmpid=soc:twcpr0119-real-estate-compendium-social-share:dj01"/>
    <hyperlink ref="R174" r:id="rId107" display="https://rsmus.com/what-we-do/industries/financial-services/taking-on-or-partnering-with-fintech.html?cmpid=soc:twcpr1118-fintech-article-top-issues-cfos:dj01"/>
    <hyperlink ref="R175" r:id="rId108" display="https://rsmus.com/events/blockchain-benefits-food-value-chain.html?cmpid=soc:twcpr0219-fandb-webcast-blockchain-clearthru:dj01"/>
    <hyperlink ref="R176" r:id="rId109" display="https://rsmus.com/careers/working-at-rsm/blog/namaste-all-day-and-beyouatrsm.html?cmpid=soc:twcpr0119-yoga-blog:dj01"/>
    <hyperlink ref="R177" r:id="rId110" display="https://rsmus.com/events/moderizing-nonprofit-365-powerbi.html?cmpid=soc:twcpr0219-nonprofit-webcast-on-microsoft-powerbi:dj01"/>
    <hyperlink ref="R178" r:id="rId111" display="https://rsmus.com/who-we-are/our-values/rsm-talent-experience/pursue-your-passion/2019-pursue-your-passion-winners/meet-rsm-pursue-your-passion-winner-nick-crombie.html?cmpid=soc:twcpr0119-2019-pursue-your-passion-winners:dj01"/>
    <hyperlink ref="R179" r:id="rId112" display="https://rsmus.com/events/blockchain-benefits-food-value-chain.html?cmpid=soc:twcpr0219-fandb-webcast-blockchain-clearthru:dj01"/>
    <hyperlink ref="R180" r:id="rId113" display="https://rsmus.com/what-we-do/industries/consumer-products/retail/top-trends-and-issues-for-retail-in-2019.html?cmpid=soc:twcpr0119-2019-retail-trends:dj01"/>
    <hyperlink ref="R181" r:id="rId114" display="https://rsmus.com/events/fintech-partnership.html?cmpid=soc:twcpr0219-webcast-219:dj01"/>
    <hyperlink ref="R182" r:id="rId115" display="https://rsmus.com/who-we-are/corporate-responsibility/diversity-and-inclusion/eng-page/we-love-love.html?cmpid=soc:twcpr0219-pride-eng-valentines-day:dj01"/>
    <hyperlink ref="R183" r:id="rId116" display="https://rsmus.com/who-we-are/corporate-responsibility/rsm-foundation/power-your-education-scholarship-program.html?cmpid=soc:twcpr0119-power-your-education-2019:dj01&amp;utm_campaign=2019+Power+Your+Education&amp;utm_medium=bitly&amp;utm_source=Twitter"/>
    <hyperlink ref="R184" r:id="rId117" display="https://rsmus.com/what-we-do/industries/technology-companies/successfully-growing-your-technology-company.html?cmpid=soc:twcpr0618-securing-investments-2018-tech-industry:dj01"/>
    <hyperlink ref="R185" r:id="rId118" display="https://rsmus.com/what-we-do/services/tax/lead-tax/guide-to-tax-cuts-and-jobs-act.html?cmpid=soc:twcpr0517-tax-social-posts-ongoing:dj01"/>
    <hyperlink ref="R186" r:id="rId119" display="https://rsmus.com/what-we-do/industries/financial-services/5-risk-considerations-for-banks-to-manage-acquired-fintech-servi.html?cmpid=soc:twcpr1118-fintech-article-how-do-they-prepare-for-reg-comp:dj01"/>
    <hyperlink ref="R187" r:id="rId120" display="https://rsmus.com/what-we-do/industries/consumer-products/food-and-beverage/the-blockchain-advantage-benefits-along-the-food-value-chain.html?cmpid=soc:twcpr1018-blockchain-infographic:dj01"/>
    <hyperlink ref="R188" r:id="rId121" display="https://rsmus.com/who-we-are/international/country-desks/doing-business-with-mexico/mexico-northern-border-tax-stimulus.html?cmpid=soc:twcpr0119-2019-mexican-tax-reform:dj01"/>
    <hyperlink ref="R189" r:id="rId122" display="https://rsmus.com/events/tax-implications-asc842.html?cmpid=soc:twcpr0219-842-tax-implications-webcast:dj01"/>
    <hyperlink ref="R190" r:id="rId123" display="https://rsmus.com/what-we-do/industries/technology-companies/top-business-trends-and-issues-affecting-technology-companies-in.html?cmpid=soc:twcpr1218-top-trends-and-issues-for-tech-companies:dj01"/>
    <hyperlink ref="R191" r:id="rId124" display="https://rsmus.com/our-insights/changing-buying-patterns/are-buying-habits-changing-due-to-the-wayfair-decision.html?cmpid=soc:twcpr0918-wayfair-impact-on-buying-patterns:dj01"/>
    <hyperlink ref="R192" r:id="rId125" display="https://rsmus.com/what-we-do/industries/industrial-products/energy/cloud-computing-for-the-energy-sector.html?cmpid=soc:twcpr1118-energy-cybersecurity-videos:dj01"/>
    <hyperlink ref="R193" r:id="rId126" display="https://rsmus.com/economics/rsm-middle-market-business-index-mmbi/corporate-social-responsibility-and-the-middle-market/diversity-and-inclusion-hand-in-hand-with-csr.html?cmpid=soc:twcpr0918-mmbi-csr-cdi-special-report:dj01"/>
    <hyperlink ref="R194" r:id="rId127" display="https://rsmus.com/what-we-do/services/risk-advisory/phishing-awareness-recognizing-addressing-and-avoiding-threats.html?cmpid=soc:twcpr1018-phishing-awareness-insight-article:dj01"/>
    <hyperlink ref="R195" r:id="rId128" display="https://rsmus.com/what-we-do/industries/private-equity/featured-topics/quarterly-private-equity-spotlights-by-industry.html?cmpid=soc:twcprq4-2018-qtrly-industry-spotlight-infographic:dj01"/>
    <hyperlink ref="R196" r:id="rId129" display="https://rsmus.com/what-we-do/industries/consumer-products/food-and-beverage/top-trends-for-food-and-beverage-industry-businesses.html?cmpid=soc:twcpr0119-2019-food-beverage-trends:dj01"/>
    <hyperlink ref="R197" r:id="rId130" display="https://rsmus.com/what-we-do/industries/industrial-products/top-considerations-for-us-manufacturers-operating-globally.html?cmpid=soc:twcpr0119-global-content-social-media:dj01&amp;utm_campaign=Manufacturing+Going+Global+Ebook&amp;utm_medium=bitly&amp;utm_source=Twitter"/>
    <hyperlink ref="R198" r:id="rId131" display="https://rsmus.com/events/fintech-partnership.html?cmpid=soc:twcpr0219-webcast-219:dj01"/>
    <hyperlink ref="R199" r:id="rId132" display="https://rsmus.com/events/moderizing-nonprofit-365-powerbi.html?cmpid=soc:twcpr0219-nonprofit-webcast-on-microsoft-powerbi:dj01"/>
    <hyperlink ref="R204" r:id="rId133" display="https://twitter.com/i/web/status/1096173152282034176"/>
    <hyperlink ref="U3" r:id="rId134" display="https://pbs.twimg.com/media/Dyvap7TVAAEFpBQ.jpg"/>
    <hyperlink ref="U24" r:id="rId135" display="https://pbs.twimg.com/media/DzD6G-JX0AE0Kok.jpg"/>
    <hyperlink ref="U27" r:id="rId136" display="https://pbs.twimg.com/media/DzMXlZFWkAE0It7.jpg"/>
    <hyperlink ref="U33" r:id="rId137" display="https://pbs.twimg.com/media/DzQX_eXX4AA8cY4.jpg"/>
    <hyperlink ref="U42" r:id="rId138" display="https://pbs.twimg.com/media/DzY6xL3UYAAy2yD.png"/>
    <hyperlink ref="U51" r:id="rId139" display="https://pbs.twimg.com/media/DzZMs0vWkAEx7cu.jpg"/>
    <hyperlink ref="U52" r:id="rId140" display="https://pbs.twimg.com/media/DzZMs0vWkAEx7cu.jpg"/>
    <hyperlink ref="U60" r:id="rId141" display="https://pbs.twimg.com/media/DyqhCndX0AERS6G.jpg"/>
    <hyperlink ref="U65" r:id="rId142" display="https://pbs.twimg.com/media/DzX-eV6WsAIHOnw.png"/>
    <hyperlink ref="U67" r:id="rId143" display="https://pbs.twimg.com/media/DzdHw1nX4AACQ-6.png"/>
    <hyperlink ref="U68" r:id="rId144" display="https://pbs.twimg.com/media/DzdHw1nX4AACQ-6.png"/>
    <hyperlink ref="U82" r:id="rId145" display="https://pbs.twimg.com/media/DyqhCndX0AERS6G.jpg"/>
    <hyperlink ref="U96" r:id="rId146" display="https://pbs.twimg.com/media/DzX-eV6WsAIHOnw.png"/>
    <hyperlink ref="U113" r:id="rId147" display="https://pbs.twimg.com/media/DzsO3reWsAEkCou.jpg"/>
    <hyperlink ref="U114" r:id="rId148" display="https://pbs.twimg.com/media/DzsZEAQWwAAqpgw.png"/>
    <hyperlink ref="U126" r:id="rId149" display="https://pbs.twimg.com/media/Dy4wEgXWkAAyk8_.jpg"/>
    <hyperlink ref="U127" r:id="rId150" display="https://pbs.twimg.com/media/DzOv7qWWoAIEwwI.jpg"/>
    <hyperlink ref="U128" r:id="rId151" display="https://pbs.twimg.com/media/DzxS7vHXcAEAkX8.jpg"/>
    <hyperlink ref="U129" r:id="rId152" display="https://pbs.twimg.com/media/Dy4wEgXWkAAyk8_.jpg"/>
    <hyperlink ref="U130" r:id="rId153" display="https://pbs.twimg.com/media/DzOv7qWWoAIEwwI.jpg"/>
    <hyperlink ref="U131" r:id="rId154" display="https://pbs.twimg.com/media/DzxS7vHXcAEAkX8.jpg"/>
    <hyperlink ref="U132" r:id="rId155" display="https://pbs.twimg.com/media/DzuqZfZWsAEJumS.png"/>
    <hyperlink ref="U135" r:id="rId156" display="https://pbs.twimg.com/media/DzX-eV6WsAIHOnw.png"/>
    <hyperlink ref="U136" r:id="rId157" display="https://pbs.twimg.com/ext_tw_video_thumb/1092629022138339328/pu/img/sL4vOVB2F-Nn71JC.jpg"/>
    <hyperlink ref="U138" r:id="rId158" display="https://pbs.twimg.com/media/Dy66ffvWoAAPfx8.jpg"/>
    <hyperlink ref="U140" r:id="rId159" display="https://pbs.twimg.com/media/DzJ-EndX4AA2KII.jpg"/>
    <hyperlink ref="U141" r:id="rId160" display="https://pbs.twimg.com/media/DzNkJ0nW0AISN6w.jpg"/>
    <hyperlink ref="U142" r:id="rId161" display="https://pbs.twimg.com/media/Dy6N2D9XQAALBNw.jpg"/>
    <hyperlink ref="U143" r:id="rId162" display="https://pbs.twimg.com/media/DzS2lqzVAAAkVmi.jpg"/>
    <hyperlink ref="U144" r:id="rId163" display="https://pbs.twimg.com/media/Dzdj7rmWkAAFooh.jpg"/>
    <hyperlink ref="U145" r:id="rId164" display="https://pbs.twimg.com/media/Dzd-yvLWkAEYl57.png"/>
    <hyperlink ref="U147" r:id="rId165" display="https://pbs.twimg.com/media/DzYLz52U0AE79mo.png"/>
    <hyperlink ref="U151" r:id="rId166" display="https://pbs.twimg.com/media/DzZBgrbVAAAShMf.png"/>
    <hyperlink ref="U154" r:id="rId167" display="https://pbs.twimg.com/media/DyqhCndX0AERS6G.jpg"/>
    <hyperlink ref="U155" r:id="rId168" display="https://pbs.twimg.com/media/DyK9b-kXQAEg4Je.jpg"/>
    <hyperlink ref="U156" r:id="rId169" display="https://pbs.twimg.com/media/DysKVn9WkAAhLSY.jpg"/>
    <hyperlink ref="U157" r:id="rId170" display="https://pbs.twimg.com/media/DyukExhWoAU-OBc.jpg"/>
    <hyperlink ref="U158" r:id="rId171" display="https://pbs.twimg.com/media/DyvODLKWwAA4aNh.jpg"/>
    <hyperlink ref="U159" r:id="rId172" display="https://pbs.twimg.com/media/DywatRiXQAE5r_2.jpg"/>
    <hyperlink ref="U160" r:id="rId173" display="https://pbs.twimg.com/media/DyxPXQEWsAE2p3R.jpg"/>
    <hyperlink ref="U161" r:id="rId174" display="https://pbs.twimg.com/media/Dyz83Z_WwAYsHuD.jpg"/>
    <hyperlink ref="U162" r:id="rId175" display="https://pbs.twimg.com/media/Dy0mgZ_W0AExQr9.jpg"/>
    <hyperlink ref="U163" r:id="rId176" display="https://pbs.twimg.com/media/Dy1OkM4XQAAJ4Xs.jpg"/>
    <hyperlink ref="U164" r:id="rId177" display="https://pbs.twimg.com/media/Dy2FfHXX4AYwEke.jpg"/>
    <hyperlink ref="U165" r:id="rId178" display="https://pbs.twimg.com/media/Dy5KYmiX0AAVCSS.jpg"/>
    <hyperlink ref="U166" r:id="rId179" display="https://pbs.twimg.com/media/Dy5q6MwWsAAGNnB.jpg"/>
    <hyperlink ref="U167" r:id="rId180" display="https://pbs.twimg.com/media/Dy-L5r6WwAAgUMG.jpg"/>
    <hyperlink ref="U168" r:id="rId181" display="https://pbs.twimg.com/media/Dy-4iUkXcAIEdXP.jpg"/>
    <hyperlink ref="U169" r:id="rId182" display="https://pbs.twimg.com/media/Dy_3euKX4AIICwU.jpg"/>
    <hyperlink ref="U170" r:id="rId183" display="https://pbs.twimg.com/media/DzDSD0EW0AAANnU.jpg"/>
    <hyperlink ref="U171" r:id="rId184" display="https://pbs.twimg.com/media/DzEGtYGWoAAJTf1.jpg"/>
    <hyperlink ref="U172" r:id="rId185" display="https://pbs.twimg.com/media/DzFsjeHXQAAjM4K.jpg"/>
    <hyperlink ref="U173" r:id="rId186" display="https://pbs.twimg.com/media/DzIUy0vX0AIOIkH.jpg"/>
    <hyperlink ref="U174" r:id="rId187" display="https://pbs.twimg.com/media/DzJgUjgW0AE1nev.jpg"/>
    <hyperlink ref="U175" r:id="rId188" display="https://pbs.twimg.com/media/DzKr2ApXgAAfkwR.jpg"/>
    <hyperlink ref="U176" r:id="rId189" display="https://pbs.twimg.com/media/DzOHlF9WkAEKtUF.jpg"/>
    <hyperlink ref="U177" r:id="rId190" display="https://pbs.twimg.com/media/DzOrDdxWoAEzlgf.jpg"/>
    <hyperlink ref="U178" r:id="rId191" display="https://pbs.twimg.com/media/DzQaV65XQAEYEAc.jpg"/>
    <hyperlink ref="U179" r:id="rId192" display="https://pbs.twimg.com/media/DzTZLMFWsAAUErT.jpg"/>
    <hyperlink ref="U180" r:id="rId193" display="https://pbs.twimg.com/media/DzUDvzTWsAYgdGW.jpg"/>
    <hyperlink ref="U181" r:id="rId194" display="https://pbs.twimg.com/media/DzU5Tj6W0AAlb2i.png"/>
    <hyperlink ref="U182" r:id="rId195" display="https://pbs.twimg.com/media/DzX-eV6WsAIHOnw.png"/>
    <hyperlink ref="U183" r:id="rId196" display="https://pbs.twimg.com/tweet_video_thumb/DzYpoxVWwAAK5St.jpg"/>
    <hyperlink ref="U184" r:id="rId197" display="https://pbs.twimg.com/tweet_video_thumb/Dzaa7AZWoAA7OvV.jpg"/>
    <hyperlink ref="U185" r:id="rId198" display="https://pbs.twimg.com/media/DzdIbS3W0AE7mEP.jpg"/>
    <hyperlink ref="U186" r:id="rId199" display="https://pbs.twimg.com/media/Dzev4f0WwAA4Tt3.png"/>
    <hyperlink ref="U187" r:id="rId200" display="https://pbs.twimg.com/media/DzfbW3nWsAEI5Bq.jpg"/>
    <hyperlink ref="U188" r:id="rId201" display="https://pbs.twimg.com/media/DziSdwgWwAEk-kt.jpg"/>
    <hyperlink ref="U189" r:id="rId202" display="https://pbs.twimg.com/media/DzivFRtWkAER0Ks.jpg"/>
    <hyperlink ref="U190" r:id="rId203" display="https://pbs.twimg.com/media/DzjU1_hXQAIynGW.png"/>
    <hyperlink ref="U191" r:id="rId204" display="https://pbs.twimg.com/media/DzjzvgXX4A0yf1P.jpg"/>
    <hyperlink ref="U192" r:id="rId205" display="https://pbs.twimg.com/media/DzkasFlWsAAJ90a.png"/>
    <hyperlink ref="U193" r:id="rId206" display="https://pbs.twimg.com/media/DznVMDxWsAU9kX3.png"/>
    <hyperlink ref="U194" r:id="rId207" display="https://pbs.twimg.com/media/Dzoh3KUW0AcNStm.png"/>
    <hyperlink ref="U195" r:id="rId208" display="https://pbs.twimg.com/media/DzpnrZBW0AAJwxR.jpg"/>
    <hyperlink ref="U196" r:id="rId209" display="https://pbs.twimg.com/media/DzsZEAQWwAAqpgw.png"/>
    <hyperlink ref="U197" r:id="rId210" display="https://pbs.twimg.com/media/Dzte4P8X4AIJa17.png"/>
    <hyperlink ref="U198" r:id="rId211" display="https://pbs.twimg.com/media/DzxTxwHWoAIW45M.png"/>
    <hyperlink ref="U199" r:id="rId212" display="https://pbs.twimg.com/media/Dzx2GsCWsAUlsh4.jpg"/>
    <hyperlink ref="V3" r:id="rId213" display="https://pbs.twimg.com/media/Dyvap7TVAAEFpBQ.jpg"/>
    <hyperlink ref="V4" r:id="rId214" display="http://pbs.twimg.com/profile_images/378800000846526803/50a941808c5278cb4ab4948d8ad39d11_normal.jpeg"/>
    <hyperlink ref="V5" r:id="rId215" display="http://pbs.twimg.com/profile_images/913044428868038657/bAw_iMzA_normal.jpg"/>
    <hyperlink ref="V6" r:id="rId216" display="http://pbs.twimg.com/profile_images/550810552893575169/dkxjDrUp_normal.jpeg"/>
    <hyperlink ref="V7" r:id="rId217" display="http://pbs.twimg.com/profile_images/658663137303003136/kbChqkPR_normal.jpg"/>
    <hyperlink ref="V8" r:id="rId218" display="http://pbs.twimg.com/profile_images/1053465804115570690/q_45HEWk_normal.jpg"/>
    <hyperlink ref="V9" r:id="rId219" display="http://pbs.twimg.com/profile_images/1079900661481988096/B--LI85R_normal.jpg"/>
    <hyperlink ref="V10" r:id="rId220" display="http://pbs.twimg.com/profile_images/378800000731542627/5b990a8b28fedac66f7ea0a19b0ec8fc_normal.jpeg"/>
    <hyperlink ref="V11" r:id="rId221" display="http://abs.twimg.com/sticky/default_profile_images/default_profile_normal.png"/>
    <hyperlink ref="V12" r:id="rId222" display="http://pbs.twimg.com/profile_images/1074729991928193028/dBjNje_B_normal.jpg"/>
    <hyperlink ref="V13" r:id="rId223" display="http://pbs.twimg.com/profile_images/1070379029604261889/NbTmB2HJ_normal.jpg"/>
    <hyperlink ref="V14" r:id="rId224" display="http://pbs.twimg.com/profile_images/618503592748584960/opl8Z1RU_normal.jpg"/>
    <hyperlink ref="V15" r:id="rId225" display="http://pbs.twimg.com/profile_images/458996004679741440/cPnQKakE_normal.jpeg"/>
    <hyperlink ref="V16" r:id="rId226" display="http://pbs.twimg.com/profile_images/1052586552252030976/j0mINrH3_normal.jpg"/>
    <hyperlink ref="V17" r:id="rId227" display="http://pbs.twimg.com/profile_images/733327807732813825/P_29d3Ww_normal.jpg"/>
    <hyperlink ref="V18" r:id="rId228" display="http://pbs.twimg.com/profile_images/761931109710098433/RQXtcRWn_normal.jpg"/>
    <hyperlink ref="V19" r:id="rId229" display="http://pbs.twimg.com/profile_images/761931109710098433/RQXtcRWn_normal.jpg"/>
    <hyperlink ref="V20" r:id="rId230" display="http://pbs.twimg.com/profile_images/771683275786117120/rrHuzYCg_normal.jpg"/>
    <hyperlink ref="V21" r:id="rId231" display="http://pbs.twimg.com/profile_images/1058463509418262528/emDAdOnm_normal.jpg"/>
    <hyperlink ref="V22" r:id="rId232" display="http://pbs.twimg.com/profile_images/1135320332/1fca2b1_normal.jpg"/>
    <hyperlink ref="V23" r:id="rId233" display="http://pbs.twimg.com/profile_images/850000524791267329/0R5NVX31_normal.jpg"/>
    <hyperlink ref="V24" r:id="rId234" display="https://pbs.twimg.com/media/DzD6G-JX0AE0Kok.jpg"/>
    <hyperlink ref="V25" r:id="rId235" display="http://pbs.twimg.com/profile_images/1042593784410722304/Z1-mR5Yj_normal.jpg"/>
    <hyperlink ref="V26" r:id="rId236" display="http://pbs.twimg.com/profile_images/1042593784410722304/Z1-mR5Yj_normal.jpg"/>
    <hyperlink ref="V27" r:id="rId237" display="https://pbs.twimg.com/media/DzMXlZFWkAE0It7.jpg"/>
    <hyperlink ref="V28" r:id="rId238" display="http://pbs.twimg.com/profile_images/1010218630980743168/aor9IsBM_normal.jpg"/>
    <hyperlink ref="V29" r:id="rId239" display="http://pbs.twimg.com/profile_images/1010218630980743168/aor9IsBM_normal.jpg"/>
    <hyperlink ref="V30" r:id="rId240" display="http://pbs.twimg.com/profile_images/898956019673464832/FPY4ncvC_normal.jpg"/>
    <hyperlink ref="V31" r:id="rId241" display="http://pbs.twimg.com/profile_images/898956019673464832/FPY4ncvC_normal.jpg"/>
    <hyperlink ref="V32" r:id="rId242" display="http://pbs.twimg.com/profile_images/897390832596258820/nc4dchLl_normal.jpg"/>
    <hyperlink ref="V33" r:id="rId243" display="https://pbs.twimg.com/media/DzQX_eXX4AA8cY4.jpg"/>
    <hyperlink ref="V34" r:id="rId244" display="http://pbs.twimg.com/profile_images/1053310263716466688/ahj6B9aF_normal.jpg"/>
    <hyperlink ref="V35" r:id="rId245" display="http://pbs.twimg.com/profile_images/1053310263716466688/ahj6B9aF_normal.jpg"/>
    <hyperlink ref="V36" r:id="rId246" display="http://pbs.twimg.com/profile_images/997148755303522304/kXn8fVJH_normal.jpg"/>
    <hyperlink ref="V37" r:id="rId247" display="http://pbs.twimg.com/profile_images/997148755303522304/kXn8fVJH_normal.jpg"/>
    <hyperlink ref="V38" r:id="rId248" display="http://abs.twimg.com/sticky/default_profile_images/default_profile_normal.png"/>
    <hyperlink ref="V39" r:id="rId249" display="http://abs.twimg.com/sticky/default_profile_images/default_profile_normal.png"/>
    <hyperlink ref="V40" r:id="rId250" display="http://pbs.twimg.com/profile_images/378800000535075156/5c2d54febcc725d3cf000387dfc6f121_normal.png"/>
    <hyperlink ref="V41" r:id="rId251" display="http://pbs.twimg.com/profile_images/378800000535075156/5c2d54febcc725d3cf000387dfc6f121_normal.png"/>
    <hyperlink ref="V42" r:id="rId252" display="https://pbs.twimg.com/media/DzY6xL3UYAAy2yD.png"/>
    <hyperlink ref="V43" r:id="rId253" display="http://pbs.twimg.com/profile_images/378800000540579849/2da7a0276ac96ecc16537dc2e5607566_normal.jpeg"/>
    <hyperlink ref="V44" r:id="rId254" display="http://pbs.twimg.com/profile_images/1075054303327412224/_nymGca__normal.jpg"/>
    <hyperlink ref="V45" r:id="rId255" display="http://pbs.twimg.com/profile_images/1075054303327412224/_nymGca__normal.jpg"/>
    <hyperlink ref="V46" r:id="rId256" display="http://pbs.twimg.com/profile_images/1075054303327412224/_nymGca__normal.jpg"/>
    <hyperlink ref="V47" r:id="rId257" display="http://pbs.twimg.com/profile_images/1075054303327412224/_nymGca__normal.jpg"/>
    <hyperlink ref="V48" r:id="rId258" display="http://pbs.twimg.com/profile_images/1075054303327412224/_nymGca__normal.jpg"/>
    <hyperlink ref="V49" r:id="rId259" display="http://pbs.twimg.com/profile_images/1075054303327412224/_nymGca__normal.jpg"/>
    <hyperlink ref="V50" r:id="rId260" display="http://pbs.twimg.com/profile_images/1075054303327412224/_nymGca__normal.jpg"/>
    <hyperlink ref="V51" r:id="rId261" display="https://pbs.twimg.com/media/DzZMs0vWkAEx7cu.jpg"/>
    <hyperlink ref="V52" r:id="rId262" display="https://pbs.twimg.com/media/DzZMs0vWkAEx7cu.jpg"/>
    <hyperlink ref="V53" r:id="rId263" display="http://pbs.twimg.com/profile_images/1028015349399277570/38p9tzaa_normal.jpg"/>
    <hyperlink ref="V54" r:id="rId264" display="http://pbs.twimg.com/profile_images/887312749734371328/2JVbP_j4_normal.jpg"/>
    <hyperlink ref="V55" r:id="rId265" display="http://pbs.twimg.com/profile_images/887312749734371328/2JVbP_j4_normal.jpg"/>
    <hyperlink ref="V56" r:id="rId266" display="http://abs.twimg.com/sticky/default_profile_images/default_profile_normal.png"/>
    <hyperlink ref="V57" r:id="rId267" display="http://pbs.twimg.com/profile_images/857081075910234113/Pe78jAqv_normal.jpg"/>
    <hyperlink ref="V58" r:id="rId268" display="http://pbs.twimg.com/profile_images/1059889015279693824/F5C1Xnel_normal.jpg"/>
    <hyperlink ref="V59" r:id="rId269" display="http://pbs.twimg.com/profile_images/1075473318902263808/jUIa73Hv_normal.jpg"/>
    <hyperlink ref="V60" r:id="rId270" display="https://pbs.twimg.com/media/DyqhCndX0AERS6G.jpg"/>
    <hyperlink ref="V61" r:id="rId271" display="http://pbs.twimg.com/profile_images/1075473318902263808/jUIa73Hv_normal.jpg"/>
    <hyperlink ref="V62" r:id="rId272" display="http://pbs.twimg.com/profile_images/1075473318902263808/jUIa73Hv_normal.jpg"/>
    <hyperlink ref="V63" r:id="rId273" display="http://pbs.twimg.com/profile_images/1075473318902263808/jUIa73Hv_normal.jpg"/>
    <hyperlink ref="V64" r:id="rId274" display="http://pbs.twimg.com/profile_images/1075473318902263808/jUIa73Hv_normal.jpg"/>
    <hyperlink ref="V65" r:id="rId275" display="https://pbs.twimg.com/media/DzX-eV6WsAIHOnw.png"/>
    <hyperlink ref="V66" r:id="rId276" display="http://pbs.twimg.com/profile_images/1075473318902263808/jUIa73Hv_normal.jpg"/>
    <hyperlink ref="V67" r:id="rId277" display="https://pbs.twimg.com/media/DzdHw1nX4AACQ-6.png"/>
    <hyperlink ref="V68" r:id="rId278" display="https://pbs.twimg.com/media/DzdHw1nX4AACQ-6.png"/>
    <hyperlink ref="V69" r:id="rId279" display="http://pbs.twimg.com/profile_images/807546259234050048/WeDAB4gw_normal.jpg"/>
    <hyperlink ref="V70" r:id="rId280" display="http://pbs.twimg.com/profile_images/807546259234050048/WeDAB4gw_normal.jpg"/>
    <hyperlink ref="V71" r:id="rId281" display="http://pbs.twimg.com/profile_images/807546259234050048/WeDAB4gw_normal.jpg"/>
    <hyperlink ref="V72" r:id="rId282" display="http://pbs.twimg.com/profile_images/2370793260/x3TLU2HG_normal"/>
    <hyperlink ref="V73" r:id="rId283" display="http://pbs.twimg.com/profile_images/1029773674453200896/ZKcvl0M-_normal.jpg"/>
    <hyperlink ref="V74" r:id="rId284" display="http://pbs.twimg.com/profile_images/1029773674453200896/ZKcvl0M-_normal.jpg"/>
    <hyperlink ref="V75" r:id="rId285" display="http://pbs.twimg.com/profile_images/945774746326614016/5EpBHIRa_normal.jpg"/>
    <hyperlink ref="V76" r:id="rId286" display="http://pbs.twimg.com/profile_images/985942017090842624/ePpingdv_normal.jpg"/>
    <hyperlink ref="V77" r:id="rId287" display="http://pbs.twimg.com/profile_images/985942017090842624/ePpingdv_normal.jpg"/>
    <hyperlink ref="V78" r:id="rId288" display="http://pbs.twimg.com/profile_images/985942017090842624/ePpingdv_normal.jpg"/>
    <hyperlink ref="V79" r:id="rId289" display="http://pbs.twimg.com/profile_images/985942017090842624/ePpingdv_normal.jpg"/>
    <hyperlink ref="V80" r:id="rId290" display="http://pbs.twimg.com/profile_images/985942017090842624/ePpingdv_normal.jpg"/>
    <hyperlink ref="V81" r:id="rId291" display="http://pbs.twimg.com/profile_images/1029350395846582273/lvi1hBcB_normal.jpg"/>
    <hyperlink ref="V82" r:id="rId292" display="https://pbs.twimg.com/media/DyqhCndX0AERS6G.jpg"/>
    <hyperlink ref="V83" r:id="rId293" display="http://pbs.twimg.com/profile_images/1029350395846582273/lvi1hBcB_normal.jpg"/>
    <hyperlink ref="V84" r:id="rId294" display="http://pbs.twimg.com/profile_images/1029350395846582273/lvi1hBcB_normal.jpg"/>
    <hyperlink ref="V85" r:id="rId295" display="http://pbs.twimg.com/profile_images/1029350395846582273/lvi1hBcB_normal.jpg"/>
    <hyperlink ref="V86" r:id="rId296" display="http://pbs.twimg.com/profile_images/1085394259853959168/-2eYfvhu_normal.jpg"/>
    <hyperlink ref="V87" r:id="rId297" display="http://pbs.twimg.com/profile_images/682313731750137858/6wk-7tz7_normal.jpg"/>
    <hyperlink ref="V88" r:id="rId298" display="http://pbs.twimg.com/profile_images/893179285422211076/5lyBgrbq_normal.jpg"/>
    <hyperlink ref="V89" r:id="rId299" display="http://pbs.twimg.com/profile_images/1044714482029682689/6ULLaIil_normal.jpg"/>
    <hyperlink ref="V90" r:id="rId300" display="http://pbs.twimg.com/profile_images/723470550392299520/sez0NvnJ_normal.jpg"/>
    <hyperlink ref="V91" r:id="rId301" display="http://pbs.twimg.com/profile_images/1073172243671326720/DKCr6QBO_normal.jpg"/>
    <hyperlink ref="V92" r:id="rId302" display="http://pbs.twimg.com/profile_images/1081786192809676801/Y2Emtf9Y_normal.jpg"/>
    <hyperlink ref="V93" r:id="rId303" display="http://pbs.twimg.com/profile_images/961950731522670592/gVHtUfu7_normal.jpg"/>
    <hyperlink ref="V94" r:id="rId304" display="http://pbs.twimg.com/profile_images/1027985459346067457/cjjGqoRX_normal.jpg"/>
    <hyperlink ref="V95" r:id="rId305" display="http://pbs.twimg.com/profile_images/1027985459346067457/cjjGqoRX_normal.jpg"/>
    <hyperlink ref="V96" r:id="rId306" display="https://pbs.twimg.com/media/DzX-eV6WsAIHOnw.png"/>
    <hyperlink ref="V97" r:id="rId307" display="http://pbs.twimg.com/profile_images/1027985459346067457/cjjGqoRX_normal.jpg"/>
    <hyperlink ref="V98" r:id="rId308" display="http://pbs.twimg.com/profile_images/1027985459346067457/cjjGqoRX_normal.jpg"/>
    <hyperlink ref="V99" r:id="rId309" display="http://pbs.twimg.com/profile_images/984781062281687041/NCaWk1Ss_normal.jpg"/>
    <hyperlink ref="V100" r:id="rId310" display="http://pbs.twimg.com/profile_images/678315815356243970/WeVypjj0_normal.jpg"/>
    <hyperlink ref="V101" r:id="rId311" display="http://pbs.twimg.com/profile_images/678315815356243970/WeVypjj0_normal.jpg"/>
    <hyperlink ref="V102" r:id="rId312" display="http://pbs.twimg.com/profile_images/678315815356243970/WeVypjj0_normal.jpg"/>
    <hyperlink ref="V103" r:id="rId313" display="http://pbs.twimg.com/profile_images/678315815356243970/WeVypjj0_normal.jpg"/>
    <hyperlink ref="V104" r:id="rId314" display="http://pbs.twimg.com/profile_images/674162814450208772/crSF0HcQ_normal.jpg"/>
    <hyperlink ref="V105" r:id="rId315" display="http://pbs.twimg.com/profile_images/674162814450208772/crSF0HcQ_normal.jpg"/>
    <hyperlink ref="V106" r:id="rId316" display="http://pbs.twimg.com/profile_images/674162814450208772/crSF0HcQ_normal.jpg"/>
    <hyperlink ref="V107" r:id="rId317" display="http://pbs.twimg.com/profile_images/674162814450208772/crSF0HcQ_normal.jpg"/>
    <hyperlink ref="V108" r:id="rId318" display="http://pbs.twimg.com/profile_images/674162814450208772/crSF0HcQ_normal.jpg"/>
    <hyperlink ref="V109" r:id="rId319" display="http://pbs.twimg.com/profile_images/657850132965249024/S3CtTio3_normal.jpg"/>
    <hyperlink ref="V110" r:id="rId320" display="http://pbs.twimg.com/profile_images/658402154898673665/HMIGBGaL_normal.jpg"/>
    <hyperlink ref="V111" r:id="rId321" display="http://pbs.twimg.com/profile_images/658402154898673665/HMIGBGaL_normal.jpg"/>
    <hyperlink ref="V112" r:id="rId322" display="http://pbs.twimg.com/profile_images/658402154898673665/HMIGBGaL_normal.jpg"/>
    <hyperlink ref="V113" r:id="rId323" display="https://pbs.twimg.com/media/DzsO3reWsAEkCou.jpg"/>
    <hyperlink ref="V114" r:id="rId324" display="https://pbs.twimg.com/media/DzsZEAQWwAAqpgw.png"/>
    <hyperlink ref="V115" r:id="rId325" display="http://pbs.twimg.com/profile_images/1070151957577428992/_d3v8YD3_normal.jpg"/>
    <hyperlink ref="V116" r:id="rId326" display="http://pbs.twimg.com/profile_images/1967904948/self_normal.jpg"/>
    <hyperlink ref="V117" r:id="rId327" display="http://pbs.twimg.com/profile_images/1049510407650471936/L71hhU13_normal.jpg"/>
    <hyperlink ref="V118" r:id="rId328" display="http://pbs.twimg.com/profile_images/1049510407650471936/L71hhU13_normal.jpg"/>
    <hyperlink ref="V119" r:id="rId329" display="http://pbs.twimg.com/profile_images/1049510407650471936/L71hhU13_normal.jpg"/>
    <hyperlink ref="V120" r:id="rId330" display="http://pbs.twimg.com/profile_images/1049510407650471936/L71hhU13_normal.jpg"/>
    <hyperlink ref="V121" r:id="rId331" display="http://pbs.twimg.com/profile_images/1049510407650471936/L71hhU13_normal.jpg"/>
    <hyperlink ref="V122" r:id="rId332" display="http://pbs.twimg.com/profile_images/578260749266460672/7trxcvyL_normal.jpeg"/>
    <hyperlink ref="V123" r:id="rId333" display="http://pbs.twimg.com/profile_images/578260749266460672/7trxcvyL_normal.jpeg"/>
    <hyperlink ref="V124" r:id="rId334" display="http://pbs.twimg.com/profile_images/578260749266460672/7trxcvyL_normal.jpeg"/>
    <hyperlink ref="V125" r:id="rId335" display="http://pbs.twimg.com/profile_images/578260749266460672/7trxcvyL_normal.jpeg"/>
    <hyperlink ref="V126" r:id="rId336" display="https://pbs.twimg.com/media/Dy4wEgXWkAAyk8_.jpg"/>
    <hyperlink ref="V127" r:id="rId337" display="https://pbs.twimg.com/media/DzOv7qWWoAIEwwI.jpg"/>
    <hyperlink ref="V128" r:id="rId338" display="https://pbs.twimg.com/media/DzxS7vHXcAEAkX8.jpg"/>
    <hyperlink ref="V129" r:id="rId339" display="https://pbs.twimg.com/media/Dy4wEgXWkAAyk8_.jpg"/>
    <hyperlink ref="V130" r:id="rId340" display="https://pbs.twimg.com/media/DzOv7qWWoAIEwwI.jpg"/>
    <hyperlink ref="V131" r:id="rId341" display="https://pbs.twimg.com/media/DzxS7vHXcAEAkX8.jpg"/>
    <hyperlink ref="V132" r:id="rId342" display="https://pbs.twimg.com/media/DzuqZfZWsAEJumS.png"/>
    <hyperlink ref="V133" r:id="rId343" display="http://pbs.twimg.com/profile_images/658567029700599808/Qo7ubLS6_normal.jpg"/>
    <hyperlink ref="V134" r:id="rId344" display="http://pbs.twimg.com/profile_images/1032691214699646976/G4DB0Rkw_normal.jpg"/>
    <hyperlink ref="V135" r:id="rId345" display="https://pbs.twimg.com/media/DzX-eV6WsAIHOnw.png"/>
    <hyperlink ref="V136" r:id="rId346" display="https://pbs.twimg.com/ext_tw_video_thumb/1092629022138339328/pu/img/sL4vOVB2F-Nn71JC.jpg"/>
    <hyperlink ref="V137" r:id="rId347" display="http://pbs.twimg.com/profile_images/658567029700599808/Qo7ubLS6_normal.jpg"/>
    <hyperlink ref="V138" r:id="rId348" display="https://pbs.twimg.com/media/Dy66ffvWoAAPfx8.jpg"/>
    <hyperlink ref="V139" r:id="rId349" display="http://pbs.twimg.com/profile_images/950793276218540032/ztFiPSvp_normal.jpg"/>
    <hyperlink ref="V140" r:id="rId350" display="https://pbs.twimg.com/media/DzJ-EndX4AA2KII.jpg"/>
    <hyperlink ref="V141" r:id="rId351" display="https://pbs.twimg.com/media/DzNkJ0nW0AISN6w.jpg"/>
    <hyperlink ref="V142" r:id="rId352" display="https://pbs.twimg.com/media/Dy6N2D9XQAALBNw.jpg"/>
    <hyperlink ref="V143" r:id="rId353" display="https://pbs.twimg.com/media/DzS2lqzVAAAkVmi.jpg"/>
    <hyperlink ref="V144" r:id="rId354" display="https://pbs.twimg.com/media/Dzdj7rmWkAAFooh.jpg"/>
    <hyperlink ref="V145" r:id="rId355" display="https://pbs.twimg.com/media/Dzd-yvLWkAEYl57.png"/>
    <hyperlink ref="V146" r:id="rId356" display="http://pbs.twimg.com/profile_images/1087747232613445633/LjRZ8OA-_normal.jpg"/>
    <hyperlink ref="V147" r:id="rId357" display="https://pbs.twimg.com/media/DzYLz52U0AE79mo.png"/>
    <hyperlink ref="V148" r:id="rId358" display="http://pbs.twimg.com/profile_images/1029031264970584065/9VEDE6fQ_normal.jpg"/>
    <hyperlink ref="V149" r:id="rId359" display="http://pbs.twimg.com/profile_images/1029031264970584065/9VEDE6fQ_normal.jpg"/>
    <hyperlink ref="V150" r:id="rId360" display="http://pbs.twimg.com/profile_images/1029031264970584065/9VEDE6fQ_normal.jpg"/>
    <hyperlink ref="V151" r:id="rId361" display="https://pbs.twimg.com/media/DzZBgrbVAAAShMf.png"/>
    <hyperlink ref="V152" r:id="rId362" display="http://pbs.twimg.com/profile_images/1029031264970584065/9VEDE6fQ_normal.jpg"/>
    <hyperlink ref="V153" r:id="rId363" display="http://pbs.twimg.com/profile_images/870287216140058625/s8mE1MgX_normal.jpg"/>
    <hyperlink ref="V154" r:id="rId364" display="https://pbs.twimg.com/media/DyqhCndX0AERS6G.jpg"/>
    <hyperlink ref="V155" r:id="rId365" display="https://pbs.twimg.com/media/DyK9b-kXQAEg4Je.jpg"/>
    <hyperlink ref="V156" r:id="rId366" display="https://pbs.twimg.com/media/DysKVn9WkAAhLSY.jpg"/>
    <hyperlink ref="V157" r:id="rId367" display="https://pbs.twimg.com/media/DyukExhWoAU-OBc.jpg"/>
    <hyperlink ref="V158" r:id="rId368" display="https://pbs.twimg.com/media/DyvODLKWwAA4aNh.jpg"/>
    <hyperlink ref="V159" r:id="rId369" display="https://pbs.twimg.com/media/DywatRiXQAE5r_2.jpg"/>
    <hyperlink ref="V160" r:id="rId370" display="https://pbs.twimg.com/media/DyxPXQEWsAE2p3R.jpg"/>
    <hyperlink ref="V161" r:id="rId371" display="https://pbs.twimg.com/media/Dyz83Z_WwAYsHuD.jpg"/>
    <hyperlink ref="V162" r:id="rId372" display="https://pbs.twimg.com/media/Dy0mgZ_W0AExQr9.jpg"/>
    <hyperlink ref="V163" r:id="rId373" display="https://pbs.twimg.com/media/Dy1OkM4XQAAJ4Xs.jpg"/>
    <hyperlink ref="V164" r:id="rId374" display="https://pbs.twimg.com/media/Dy2FfHXX4AYwEke.jpg"/>
    <hyperlink ref="V165" r:id="rId375" display="https://pbs.twimg.com/media/Dy5KYmiX0AAVCSS.jpg"/>
    <hyperlink ref="V166" r:id="rId376" display="https://pbs.twimg.com/media/Dy5q6MwWsAAGNnB.jpg"/>
    <hyperlink ref="V167" r:id="rId377" display="https://pbs.twimg.com/media/Dy-L5r6WwAAgUMG.jpg"/>
    <hyperlink ref="V168" r:id="rId378" display="https://pbs.twimg.com/media/Dy-4iUkXcAIEdXP.jpg"/>
    <hyperlink ref="V169" r:id="rId379" display="https://pbs.twimg.com/media/Dy_3euKX4AIICwU.jpg"/>
    <hyperlink ref="V170" r:id="rId380" display="https://pbs.twimg.com/media/DzDSD0EW0AAANnU.jpg"/>
    <hyperlink ref="V171" r:id="rId381" display="https://pbs.twimg.com/media/DzEGtYGWoAAJTf1.jpg"/>
    <hyperlink ref="V172" r:id="rId382" display="https://pbs.twimg.com/media/DzFsjeHXQAAjM4K.jpg"/>
    <hyperlink ref="V173" r:id="rId383" display="https://pbs.twimg.com/media/DzIUy0vX0AIOIkH.jpg"/>
    <hyperlink ref="V174" r:id="rId384" display="https://pbs.twimg.com/media/DzJgUjgW0AE1nev.jpg"/>
    <hyperlink ref="V175" r:id="rId385" display="https://pbs.twimg.com/media/DzKr2ApXgAAfkwR.jpg"/>
    <hyperlink ref="V176" r:id="rId386" display="https://pbs.twimg.com/media/DzOHlF9WkAEKtUF.jpg"/>
    <hyperlink ref="V177" r:id="rId387" display="https://pbs.twimg.com/media/DzOrDdxWoAEzlgf.jpg"/>
    <hyperlink ref="V178" r:id="rId388" display="https://pbs.twimg.com/media/DzQaV65XQAEYEAc.jpg"/>
    <hyperlink ref="V179" r:id="rId389" display="https://pbs.twimg.com/media/DzTZLMFWsAAUErT.jpg"/>
    <hyperlink ref="V180" r:id="rId390" display="https://pbs.twimg.com/media/DzUDvzTWsAYgdGW.jpg"/>
    <hyperlink ref="V181" r:id="rId391" display="https://pbs.twimg.com/media/DzU5Tj6W0AAlb2i.png"/>
    <hyperlink ref="V182" r:id="rId392" display="https://pbs.twimg.com/media/DzX-eV6WsAIHOnw.png"/>
    <hyperlink ref="V183" r:id="rId393" display="https://pbs.twimg.com/tweet_video_thumb/DzYpoxVWwAAK5St.jpg"/>
    <hyperlink ref="V184" r:id="rId394" display="https://pbs.twimg.com/tweet_video_thumb/Dzaa7AZWoAA7OvV.jpg"/>
    <hyperlink ref="V185" r:id="rId395" display="https://pbs.twimg.com/media/DzdIbS3W0AE7mEP.jpg"/>
    <hyperlink ref="V186" r:id="rId396" display="https://pbs.twimg.com/media/Dzev4f0WwAA4Tt3.png"/>
    <hyperlink ref="V187" r:id="rId397" display="https://pbs.twimg.com/media/DzfbW3nWsAEI5Bq.jpg"/>
    <hyperlink ref="V188" r:id="rId398" display="https://pbs.twimg.com/media/DziSdwgWwAEk-kt.jpg"/>
    <hyperlink ref="V189" r:id="rId399" display="https://pbs.twimg.com/media/DzivFRtWkAER0Ks.jpg"/>
    <hyperlink ref="V190" r:id="rId400" display="https://pbs.twimg.com/media/DzjU1_hXQAIynGW.png"/>
    <hyperlink ref="V191" r:id="rId401" display="https://pbs.twimg.com/media/DzjzvgXX4A0yf1P.jpg"/>
    <hyperlink ref="V192" r:id="rId402" display="https://pbs.twimg.com/media/DzkasFlWsAAJ90a.png"/>
    <hyperlink ref="V193" r:id="rId403" display="https://pbs.twimg.com/media/DznVMDxWsAU9kX3.png"/>
    <hyperlink ref="V194" r:id="rId404" display="https://pbs.twimg.com/media/Dzoh3KUW0AcNStm.png"/>
    <hyperlink ref="V195" r:id="rId405" display="https://pbs.twimg.com/media/DzpnrZBW0AAJwxR.jpg"/>
    <hyperlink ref="V196" r:id="rId406" display="https://pbs.twimg.com/media/DzsZEAQWwAAqpgw.png"/>
    <hyperlink ref="V197" r:id="rId407" display="https://pbs.twimg.com/media/Dzte4P8X4AIJa17.png"/>
    <hyperlink ref="V198" r:id="rId408" display="https://pbs.twimg.com/media/DzxTxwHWoAIW45M.png"/>
    <hyperlink ref="V199" r:id="rId409" display="https://pbs.twimg.com/media/Dzx2GsCWsAUlsh4.jpg"/>
    <hyperlink ref="V200" r:id="rId410" display="http://pbs.twimg.com/profile_images/535418328740032512/DyIflBkZ_normal.jpeg"/>
    <hyperlink ref="V201" r:id="rId411" display="http://pbs.twimg.com/profile_images/535418328740032512/DyIflBkZ_normal.jpeg"/>
    <hyperlink ref="V202" r:id="rId412" display="http://pbs.twimg.com/profile_images/1042465363714224129/VeGJlHbt_normal.jpg"/>
    <hyperlink ref="V203" r:id="rId413" display="http://pbs.twimg.com/profile_images/1042465363714224129/VeGJlHbt_normal.jpg"/>
    <hyperlink ref="V204" r:id="rId414" display="http://pbs.twimg.com/profile_images/1009833086857760769/rT1JWdEL_normal.jpg"/>
    <hyperlink ref="V205" r:id="rId415" display="http://pbs.twimg.com/profile_images/842079667087650836/WekGZVp__normal.jpg"/>
    <hyperlink ref="X3" r:id="rId416" display="https://twitter.com/#!/avalara/status/1093207751839211520"/>
    <hyperlink ref="X4" r:id="rId417" display="https://twitter.com/#!/bknowles34/status/1093283714312949760"/>
    <hyperlink ref="X5" r:id="rId418" display="https://twitter.com/#!/rachelasimontax/status/1093315946096353282"/>
    <hyperlink ref="X6" r:id="rId419" display="https://twitter.com/#!/thomasofarrell1/status/1093316071891914753"/>
    <hyperlink ref="X7" r:id="rId420" display="https://twitter.com/#!/arackerman/status/1093338636542726144"/>
    <hyperlink ref="X8" r:id="rId421" display="https://twitter.com/#!/timduy/status/1093556412301496321"/>
    <hyperlink ref="X9" r:id="rId422" display="https://twitter.com/#!/marcobettosi/status/1093556851239780355"/>
    <hyperlink ref="X10" r:id="rId423" display="https://twitter.com/#!/wtckc/status/1093568610516324352"/>
    <hyperlink ref="X11" r:id="rId424" display="https://twitter.com/#!/karengalivan1/status/1093575427514351616"/>
    <hyperlink ref="X12" r:id="rId425" display="https://twitter.com/#!/annerinaldi5/status/1093642695413850112"/>
    <hyperlink ref="X13" r:id="rId426" display="https://twitter.com/#!/ceoshow/status/1093693934382039041"/>
    <hyperlink ref="X14" r:id="rId427" display="https://twitter.com/#!/jesstuschongrsm/status/1093870840150720513"/>
    <hyperlink ref="X15" r:id="rId428" display="https://twitter.com/#!/alfsuletzki/status/1093911484931944449"/>
    <hyperlink ref="X16" r:id="rId429" display="https://twitter.com/#!/mag_broderick/status/1093954660556308480"/>
    <hyperlink ref="X17" r:id="rId430" display="https://twitter.com/#!/mprestonclarke/status/1094025086963777536"/>
    <hyperlink ref="X18" r:id="rId431" display="https://twitter.com/#!/teagjones/status/1093330246126977030"/>
    <hyperlink ref="X19" r:id="rId432" display="https://twitter.com/#!/teagjones/status/1094026943429775360"/>
    <hyperlink ref="X20" r:id="rId433" display="https://twitter.com/#!/simonhartrsm/status/1094161846729428993"/>
    <hyperlink ref="X21" r:id="rId434" display="https://twitter.com/#!/rsmjb1/status/1094217687146860545"/>
    <hyperlink ref="X22" r:id="rId435" display="https://twitter.com/#!/tdboothca/status/1094346533707960320"/>
    <hyperlink ref="X23" r:id="rId436" display="https://twitter.com/#!/imasouthwestflo/status/1094424522449653760"/>
    <hyperlink ref="X24" r:id="rId437" display="https://twitter.com/#!/fortivus/status/1094649709275369473"/>
    <hyperlink ref="X25" r:id="rId438" display="https://twitter.com/#!/kurt_shenk/status/1093701227899207680"/>
    <hyperlink ref="X26" r:id="rId439" display="https://twitter.com/#!/kurt_shenk/status/1094957309799866368"/>
    <hyperlink ref="X27" r:id="rId440" display="https://twitter.com/#!/luxsantllc/status/1095245073279795200"/>
    <hyperlink ref="X28" r:id="rId441" display="https://twitter.com/#!/bondgp007/status/1095314432186597377"/>
    <hyperlink ref="X29" r:id="rId442" display="https://twitter.com/#!/bondgp007/status/1095370806123790337"/>
    <hyperlink ref="X30" r:id="rId443" display="https://twitter.com/#!/stuartwmcc/status/1093589015499026433"/>
    <hyperlink ref="X31" r:id="rId444" display="https://twitter.com/#!/stuartwmcc/status/1095414938640834561"/>
    <hyperlink ref="X32" r:id="rId445" display="https://twitter.com/#!/rogermilk/status/1095484046371635200"/>
    <hyperlink ref="X33" r:id="rId446" display="https://twitter.com/#!/hirajanwin/status/1095526990680080384"/>
    <hyperlink ref="X34" r:id="rId447" display="https://twitter.com/#!/davisnordell/status/1093217773654700032"/>
    <hyperlink ref="X35" r:id="rId448" display="https://twitter.com/#!/davisnordell/status/1095574913128136704"/>
    <hyperlink ref="X36" r:id="rId449" display="https://twitter.com/#!/jaalex53/status/1095730058742976512"/>
    <hyperlink ref="X37" r:id="rId450" display="https://twitter.com/#!/jaalex53/status/1095784711388057600"/>
    <hyperlink ref="X38" r:id="rId451" display="https://twitter.com/#!/dwopheim/status/1096104968078192640"/>
    <hyperlink ref="X39" r:id="rId452" display="https://twitter.com/#!/dwopheim/status/1096104968078192640"/>
    <hyperlink ref="X40" r:id="rId453" display="https://twitter.com/#!/ukacg/status/1096126804572676096"/>
    <hyperlink ref="X41" r:id="rId454" display="https://twitter.com/#!/ukacg/status/1096126804572676096"/>
    <hyperlink ref="X42" r:id="rId455" display="https://twitter.com/#!/bethiebooo/status/1096128458579763201"/>
    <hyperlink ref="X43" r:id="rId456" display="https://twitter.com/#!/silburfuchs/status/1096135447414231042"/>
    <hyperlink ref="X44" r:id="rId457" display="https://twitter.com/#!/c_sather/status/1093172165481021442"/>
    <hyperlink ref="X45" r:id="rId458" display="https://twitter.com/#!/c_sather/status/1093172811076648960"/>
    <hyperlink ref="X46" r:id="rId459" display="https://twitter.com/#!/c_sather/status/1093234835005603841"/>
    <hyperlink ref="X47" r:id="rId460" display="https://twitter.com/#!/c_sather/status/1094987873277919233"/>
    <hyperlink ref="X48" r:id="rId461" display="https://twitter.com/#!/c_sather/status/1095784260617809937"/>
    <hyperlink ref="X49" r:id="rId462" display="https://twitter.com/#!/c_sather/status/1095785140146573312"/>
    <hyperlink ref="X50" r:id="rId463" display="https://twitter.com/#!/c_sather/status/1096136041935839240"/>
    <hyperlink ref="X51" r:id="rId464" display="https://twitter.com/#!/ronatthechamber/status/1096147894439198721"/>
    <hyperlink ref="X52" r:id="rId465" display="https://twitter.com/#!/ronatthechamber/status/1096147894439198721"/>
    <hyperlink ref="X53" r:id="rId466" display="https://twitter.com/#!/ashleywilsoncoc/status/1096153696809947138"/>
    <hyperlink ref="X54" r:id="rId467" display="https://twitter.com/#!/financialnewswk/status/1095880644633247745"/>
    <hyperlink ref="X55" r:id="rId468" display="https://twitter.com/#!/financialnewswk/status/1096195779339927552"/>
    <hyperlink ref="X56" r:id="rId469" display="https://twitter.com/#!/ifindinternship/status/1096206898162995201"/>
    <hyperlink ref="X57" r:id="rId470" display="https://twitter.com/#!/mike_baron1/status/1096205893941841921"/>
    <hyperlink ref="X58" r:id="rId471" display="https://twitter.com/#!/jaredbowers_rsm/status/1096387309010853888"/>
    <hyperlink ref="X59" r:id="rId472" display="https://twitter.com/#!/recruiterkara/status/1093602648224423936"/>
    <hyperlink ref="X60" r:id="rId473" display="https://twitter.com/#!/recruiterkara/status/1093603061187137537"/>
    <hyperlink ref="X61" r:id="rId474" display="https://twitter.com/#!/recruiterkara/status/1096100147535233024"/>
    <hyperlink ref="X62" r:id="rId475" display="https://twitter.com/#!/recruiterkara/status/1096100147535233024"/>
    <hyperlink ref="X63" r:id="rId476" display="https://twitter.com/#!/recruiterkara/status/1096125553520844805"/>
    <hyperlink ref="X64" r:id="rId477" display="https://twitter.com/#!/recruiterkara/status/1096127879941885952"/>
    <hyperlink ref="X65" r:id="rId478" display="https://twitter.com/#!/recruiterkara/status/1096128077112004608"/>
    <hyperlink ref="X66" r:id="rId479" display="https://twitter.com/#!/recruiterkara/status/1096417372590821376"/>
    <hyperlink ref="X67" r:id="rId480" display="https://twitter.com/#!/acgglobal/status/1096423940635926533"/>
    <hyperlink ref="X68" r:id="rId481" display="https://twitter.com/#!/acgglobal/status/1096423940635926533"/>
    <hyperlink ref="X69" r:id="rId482" display="https://twitter.com/#!/terzima/status/1096431893199929345"/>
    <hyperlink ref="X70" r:id="rId483" display="https://twitter.com/#!/terzima/status/1093985784376504322"/>
    <hyperlink ref="X71" r:id="rId484" display="https://twitter.com/#!/terzima/status/1093985784376504322"/>
    <hyperlink ref="X72" r:id="rId485" display="https://twitter.com/#!/mlb729/status/1096433882872786944"/>
    <hyperlink ref="X73" r:id="rId486" display="https://twitter.com/#!/stolpermatt/status/1096446629396262912"/>
    <hyperlink ref="X74" r:id="rId487" display="https://twitter.com/#!/stolpermatt/status/1096446629396262912"/>
    <hyperlink ref="X75" r:id="rId488" display="https://twitter.com/#!/coldfusion39/status/1096460272364109825"/>
    <hyperlink ref="X76" r:id="rId489" display="https://twitter.com/#!/joemazzarsmla/status/1094037026737840133"/>
    <hyperlink ref="X77" r:id="rId490" display="https://twitter.com/#!/joemazzarsmla/status/1096481600596922368"/>
    <hyperlink ref="X78" r:id="rId491" display="https://twitter.com/#!/joemazzarsmla/status/1096482249283780608"/>
    <hyperlink ref="X79" r:id="rId492" display="https://twitter.com/#!/joemazzarsmla/status/1096483484170764288"/>
    <hyperlink ref="X80" r:id="rId493" display="https://twitter.com/#!/joemazzarsmla/status/1096503874477731840"/>
    <hyperlink ref="X81" r:id="rId494" display="https://twitter.com/#!/sherbel_campus/status/1093618721514504197"/>
    <hyperlink ref="X82" r:id="rId495" display="https://twitter.com/#!/sherbel_campus/status/1093618910857957383"/>
    <hyperlink ref="X83" r:id="rId496" display="https://twitter.com/#!/sherbel_campus/status/1096533672063369218"/>
    <hyperlink ref="X84" r:id="rId497" display="https://twitter.com/#!/sherbel_campus/status/1096533856394596352"/>
    <hyperlink ref="X85" r:id="rId498" display="https://twitter.com/#!/sherbel_campus/status/1096533856394596352"/>
    <hyperlink ref="X86" r:id="rId499" display="https://twitter.com/#!/sandralynn0375/status/1096550253929615362"/>
    <hyperlink ref="X87" r:id="rId500" display="https://twitter.com/#!/ss_warroom/status/1096136160227852299"/>
    <hyperlink ref="X88" r:id="rId501" display="https://twitter.com/#!/thor_vath/status/1096556916229242880"/>
    <hyperlink ref="X89" r:id="rId502" display="https://twitter.com/#!/jasonkuruvilla1/status/1096574536517070848"/>
    <hyperlink ref="X90" r:id="rId503" display="https://twitter.com/#!/pgrahamrsm/status/1096715941726044160"/>
    <hyperlink ref="X91" r:id="rId504" display="https://twitter.com/#!/arabiarsm/status/1073181686857379841"/>
    <hyperlink ref="X92" r:id="rId505" display="https://twitter.com/#!/cemsm/status/1096746674855313408"/>
    <hyperlink ref="X93" r:id="rId506" display="https://twitter.com/#!/ustransitiontax/status/1096774277750288386"/>
    <hyperlink ref="X94" r:id="rId507" display="https://twitter.com/#!/ashley_olson_05/status/1093622832305750016"/>
    <hyperlink ref="X95" r:id="rId508" display="https://twitter.com/#!/ashley_olson_05/status/1093671882610667520"/>
    <hyperlink ref="X96" r:id="rId509" display="https://twitter.com/#!/ashley_olson_05/status/1097254722157854720"/>
    <hyperlink ref="X97" r:id="rId510" display="https://twitter.com/#!/ashley_olson_05/status/1097254773923987456"/>
    <hyperlink ref="X98" r:id="rId511" display="https://twitter.com/#!/ashley_olson_05/status/1097254773923987456"/>
    <hyperlink ref="X99" r:id="rId512" display="https://twitter.com/#!/glendajevans/status/1097290175795875840"/>
    <hyperlink ref="X100" r:id="rId513" display="https://twitter.com/#!/howardsiegal/status/1093155442514116608"/>
    <hyperlink ref="X101" r:id="rId514" display="https://twitter.com/#!/howardsiegal/status/1093686742304129026"/>
    <hyperlink ref="X102" r:id="rId515" display="https://twitter.com/#!/howardsiegal/status/1094663941538660352"/>
    <hyperlink ref="X103" r:id="rId516" display="https://twitter.com/#!/howardsiegal/status/1097303808701616128"/>
    <hyperlink ref="X104" r:id="rId517" display="https://twitter.com/#!/rsmkuwait/status/1094371718037155840"/>
    <hyperlink ref="X105" r:id="rId518" display="https://twitter.com/#!/rsmkuwait/status/1094371830666850304"/>
    <hyperlink ref="X106" r:id="rId519" display="https://twitter.com/#!/rsmkuwait/status/1097393906487042048"/>
    <hyperlink ref="X107" r:id="rId520" display="https://twitter.com/#!/rsmkuwait/status/1097393975441408000"/>
    <hyperlink ref="X108" r:id="rId521" display="https://twitter.com/#!/rsmkuwait/status/1097393994819125248"/>
    <hyperlink ref="X109" r:id="rId522" display="https://twitter.com/#!/rsm_za/status/1097409991303155713"/>
    <hyperlink ref="X110" r:id="rId523" display="https://twitter.com/#!/rsm_es/status/1096416985859194880"/>
    <hyperlink ref="X111" r:id="rId524" display="https://twitter.com/#!/rsm_es/status/1096416985859194880"/>
    <hyperlink ref="X112" r:id="rId525" display="https://twitter.com/#!/rsm_es/status/1097462365812154369"/>
    <hyperlink ref="X113" r:id="rId526" display="https://twitter.com/#!/myerseric/status/1097487313314160640"/>
    <hyperlink ref="X114" r:id="rId527" display="https://twitter.com/#!/pjperezburgos/status/1097499561629835265"/>
    <hyperlink ref="X115" r:id="rId528" display="https://twitter.com/#!/jessjrecruiter/status/1097528216670138369"/>
    <hyperlink ref="X116" r:id="rId529" display="https://twitter.com/#!/gordonmicallef/status/1097620068710707200"/>
    <hyperlink ref="X117" r:id="rId530" display="https://twitter.com/#!/victorkao4/status/1093522649815240705"/>
    <hyperlink ref="X118" r:id="rId531" display="https://twitter.com/#!/victorkao4/status/1093886368512643073"/>
    <hyperlink ref="X119" r:id="rId532" display="https://twitter.com/#!/victorkao4/status/1093924994806177792"/>
    <hyperlink ref="X120" r:id="rId533" display="https://twitter.com/#!/victorkao4/status/1095566709367496704"/>
    <hyperlink ref="X121" r:id="rId534" display="https://twitter.com/#!/victorkao4/status/1097661921858383872"/>
    <hyperlink ref="X122" r:id="rId535" display="https://twitter.com/#!/joan_valente/status/1094321357771268096"/>
    <hyperlink ref="X123" r:id="rId536" display="https://twitter.com/#!/joan_valente/status/1094321357771268096"/>
    <hyperlink ref="X124" r:id="rId537" display="https://twitter.com/#!/joan_valente/status/1094321357771268096"/>
    <hyperlink ref="X125" r:id="rId538" display="https://twitter.com/#!/joan_valente/status/1097672610157027328"/>
    <hyperlink ref="X126" r:id="rId539" display="https://twitter.com/#!/rsm_canada/status/1093864615212212224"/>
    <hyperlink ref="X127" r:id="rId540" display="https://twitter.com/#!/rsm_canada/status/1095412575691595776"/>
    <hyperlink ref="X128" r:id="rId541" display="https://twitter.com/#!/rsm_canada/status/1097843597427253248"/>
    <hyperlink ref="X129" r:id="rId542" display="https://twitter.com/#!/rsm_canada/status/1093864615212212224"/>
    <hyperlink ref="X130" r:id="rId543" display="https://twitter.com/#!/rsm_canada/status/1095412575691595776"/>
    <hyperlink ref="X131" r:id="rId544" display="https://twitter.com/#!/rsm_canada/status/1097843597427253248"/>
    <hyperlink ref="X132" r:id="rId545" display="https://twitter.com/#!/erpsoftwareblog/status/1097873604673523712"/>
    <hyperlink ref="X133" r:id="rId546" display="https://twitter.com/#!/rsmusllp/status/1093242464079699969"/>
    <hyperlink ref="X134" r:id="rId547" display="https://twitter.com/#!/joebrusuelas/status/1093556361479241729"/>
    <hyperlink ref="X135" r:id="rId548" display="https://twitter.com/#!/joebrusuelas/status/1096065377988239362"/>
    <hyperlink ref="X136" r:id="rId549" display="https://twitter.com/#!/rsmusllp/status/1092791048345210887"/>
    <hyperlink ref="X137" r:id="rId550" display="https://twitter.com/#!/rsmusllp/status/1093612395153575936"/>
    <hyperlink ref="X138" r:id="rId551" display="https://twitter.com/#!/rsmusllp/status/1094016811836813312"/>
    <hyperlink ref="X139" r:id="rId552" display="https://twitter.com/#!/uschamber/status/1095741795483484166"/>
    <hyperlink ref="X140" r:id="rId553" display="https://twitter.com/#!/rsmusllp/status/1095076279030898689"/>
    <hyperlink ref="X141" r:id="rId554" display="https://twitter.com/#!/rsmusllp/status/1095329255825817602"/>
    <hyperlink ref="X142" r:id="rId555" display="https://twitter.com/#!/rsmusllp/status/1093967725364428800"/>
    <hyperlink ref="X143" r:id="rId556" display="https://twitter.com/#!/rsmusllp/status/1095701395687329796"/>
    <hyperlink ref="X144" r:id="rId557" display="https://twitter.com/#!/rsmusllp/status/1096454913259900928"/>
    <hyperlink ref="X145" r:id="rId558" display="https://twitter.com/#!/rsmusllp/status/1096484446382055425"/>
    <hyperlink ref="X146" r:id="rId559" display="https://twitter.com/#!/thersmclassic/status/1096392318855364609"/>
    <hyperlink ref="X147" r:id="rId560" display="https://twitter.com/#!/rsmusllp/status/1096076618160852997"/>
    <hyperlink ref="X148" r:id="rId561" display="https://twitter.com/#!/newkirkmak/status/1097909948212805633"/>
    <hyperlink ref="X149" r:id="rId562" display="https://twitter.com/#!/newkirkmak/status/1093885768433582080"/>
    <hyperlink ref="X150" r:id="rId563" display="https://twitter.com/#!/newkirkmak/status/1094653528214261765"/>
    <hyperlink ref="X151" r:id="rId564" display="https://twitter.com/#!/newkirkmak/status/1096135598094602244"/>
    <hyperlink ref="X152" r:id="rId565" display="https://twitter.com/#!/newkirkmak/status/1097909948212805633"/>
    <hyperlink ref="X153" r:id="rId566" display="https://twitter.com/#!/bionj_org/status/1097916726518386688"/>
    <hyperlink ref="X154" r:id="rId567" display="https://twitter.com/#!/rsmusllp/status/1092862927688863744"/>
    <hyperlink ref="X155" r:id="rId568" display="https://twitter.com/#!/rsmusllp/status/1090656751534436353"/>
    <hyperlink ref="X156" r:id="rId569" display="https://twitter.com/#!/rsmusllp/status/1092978702999277568"/>
    <hyperlink ref="X157" r:id="rId570" display="https://twitter.com/#!/rsmusllp/status/1093147738269761536"/>
    <hyperlink ref="X158" r:id="rId571" display="https://twitter.com/#!/rsmusllp/status/1093193890277089282"/>
    <hyperlink ref="X159" r:id="rId572" display="https://twitter.com/#!/rsmusllp/status/1093278176221061120"/>
    <hyperlink ref="X160" r:id="rId573" display="https://twitter.com/#!/rsmusllp/status/1093336072191389697"/>
    <hyperlink ref="X161" r:id="rId574" display="https://twitter.com/#!/rsmusllp/status/1093526840160014336"/>
    <hyperlink ref="X162" r:id="rId575" display="https://twitter.com/#!/rsmusllp/status/1093572624771440641"/>
    <hyperlink ref="X163" r:id="rId576" display="https://twitter.com/#!/rsmusllp/status/1093616670286008320"/>
    <hyperlink ref="X164" r:id="rId577" display="https://twitter.com/#!/rsmusllp/status/1093677056016244736"/>
    <hyperlink ref="X165" r:id="rId578" display="https://twitter.com/#!/rsmusllp/status/1093893547927982081"/>
    <hyperlink ref="X166" r:id="rId579" display="https://twitter.com/#!/rsmusllp/status/1093929309260185600"/>
    <hyperlink ref="X167" r:id="rId580" display="https://twitter.com/#!/rsmusllp/status/1094247059673305088"/>
    <hyperlink ref="X168" r:id="rId581" display="https://twitter.com/#!/rsmusllp/status/1094296136117030912"/>
    <hyperlink ref="X169" r:id="rId582" display="https://twitter.com/#!/rsmusllp/status/1094365343584268288"/>
    <hyperlink ref="X170" r:id="rId583" display="https://twitter.com/#!/rsmusllp/status/1094605674108080133"/>
    <hyperlink ref="X171" r:id="rId584" display="https://twitter.com/#!/rsmusllp/status/1094663562834968577"/>
    <hyperlink ref="X172" r:id="rId585" display="https://twitter.com/#!/rsmusllp/status/1094775542631542787"/>
    <hyperlink ref="X173" r:id="rId586" display="https://twitter.com/#!/rsmusllp/status/1094960524658425861"/>
    <hyperlink ref="X174" r:id="rId587" display="https://twitter.com/#!/rsmusllp/status/1095043567322652673"/>
    <hyperlink ref="X175" r:id="rId588" display="https://twitter.com/#!/rsmusllp/status/1095126605570162688"/>
    <hyperlink ref="X176" r:id="rId589" display="https://twitter.com/#!/rsmusllp/status/1095368207769264128"/>
    <hyperlink ref="X177" r:id="rId590" display="https://twitter.com/#!/rsmusllp/status/1095407212267225088"/>
    <hyperlink ref="X178" r:id="rId591" display="https://twitter.com/#!/rsmusllp/status/1095529575440961538"/>
    <hyperlink ref="X179" r:id="rId592" display="https://twitter.com/#!/rsmusllp/status/1095739397503373313"/>
    <hyperlink ref="X180" r:id="rId593" display="https://twitter.com/#!/rsmusllp/status/1095786205881532416"/>
    <hyperlink ref="X181" r:id="rId594" display="https://twitter.com/#!/rsmusllp/status/1095845094333337600"/>
    <hyperlink ref="X182" r:id="rId595" display="https://twitter.com/#!/rsmusllp/status/1096061884862791682"/>
    <hyperlink ref="X183" r:id="rId596" display="https://twitter.com/#!/rsmusllp/status/1096109342305239040"/>
    <hyperlink ref="X184" r:id="rId597" display="https://twitter.com/#!/rsmusllp/status/1096233900232400896"/>
    <hyperlink ref="X185" r:id="rId598" display="https://twitter.com/#!/rsmusllp/status/1096424669719285760"/>
    <hyperlink ref="X186" r:id="rId599" display="https://twitter.com/#!/rsmusllp/status/1096538421189857286"/>
    <hyperlink ref="X187" r:id="rId600" display="https://twitter.com/#!/rsmusllp/status/1096586222137421824"/>
    <hyperlink ref="X188" r:id="rId601" display="https://twitter.com/#!/rsmusllp/status/1096787551023714306"/>
    <hyperlink ref="X189" r:id="rId602" display="https://twitter.com/#!/rsmusllp/status/1096819016398766082"/>
    <hyperlink ref="X190" r:id="rId603" display="https://twitter.com/#!/rsmusllp/status/1096860535600136192"/>
    <hyperlink ref="X191" r:id="rId604" display="https://twitter.com/#!/rsmusllp/status/1096894508451721217"/>
    <hyperlink ref="X192" r:id="rId605" display="https://twitter.com/#!/rsmusllp/status/1096937330626252800"/>
    <hyperlink ref="X193" r:id="rId606" display="https://twitter.com/#!/rsmusllp/status/1097142389242765312"/>
    <hyperlink ref="X194" r:id="rId607" display="https://twitter.com/#!/rsmusllp/status/1097226692626661378"/>
    <hyperlink ref="X195" r:id="rId608" display="https://twitter.com/#!/rsmusllp/status/1097303456111575045"/>
    <hyperlink ref="X196" r:id="rId609" display="https://twitter.com/#!/rsmusllp/status/1097498492807888896"/>
    <hyperlink ref="X197" r:id="rId610" display="https://twitter.com/#!/rsmusllp/status/1097575256787746822"/>
    <hyperlink ref="X198" r:id="rId611" display="https://twitter.com/#!/rsmusllp/status/1097844525203103745"/>
    <hyperlink ref="X199" r:id="rId612" display="https://twitter.com/#!/rsmusllp/status/1097882268209762304"/>
    <hyperlink ref="X200" r:id="rId613" display="https://twitter.com/#!/mikemwmontag/status/1093678104973885447"/>
    <hyperlink ref="X201" r:id="rId614" display="https://twitter.com/#!/mikemwmontag/status/1097917579107160065"/>
    <hyperlink ref="X202" r:id="rId615" display="https://twitter.com/#!/ashendricksonmn/status/1093600925707632640"/>
    <hyperlink ref="X203" r:id="rId616" display="https://twitter.com/#!/ashendricksonmn/status/1097969755737280512"/>
    <hyperlink ref="X204" r:id="rId617" display="https://twitter.com/#!/brea_fritsche/status/1096173152282034176"/>
    <hyperlink ref="X205" r:id="rId618" display="https://twitter.com/#!/wheatnotincl/status/1097970839994200064"/>
  </hyperlinks>
  <printOptions/>
  <pageMargins left="0.7" right="0.7" top="0.75" bottom="0.75" header="0.3" footer="0.3"/>
  <pageSetup horizontalDpi="600" verticalDpi="600" orientation="portrait" r:id="rId622"/>
  <legacyDrawing r:id="rId620"/>
  <tableParts>
    <tablePart r:id="rId6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2355</v>
      </c>
      <c r="B1" s="13" t="s">
        <v>2662</v>
      </c>
      <c r="C1" s="13" t="s">
        <v>2663</v>
      </c>
      <c r="D1" s="13" t="s">
        <v>144</v>
      </c>
      <c r="E1" s="13" t="s">
        <v>2665</v>
      </c>
      <c r="F1" s="13" t="s">
        <v>2666</v>
      </c>
      <c r="G1" s="13" t="s">
        <v>2667</v>
      </c>
    </row>
    <row r="2" spans="1:7" ht="15">
      <c r="A2" s="78" t="s">
        <v>1929</v>
      </c>
      <c r="B2" s="78">
        <v>133</v>
      </c>
      <c r="C2" s="121">
        <v>0.036160957041870584</v>
      </c>
      <c r="D2" s="78" t="s">
        <v>2664</v>
      </c>
      <c r="E2" s="78"/>
      <c r="F2" s="78"/>
      <c r="G2" s="78"/>
    </row>
    <row r="3" spans="1:7" ht="15">
      <c r="A3" s="78" t="s">
        <v>1930</v>
      </c>
      <c r="B3" s="78">
        <v>58</v>
      </c>
      <c r="C3" s="121">
        <v>0.015769439912996192</v>
      </c>
      <c r="D3" s="78" t="s">
        <v>2664</v>
      </c>
      <c r="E3" s="78"/>
      <c r="F3" s="78"/>
      <c r="G3" s="78"/>
    </row>
    <row r="4" spans="1:7" ht="15">
      <c r="A4" s="78" t="s">
        <v>1931</v>
      </c>
      <c r="B4" s="78">
        <v>0</v>
      </c>
      <c r="C4" s="121">
        <v>0</v>
      </c>
      <c r="D4" s="78" t="s">
        <v>2664</v>
      </c>
      <c r="E4" s="78"/>
      <c r="F4" s="78"/>
      <c r="G4" s="78"/>
    </row>
    <row r="5" spans="1:7" ht="15">
      <c r="A5" s="78" t="s">
        <v>1932</v>
      </c>
      <c r="B5" s="78">
        <v>3487</v>
      </c>
      <c r="C5" s="121">
        <v>0.9480696030451332</v>
      </c>
      <c r="D5" s="78" t="s">
        <v>2664</v>
      </c>
      <c r="E5" s="78"/>
      <c r="F5" s="78"/>
      <c r="G5" s="78"/>
    </row>
    <row r="6" spans="1:7" ht="15">
      <c r="A6" s="78" t="s">
        <v>1933</v>
      </c>
      <c r="B6" s="78">
        <v>3678</v>
      </c>
      <c r="C6" s="121">
        <v>1</v>
      </c>
      <c r="D6" s="78" t="s">
        <v>2664</v>
      </c>
      <c r="E6" s="78"/>
      <c r="F6" s="78"/>
      <c r="G6" s="78"/>
    </row>
    <row r="7" spans="1:7" ht="15">
      <c r="A7" s="84" t="s">
        <v>282</v>
      </c>
      <c r="B7" s="84">
        <v>62</v>
      </c>
      <c r="C7" s="122">
        <v>0.01268169575783754</v>
      </c>
      <c r="D7" s="84" t="s">
        <v>2664</v>
      </c>
      <c r="E7" s="84" t="b">
        <v>0</v>
      </c>
      <c r="F7" s="84" t="b">
        <v>0</v>
      </c>
      <c r="G7" s="84" t="b">
        <v>0</v>
      </c>
    </row>
    <row r="8" spans="1:7" ht="15">
      <c r="A8" s="84" t="s">
        <v>1934</v>
      </c>
      <c r="B8" s="84">
        <v>33</v>
      </c>
      <c r="C8" s="122">
        <v>0.011188469116875257</v>
      </c>
      <c r="D8" s="84" t="s">
        <v>2664</v>
      </c>
      <c r="E8" s="84" t="b">
        <v>0</v>
      </c>
      <c r="F8" s="84" t="b">
        <v>0</v>
      </c>
      <c r="G8" s="84" t="b">
        <v>0</v>
      </c>
    </row>
    <row r="9" spans="1:7" ht="15">
      <c r="A9" s="84" t="s">
        <v>1935</v>
      </c>
      <c r="B9" s="84">
        <v>26</v>
      </c>
      <c r="C9" s="122">
        <v>0.009504511400472572</v>
      </c>
      <c r="D9" s="84" t="s">
        <v>2664</v>
      </c>
      <c r="E9" s="84" t="b">
        <v>0</v>
      </c>
      <c r="F9" s="84" t="b">
        <v>0</v>
      </c>
      <c r="G9" s="84" t="b">
        <v>0</v>
      </c>
    </row>
    <row r="10" spans="1:7" ht="15">
      <c r="A10" s="84" t="s">
        <v>1936</v>
      </c>
      <c r="B10" s="84">
        <v>21</v>
      </c>
      <c r="C10" s="122">
        <v>0.008507708424852463</v>
      </c>
      <c r="D10" s="84" t="s">
        <v>2664</v>
      </c>
      <c r="E10" s="84" t="b">
        <v>0</v>
      </c>
      <c r="F10" s="84" t="b">
        <v>0</v>
      </c>
      <c r="G10" s="84" t="b">
        <v>0</v>
      </c>
    </row>
    <row r="11" spans="1:7" ht="15">
      <c r="A11" s="84" t="s">
        <v>1937</v>
      </c>
      <c r="B11" s="84">
        <v>21</v>
      </c>
      <c r="C11" s="122">
        <v>0.008507708424852463</v>
      </c>
      <c r="D11" s="84" t="s">
        <v>2664</v>
      </c>
      <c r="E11" s="84" t="b">
        <v>0</v>
      </c>
      <c r="F11" s="84" t="b">
        <v>0</v>
      </c>
      <c r="G11" s="84" t="b">
        <v>0</v>
      </c>
    </row>
    <row r="12" spans="1:7" ht="15">
      <c r="A12" s="84" t="s">
        <v>1946</v>
      </c>
      <c r="B12" s="84">
        <v>20</v>
      </c>
      <c r="C12" s="122">
        <v>0.008283375519390084</v>
      </c>
      <c r="D12" s="84" t="s">
        <v>2664</v>
      </c>
      <c r="E12" s="84" t="b">
        <v>0</v>
      </c>
      <c r="F12" s="84" t="b">
        <v>0</v>
      </c>
      <c r="G12" s="84" t="b">
        <v>0</v>
      </c>
    </row>
    <row r="13" spans="1:7" ht="15">
      <c r="A13" s="84" t="s">
        <v>1939</v>
      </c>
      <c r="B13" s="84">
        <v>19</v>
      </c>
      <c r="C13" s="122">
        <v>0.008240107904108646</v>
      </c>
      <c r="D13" s="84" t="s">
        <v>2664</v>
      </c>
      <c r="E13" s="84" t="b">
        <v>0</v>
      </c>
      <c r="F13" s="84" t="b">
        <v>0</v>
      </c>
      <c r="G13" s="84" t="b">
        <v>0</v>
      </c>
    </row>
    <row r="14" spans="1:7" ht="15">
      <c r="A14" s="84" t="s">
        <v>2356</v>
      </c>
      <c r="B14" s="84">
        <v>18</v>
      </c>
      <c r="C14" s="122">
        <v>0.007997042804116063</v>
      </c>
      <c r="D14" s="84" t="s">
        <v>2664</v>
      </c>
      <c r="E14" s="84" t="b">
        <v>0</v>
      </c>
      <c r="F14" s="84" t="b">
        <v>0</v>
      </c>
      <c r="G14" s="84" t="b">
        <v>0</v>
      </c>
    </row>
    <row r="15" spans="1:7" ht="15">
      <c r="A15" s="84" t="s">
        <v>1904</v>
      </c>
      <c r="B15" s="84">
        <v>18</v>
      </c>
      <c r="C15" s="122">
        <v>0.007806418014418718</v>
      </c>
      <c r="D15" s="84" t="s">
        <v>2664</v>
      </c>
      <c r="E15" s="84" t="b">
        <v>0</v>
      </c>
      <c r="F15" s="84" t="b">
        <v>0</v>
      </c>
      <c r="G15" s="84" t="b">
        <v>0</v>
      </c>
    </row>
    <row r="16" spans="1:7" ht="15">
      <c r="A16" s="84" t="s">
        <v>1940</v>
      </c>
      <c r="B16" s="84">
        <v>18</v>
      </c>
      <c r="C16" s="122">
        <v>0.007806418014418718</v>
      </c>
      <c r="D16" s="84" t="s">
        <v>2664</v>
      </c>
      <c r="E16" s="84" t="b">
        <v>0</v>
      </c>
      <c r="F16" s="84" t="b">
        <v>0</v>
      </c>
      <c r="G16" s="84" t="b">
        <v>0</v>
      </c>
    </row>
    <row r="17" spans="1:7" ht="15">
      <c r="A17" s="84" t="s">
        <v>583</v>
      </c>
      <c r="B17" s="84">
        <v>17</v>
      </c>
      <c r="C17" s="122">
        <v>0.007552762648331838</v>
      </c>
      <c r="D17" s="84" t="s">
        <v>2664</v>
      </c>
      <c r="E17" s="84" t="b">
        <v>0</v>
      </c>
      <c r="F17" s="84" t="b">
        <v>0</v>
      </c>
      <c r="G17" s="84" t="b">
        <v>0</v>
      </c>
    </row>
    <row r="18" spans="1:7" ht="15">
      <c r="A18" s="84" t="s">
        <v>596</v>
      </c>
      <c r="B18" s="84">
        <v>17</v>
      </c>
      <c r="C18" s="122">
        <v>0.007552762648331838</v>
      </c>
      <c r="D18" s="84" t="s">
        <v>2664</v>
      </c>
      <c r="E18" s="84" t="b">
        <v>0</v>
      </c>
      <c r="F18" s="84" t="b">
        <v>0</v>
      </c>
      <c r="G18" s="84" t="b">
        <v>0</v>
      </c>
    </row>
    <row r="19" spans="1:7" ht="15">
      <c r="A19" s="84" t="s">
        <v>584</v>
      </c>
      <c r="B19" s="84">
        <v>16</v>
      </c>
      <c r="C19" s="122">
        <v>0.007479524556183056</v>
      </c>
      <c r="D19" s="84" t="s">
        <v>2664</v>
      </c>
      <c r="E19" s="84" t="b">
        <v>0</v>
      </c>
      <c r="F19" s="84" t="b">
        <v>0</v>
      </c>
      <c r="G19" s="84" t="b">
        <v>0</v>
      </c>
    </row>
    <row r="20" spans="1:7" ht="15">
      <c r="A20" s="84" t="s">
        <v>2357</v>
      </c>
      <c r="B20" s="84">
        <v>15</v>
      </c>
      <c r="C20" s="122">
        <v>0.0070120542714216146</v>
      </c>
      <c r="D20" s="84" t="s">
        <v>2664</v>
      </c>
      <c r="E20" s="84" t="b">
        <v>1</v>
      </c>
      <c r="F20" s="84" t="b">
        <v>0</v>
      </c>
      <c r="G20" s="84" t="b">
        <v>0</v>
      </c>
    </row>
    <row r="21" spans="1:7" ht="15">
      <c r="A21" s="84" t="s">
        <v>1941</v>
      </c>
      <c r="B21" s="84">
        <v>15</v>
      </c>
      <c r="C21" s="122">
        <v>0.0070120542714216146</v>
      </c>
      <c r="D21" s="84" t="s">
        <v>2664</v>
      </c>
      <c r="E21" s="84" t="b">
        <v>0</v>
      </c>
      <c r="F21" s="84" t="b">
        <v>0</v>
      </c>
      <c r="G21" s="84" t="b">
        <v>0</v>
      </c>
    </row>
    <row r="22" spans="1:7" ht="15">
      <c r="A22" s="84" t="s">
        <v>1979</v>
      </c>
      <c r="B22" s="84">
        <v>14</v>
      </c>
      <c r="C22" s="122">
        <v>0.006723545218436713</v>
      </c>
      <c r="D22" s="84" t="s">
        <v>2664</v>
      </c>
      <c r="E22" s="84" t="b">
        <v>0</v>
      </c>
      <c r="F22" s="84" t="b">
        <v>0</v>
      </c>
      <c r="G22" s="84" t="b">
        <v>0</v>
      </c>
    </row>
    <row r="23" spans="1:7" ht="15">
      <c r="A23" s="84" t="s">
        <v>293</v>
      </c>
      <c r="B23" s="84">
        <v>14</v>
      </c>
      <c r="C23" s="122">
        <v>0.007123398057527406</v>
      </c>
      <c r="D23" s="84" t="s">
        <v>2664</v>
      </c>
      <c r="E23" s="84" t="b">
        <v>0</v>
      </c>
      <c r="F23" s="84" t="b">
        <v>0</v>
      </c>
      <c r="G23" s="84" t="b">
        <v>0</v>
      </c>
    </row>
    <row r="24" spans="1:7" ht="15">
      <c r="A24" s="84" t="s">
        <v>1945</v>
      </c>
      <c r="B24" s="84">
        <v>14</v>
      </c>
      <c r="C24" s="122">
        <v>0.006723545218436713</v>
      </c>
      <c r="D24" s="84" t="s">
        <v>2664</v>
      </c>
      <c r="E24" s="84" t="b">
        <v>0</v>
      </c>
      <c r="F24" s="84" t="b">
        <v>0</v>
      </c>
      <c r="G24" s="84" t="b">
        <v>0</v>
      </c>
    </row>
    <row r="25" spans="1:7" ht="15">
      <c r="A25" s="84" t="s">
        <v>1943</v>
      </c>
      <c r="B25" s="84">
        <v>14</v>
      </c>
      <c r="C25" s="122">
        <v>0.006915774555979212</v>
      </c>
      <c r="D25" s="84" t="s">
        <v>2664</v>
      </c>
      <c r="E25" s="84" t="b">
        <v>0</v>
      </c>
      <c r="F25" s="84" t="b">
        <v>0</v>
      </c>
      <c r="G25" s="84" t="b">
        <v>0</v>
      </c>
    </row>
    <row r="26" spans="1:7" ht="15">
      <c r="A26" s="84" t="s">
        <v>2358</v>
      </c>
      <c r="B26" s="84">
        <v>14</v>
      </c>
      <c r="C26" s="122">
        <v>0.006723545218436713</v>
      </c>
      <c r="D26" s="84" t="s">
        <v>2664</v>
      </c>
      <c r="E26" s="84" t="b">
        <v>0</v>
      </c>
      <c r="F26" s="84" t="b">
        <v>0</v>
      </c>
      <c r="G26" s="84" t="b">
        <v>0</v>
      </c>
    </row>
    <row r="27" spans="1:7" ht="15">
      <c r="A27" s="84" t="s">
        <v>1894</v>
      </c>
      <c r="B27" s="84">
        <v>13</v>
      </c>
      <c r="C27" s="122">
        <v>0.006421790659123554</v>
      </c>
      <c r="D27" s="84" t="s">
        <v>2664</v>
      </c>
      <c r="E27" s="84" t="b">
        <v>0</v>
      </c>
      <c r="F27" s="84" t="b">
        <v>0</v>
      </c>
      <c r="G27" s="84" t="b">
        <v>0</v>
      </c>
    </row>
    <row r="28" spans="1:7" ht="15">
      <c r="A28" s="84" t="s">
        <v>2359</v>
      </c>
      <c r="B28" s="84">
        <v>13</v>
      </c>
      <c r="C28" s="122">
        <v>0.006421790659123554</v>
      </c>
      <c r="D28" s="84" t="s">
        <v>2664</v>
      </c>
      <c r="E28" s="84" t="b">
        <v>0</v>
      </c>
      <c r="F28" s="84" t="b">
        <v>0</v>
      </c>
      <c r="G28" s="84" t="b">
        <v>0</v>
      </c>
    </row>
    <row r="29" spans="1:7" ht="15">
      <c r="A29" s="84" t="s">
        <v>2360</v>
      </c>
      <c r="B29" s="84">
        <v>13</v>
      </c>
      <c r="C29" s="122">
        <v>0.006421790659123554</v>
      </c>
      <c r="D29" s="84" t="s">
        <v>2664</v>
      </c>
      <c r="E29" s="84" t="b">
        <v>0</v>
      </c>
      <c r="F29" s="84" t="b">
        <v>0</v>
      </c>
      <c r="G29" s="84" t="b">
        <v>0</v>
      </c>
    </row>
    <row r="30" spans="1:7" ht="15">
      <c r="A30" s="84" t="s">
        <v>570</v>
      </c>
      <c r="B30" s="84">
        <v>13</v>
      </c>
      <c r="C30" s="122">
        <v>0.006614583910561162</v>
      </c>
      <c r="D30" s="84" t="s">
        <v>2664</v>
      </c>
      <c r="E30" s="84" t="b">
        <v>0</v>
      </c>
      <c r="F30" s="84" t="b">
        <v>0</v>
      </c>
      <c r="G30" s="84" t="b">
        <v>0</v>
      </c>
    </row>
    <row r="31" spans="1:7" ht="15">
      <c r="A31" s="84" t="s">
        <v>1899</v>
      </c>
      <c r="B31" s="84">
        <v>13</v>
      </c>
      <c r="C31" s="122">
        <v>0.006614583910561162</v>
      </c>
      <c r="D31" s="84" t="s">
        <v>2664</v>
      </c>
      <c r="E31" s="84" t="b">
        <v>0</v>
      </c>
      <c r="F31" s="84" t="b">
        <v>0</v>
      </c>
      <c r="G31" s="84" t="b">
        <v>0</v>
      </c>
    </row>
    <row r="32" spans="1:7" ht="15">
      <c r="A32" s="84" t="s">
        <v>1955</v>
      </c>
      <c r="B32" s="84">
        <v>12</v>
      </c>
      <c r="C32" s="122">
        <v>0.006105769763594919</v>
      </c>
      <c r="D32" s="84" t="s">
        <v>2664</v>
      </c>
      <c r="E32" s="84" t="b">
        <v>0</v>
      </c>
      <c r="F32" s="84" t="b">
        <v>0</v>
      </c>
      <c r="G32" s="84" t="b">
        <v>0</v>
      </c>
    </row>
    <row r="33" spans="1:7" ht="15">
      <c r="A33" s="84" t="s">
        <v>1960</v>
      </c>
      <c r="B33" s="84">
        <v>12</v>
      </c>
      <c r="C33" s="122">
        <v>0.006105769763594919</v>
      </c>
      <c r="D33" s="84" t="s">
        <v>2664</v>
      </c>
      <c r="E33" s="84" t="b">
        <v>0</v>
      </c>
      <c r="F33" s="84" t="b">
        <v>0</v>
      </c>
      <c r="G33" s="84" t="b">
        <v>0</v>
      </c>
    </row>
    <row r="34" spans="1:7" ht="15">
      <c r="A34" s="84" t="s">
        <v>2361</v>
      </c>
      <c r="B34" s="84">
        <v>12</v>
      </c>
      <c r="C34" s="122">
        <v>0.006105769763594919</v>
      </c>
      <c r="D34" s="84" t="s">
        <v>2664</v>
      </c>
      <c r="E34" s="84" t="b">
        <v>0</v>
      </c>
      <c r="F34" s="84" t="b">
        <v>0</v>
      </c>
      <c r="G34" s="84" t="b">
        <v>0</v>
      </c>
    </row>
    <row r="35" spans="1:7" ht="15">
      <c r="A35" s="84" t="s">
        <v>1981</v>
      </c>
      <c r="B35" s="84">
        <v>12</v>
      </c>
      <c r="C35" s="122">
        <v>0.006299226559957034</v>
      </c>
      <c r="D35" s="84" t="s">
        <v>2664</v>
      </c>
      <c r="E35" s="84" t="b">
        <v>0</v>
      </c>
      <c r="F35" s="84" t="b">
        <v>0</v>
      </c>
      <c r="G35" s="84" t="b">
        <v>0</v>
      </c>
    </row>
    <row r="36" spans="1:7" ht="15">
      <c r="A36" s="84" t="s">
        <v>1976</v>
      </c>
      <c r="B36" s="84">
        <v>12</v>
      </c>
      <c r="C36" s="122">
        <v>0.006105769763594919</v>
      </c>
      <c r="D36" s="84" t="s">
        <v>2664</v>
      </c>
      <c r="E36" s="84" t="b">
        <v>0</v>
      </c>
      <c r="F36" s="84" t="b">
        <v>0</v>
      </c>
      <c r="G36" s="84" t="b">
        <v>0</v>
      </c>
    </row>
    <row r="37" spans="1:7" ht="15">
      <c r="A37" s="84" t="s">
        <v>1906</v>
      </c>
      <c r="B37" s="84">
        <v>11</v>
      </c>
      <c r="C37" s="122">
        <v>0.005968539962415312</v>
      </c>
      <c r="D37" s="84" t="s">
        <v>2664</v>
      </c>
      <c r="E37" s="84" t="b">
        <v>0</v>
      </c>
      <c r="F37" s="84" t="b">
        <v>0</v>
      </c>
      <c r="G37" s="84" t="b">
        <v>0</v>
      </c>
    </row>
    <row r="38" spans="1:7" ht="15">
      <c r="A38" s="84" t="s">
        <v>1944</v>
      </c>
      <c r="B38" s="84">
        <v>11</v>
      </c>
      <c r="C38" s="122">
        <v>0.0057742910132939475</v>
      </c>
      <c r="D38" s="84" t="s">
        <v>2664</v>
      </c>
      <c r="E38" s="84" t="b">
        <v>0</v>
      </c>
      <c r="F38" s="84" t="b">
        <v>0</v>
      </c>
      <c r="G38" s="84" t="b">
        <v>0</v>
      </c>
    </row>
    <row r="39" spans="1:7" ht="15">
      <c r="A39" s="84" t="s">
        <v>1957</v>
      </c>
      <c r="B39" s="84">
        <v>10</v>
      </c>
      <c r="C39" s="122">
        <v>0.005425945420377555</v>
      </c>
      <c r="D39" s="84" t="s">
        <v>2664</v>
      </c>
      <c r="E39" s="84" t="b">
        <v>0</v>
      </c>
      <c r="F39" s="84" t="b">
        <v>0</v>
      </c>
      <c r="G39" s="84" t="b">
        <v>0</v>
      </c>
    </row>
    <row r="40" spans="1:7" ht="15">
      <c r="A40" s="84" t="s">
        <v>2362</v>
      </c>
      <c r="B40" s="84">
        <v>10</v>
      </c>
      <c r="C40" s="122">
        <v>0.005839384042425578</v>
      </c>
      <c r="D40" s="84" t="s">
        <v>2664</v>
      </c>
      <c r="E40" s="84" t="b">
        <v>0</v>
      </c>
      <c r="F40" s="84" t="b">
        <v>0</v>
      </c>
      <c r="G40" s="84" t="b">
        <v>0</v>
      </c>
    </row>
    <row r="41" spans="1:7" ht="15">
      <c r="A41" s="84" t="s">
        <v>1905</v>
      </c>
      <c r="B41" s="84">
        <v>10</v>
      </c>
      <c r="C41" s="122">
        <v>0.005425945420377555</v>
      </c>
      <c r="D41" s="84" t="s">
        <v>2664</v>
      </c>
      <c r="E41" s="84" t="b">
        <v>0</v>
      </c>
      <c r="F41" s="84" t="b">
        <v>0</v>
      </c>
      <c r="G41" s="84" t="b">
        <v>0</v>
      </c>
    </row>
    <row r="42" spans="1:7" ht="15">
      <c r="A42" s="84" t="s">
        <v>2363</v>
      </c>
      <c r="B42" s="84">
        <v>10</v>
      </c>
      <c r="C42" s="122">
        <v>0.005425945420377555</v>
      </c>
      <c r="D42" s="84" t="s">
        <v>2664</v>
      </c>
      <c r="E42" s="84" t="b">
        <v>0</v>
      </c>
      <c r="F42" s="84" t="b">
        <v>1</v>
      </c>
      <c r="G42" s="84" t="b">
        <v>0</v>
      </c>
    </row>
    <row r="43" spans="1:7" ht="15">
      <c r="A43" s="84" t="s">
        <v>2364</v>
      </c>
      <c r="B43" s="84">
        <v>10</v>
      </c>
      <c r="C43" s="122">
        <v>0.005425945420377555</v>
      </c>
      <c r="D43" s="84" t="s">
        <v>2664</v>
      </c>
      <c r="E43" s="84" t="b">
        <v>0</v>
      </c>
      <c r="F43" s="84" t="b">
        <v>0</v>
      </c>
      <c r="G43" s="84" t="b">
        <v>0</v>
      </c>
    </row>
    <row r="44" spans="1:7" ht="15">
      <c r="A44" s="84" t="s">
        <v>2365</v>
      </c>
      <c r="B44" s="84">
        <v>10</v>
      </c>
      <c r="C44" s="122">
        <v>0.005425945420377555</v>
      </c>
      <c r="D44" s="84" t="s">
        <v>2664</v>
      </c>
      <c r="E44" s="84" t="b">
        <v>0</v>
      </c>
      <c r="F44" s="84" t="b">
        <v>0</v>
      </c>
      <c r="G44" s="84" t="b">
        <v>0</v>
      </c>
    </row>
    <row r="45" spans="1:7" ht="15">
      <c r="A45" s="84" t="s">
        <v>1963</v>
      </c>
      <c r="B45" s="84">
        <v>10</v>
      </c>
      <c r="C45" s="122">
        <v>0.005425945420377555</v>
      </c>
      <c r="D45" s="84" t="s">
        <v>2664</v>
      </c>
      <c r="E45" s="84" t="b">
        <v>0</v>
      </c>
      <c r="F45" s="84" t="b">
        <v>0</v>
      </c>
      <c r="G45" s="84" t="b">
        <v>0</v>
      </c>
    </row>
    <row r="46" spans="1:7" ht="15">
      <c r="A46" s="84" t="s">
        <v>2366</v>
      </c>
      <c r="B46" s="84">
        <v>10</v>
      </c>
      <c r="C46" s="122">
        <v>0.005425945420377555</v>
      </c>
      <c r="D46" s="84" t="s">
        <v>2664</v>
      </c>
      <c r="E46" s="84" t="b">
        <v>0</v>
      </c>
      <c r="F46" s="84" t="b">
        <v>0</v>
      </c>
      <c r="G46" s="84" t="b">
        <v>0</v>
      </c>
    </row>
    <row r="47" spans="1:7" ht="15">
      <c r="A47" s="84" t="s">
        <v>1956</v>
      </c>
      <c r="B47" s="84">
        <v>9</v>
      </c>
      <c r="C47" s="122">
        <v>0.00505904090182362</v>
      </c>
      <c r="D47" s="84" t="s">
        <v>2664</v>
      </c>
      <c r="E47" s="84" t="b">
        <v>0</v>
      </c>
      <c r="F47" s="84" t="b">
        <v>0</v>
      </c>
      <c r="G47" s="84" t="b">
        <v>0</v>
      </c>
    </row>
    <row r="48" spans="1:7" ht="15">
      <c r="A48" s="84" t="s">
        <v>1958</v>
      </c>
      <c r="B48" s="84">
        <v>9</v>
      </c>
      <c r="C48" s="122">
        <v>0.00505904090182362</v>
      </c>
      <c r="D48" s="84" t="s">
        <v>2664</v>
      </c>
      <c r="E48" s="84" t="b">
        <v>0</v>
      </c>
      <c r="F48" s="84" t="b">
        <v>0</v>
      </c>
      <c r="G48" s="84" t="b">
        <v>0</v>
      </c>
    </row>
    <row r="49" spans="1:7" ht="15">
      <c r="A49" s="84" t="s">
        <v>1959</v>
      </c>
      <c r="B49" s="84">
        <v>9</v>
      </c>
      <c r="C49" s="122">
        <v>0.00505904090182362</v>
      </c>
      <c r="D49" s="84" t="s">
        <v>2664</v>
      </c>
      <c r="E49" s="84" t="b">
        <v>0</v>
      </c>
      <c r="F49" s="84" t="b">
        <v>0</v>
      </c>
      <c r="G49" s="84" t="b">
        <v>0</v>
      </c>
    </row>
    <row r="50" spans="1:7" ht="15">
      <c r="A50" s="84" t="s">
        <v>1961</v>
      </c>
      <c r="B50" s="84">
        <v>9</v>
      </c>
      <c r="C50" s="122">
        <v>0.00505904090182362</v>
      </c>
      <c r="D50" s="84" t="s">
        <v>2664</v>
      </c>
      <c r="E50" s="84" t="b">
        <v>0</v>
      </c>
      <c r="F50" s="84" t="b">
        <v>0</v>
      </c>
      <c r="G50" s="84" t="b">
        <v>0</v>
      </c>
    </row>
    <row r="51" spans="1:7" ht="15">
      <c r="A51" s="84" t="s">
        <v>1987</v>
      </c>
      <c r="B51" s="84">
        <v>9</v>
      </c>
      <c r="C51" s="122">
        <v>0.00505904090182362</v>
      </c>
      <c r="D51" s="84" t="s">
        <v>2664</v>
      </c>
      <c r="E51" s="84" t="b">
        <v>0</v>
      </c>
      <c r="F51" s="84" t="b">
        <v>0</v>
      </c>
      <c r="G51" s="84" t="b">
        <v>0</v>
      </c>
    </row>
    <row r="52" spans="1:7" ht="15">
      <c r="A52" s="84" t="s">
        <v>2367</v>
      </c>
      <c r="B52" s="84">
        <v>9</v>
      </c>
      <c r="C52" s="122">
        <v>0.00505904090182362</v>
      </c>
      <c r="D52" s="84" t="s">
        <v>2664</v>
      </c>
      <c r="E52" s="84" t="b">
        <v>0</v>
      </c>
      <c r="F52" s="84" t="b">
        <v>0</v>
      </c>
      <c r="G52" s="84" t="b">
        <v>0</v>
      </c>
    </row>
    <row r="53" spans="1:7" ht="15">
      <c r="A53" s="84" t="s">
        <v>2368</v>
      </c>
      <c r="B53" s="84">
        <v>9</v>
      </c>
      <c r="C53" s="122">
        <v>0.00505904090182362</v>
      </c>
      <c r="D53" s="84" t="s">
        <v>2664</v>
      </c>
      <c r="E53" s="84" t="b">
        <v>0</v>
      </c>
      <c r="F53" s="84" t="b">
        <v>0</v>
      </c>
      <c r="G53" s="84" t="b">
        <v>0</v>
      </c>
    </row>
    <row r="54" spans="1:7" ht="15">
      <c r="A54" s="84" t="s">
        <v>2369</v>
      </c>
      <c r="B54" s="84">
        <v>9</v>
      </c>
      <c r="C54" s="122">
        <v>0.00505904090182362</v>
      </c>
      <c r="D54" s="84" t="s">
        <v>2664</v>
      </c>
      <c r="E54" s="84" t="b">
        <v>0</v>
      </c>
      <c r="F54" s="84" t="b">
        <v>0</v>
      </c>
      <c r="G54" s="84" t="b">
        <v>0</v>
      </c>
    </row>
    <row r="55" spans="1:7" ht="15">
      <c r="A55" s="84" t="s">
        <v>285</v>
      </c>
      <c r="B55" s="84">
        <v>9</v>
      </c>
      <c r="C55" s="122">
        <v>0.00505904090182362</v>
      </c>
      <c r="D55" s="84" t="s">
        <v>2664</v>
      </c>
      <c r="E55" s="84" t="b">
        <v>0</v>
      </c>
      <c r="F55" s="84" t="b">
        <v>0</v>
      </c>
      <c r="G55" s="84" t="b">
        <v>0</v>
      </c>
    </row>
    <row r="56" spans="1:7" ht="15">
      <c r="A56" s="84" t="s">
        <v>2370</v>
      </c>
      <c r="B56" s="84">
        <v>9</v>
      </c>
      <c r="C56" s="122">
        <v>0.00505904090182362</v>
      </c>
      <c r="D56" s="84" t="s">
        <v>2664</v>
      </c>
      <c r="E56" s="84" t="b">
        <v>0</v>
      </c>
      <c r="F56" s="84" t="b">
        <v>0</v>
      </c>
      <c r="G56" s="84" t="b">
        <v>0</v>
      </c>
    </row>
    <row r="57" spans="1:7" ht="15">
      <c r="A57" s="84" t="s">
        <v>2371</v>
      </c>
      <c r="B57" s="84">
        <v>9</v>
      </c>
      <c r="C57" s="122">
        <v>0.00505904090182362</v>
      </c>
      <c r="D57" s="84" t="s">
        <v>2664</v>
      </c>
      <c r="E57" s="84" t="b">
        <v>0</v>
      </c>
      <c r="F57" s="84" t="b">
        <v>0</v>
      </c>
      <c r="G57" s="84" t="b">
        <v>0</v>
      </c>
    </row>
    <row r="58" spans="1:7" ht="15">
      <c r="A58" s="84" t="s">
        <v>579</v>
      </c>
      <c r="B58" s="84">
        <v>9</v>
      </c>
      <c r="C58" s="122">
        <v>0.00505904090182362</v>
      </c>
      <c r="D58" s="84" t="s">
        <v>2664</v>
      </c>
      <c r="E58" s="84" t="b">
        <v>0</v>
      </c>
      <c r="F58" s="84" t="b">
        <v>0</v>
      </c>
      <c r="G58" s="84" t="b">
        <v>0</v>
      </c>
    </row>
    <row r="59" spans="1:7" ht="15">
      <c r="A59" s="84" t="s">
        <v>2372</v>
      </c>
      <c r="B59" s="84">
        <v>9</v>
      </c>
      <c r="C59" s="122">
        <v>0.00505904090182362</v>
      </c>
      <c r="D59" s="84" t="s">
        <v>2664</v>
      </c>
      <c r="E59" s="84" t="b">
        <v>0</v>
      </c>
      <c r="F59" s="84" t="b">
        <v>0</v>
      </c>
      <c r="G59" s="84" t="b">
        <v>0</v>
      </c>
    </row>
    <row r="60" spans="1:7" ht="15">
      <c r="A60" s="84" t="s">
        <v>1892</v>
      </c>
      <c r="B60" s="84">
        <v>9</v>
      </c>
      <c r="C60" s="122">
        <v>0.00505904090182362</v>
      </c>
      <c r="D60" s="84" t="s">
        <v>2664</v>
      </c>
      <c r="E60" s="84" t="b">
        <v>0</v>
      </c>
      <c r="F60" s="84" t="b">
        <v>0</v>
      </c>
      <c r="G60" s="84" t="b">
        <v>0</v>
      </c>
    </row>
    <row r="61" spans="1:7" ht="15">
      <c r="A61" s="84" t="s">
        <v>2373</v>
      </c>
      <c r="B61" s="84">
        <v>8</v>
      </c>
      <c r="C61" s="122">
        <v>0.004671507233940463</v>
      </c>
      <c r="D61" s="84" t="s">
        <v>2664</v>
      </c>
      <c r="E61" s="84" t="b">
        <v>0</v>
      </c>
      <c r="F61" s="84" t="b">
        <v>0</v>
      </c>
      <c r="G61" s="84" t="b">
        <v>0</v>
      </c>
    </row>
    <row r="62" spans="1:7" ht="15">
      <c r="A62" s="84" t="s">
        <v>2374</v>
      </c>
      <c r="B62" s="84">
        <v>8</v>
      </c>
      <c r="C62" s="122">
        <v>0.004671507233940463</v>
      </c>
      <c r="D62" s="84" t="s">
        <v>2664</v>
      </c>
      <c r="E62" s="84" t="b">
        <v>0</v>
      </c>
      <c r="F62" s="84" t="b">
        <v>0</v>
      </c>
      <c r="G62" s="84" t="b">
        <v>0</v>
      </c>
    </row>
    <row r="63" spans="1:7" ht="15">
      <c r="A63" s="84" t="s">
        <v>2375</v>
      </c>
      <c r="B63" s="84">
        <v>8</v>
      </c>
      <c r="C63" s="122">
        <v>0.004671507233940463</v>
      </c>
      <c r="D63" s="84" t="s">
        <v>2664</v>
      </c>
      <c r="E63" s="84" t="b">
        <v>0</v>
      </c>
      <c r="F63" s="84" t="b">
        <v>1</v>
      </c>
      <c r="G63" s="84" t="b">
        <v>0</v>
      </c>
    </row>
    <row r="64" spans="1:7" ht="15">
      <c r="A64" s="84" t="s">
        <v>2376</v>
      </c>
      <c r="B64" s="84">
        <v>8</v>
      </c>
      <c r="C64" s="122">
        <v>0.004671507233940463</v>
      </c>
      <c r="D64" s="84" t="s">
        <v>2664</v>
      </c>
      <c r="E64" s="84" t="b">
        <v>0</v>
      </c>
      <c r="F64" s="84" t="b">
        <v>0</v>
      </c>
      <c r="G64" s="84" t="b">
        <v>0</v>
      </c>
    </row>
    <row r="65" spans="1:7" ht="15">
      <c r="A65" s="84" t="s">
        <v>2377</v>
      </c>
      <c r="B65" s="84">
        <v>8</v>
      </c>
      <c r="C65" s="122">
        <v>0.004671507233940463</v>
      </c>
      <c r="D65" s="84" t="s">
        <v>2664</v>
      </c>
      <c r="E65" s="84" t="b">
        <v>0</v>
      </c>
      <c r="F65" s="84" t="b">
        <v>0</v>
      </c>
      <c r="G65" s="84" t="b">
        <v>0</v>
      </c>
    </row>
    <row r="66" spans="1:7" ht="15">
      <c r="A66" s="84" t="s">
        <v>1980</v>
      </c>
      <c r="B66" s="84">
        <v>8</v>
      </c>
      <c r="C66" s="122">
        <v>0.004671507233940463</v>
      </c>
      <c r="D66" s="84" t="s">
        <v>2664</v>
      </c>
      <c r="E66" s="84" t="b">
        <v>0</v>
      </c>
      <c r="F66" s="84" t="b">
        <v>0</v>
      </c>
      <c r="G66" s="84" t="b">
        <v>0</v>
      </c>
    </row>
    <row r="67" spans="1:7" ht="15">
      <c r="A67" s="84" t="s">
        <v>1993</v>
      </c>
      <c r="B67" s="84">
        <v>8</v>
      </c>
      <c r="C67" s="122">
        <v>0.005698913362486473</v>
      </c>
      <c r="D67" s="84" t="s">
        <v>2664</v>
      </c>
      <c r="E67" s="84" t="b">
        <v>0</v>
      </c>
      <c r="F67" s="84" t="b">
        <v>0</v>
      </c>
      <c r="G67" s="84" t="b">
        <v>0</v>
      </c>
    </row>
    <row r="68" spans="1:7" ht="15">
      <c r="A68" s="84" t="s">
        <v>2378</v>
      </c>
      <c r="B68" s="84">
        <v>7</v>
      </c>
      <c r="C68" s="122">
        <v>0.0042607529716961155</v>
      </c>
      <c r="D68" s="84" t="s">
        <v>2664</v>
      </c>
      <c r="E68" s="84" t="b">
        <v>0</v>
      </c>
      <c r="F68" s="84" t="b">
        <v>0</v>
      </c>
      <c r="G68" s="84" t="b">
        <v>0</v>
      </c>
    </row>
    <row r="69" spans="1:7" ht="15">
      <c r="A69" s="84" t="s">
        <v>1975</v>
      </c>
      <c r="B69" s="84">
        <v>7</v>
      </c>
      <c r="C69" s="122">
        <v>0.0042607529716961155</v>
      </c>
      <c r="D69" s="84" t="s">
        <v>2664</v>
      </c>
      <c r="E69" s="84" t="b">
        <v>0</v>
      </c>
      <c r="F69" s="84" t="b">
        <v>0</v>
      </c>
      <c r="G69" s="84" t="b">
        <v>0</v>
      </c>
    </row>
    <row r="70" spans="1:7" ht="15">
      <c r="A70" s="84" t="s">
        <v>2379</v>
      </c>
      <c r="B70" s="84">
        <v>7</v>
      </c>
      <c r="C70" s="122">
        <v>0.0042607529716961155</v>
      </c>
      <c r="D70" s="84" t="s">
        <v>2664</v>
      </c>
      <c r="E70" s="84" t="b">
        <v>0</v>
      </c>
      <c r="F70" s="84" t="b">
        <v>0</v>
      </c>
      <c r="G70" s="84" t="b">
        <v>0</v>
      </c>
    </row>
    <row r="71" spans="1:7" ht="15">
      <c r="A71" s="84" t="s">
        <v>2380</v>
      </c>
      <c r="B71" s="84">
        <v>7</v>
      </c>
      <c r="C71" s="122">
        <v>0.0042607529716961155</v>
      </c>
      <c r="D71" s="84" t="s">
        <v>2664</v>
      </c>
      <c r="E71" s="84" t="b">
        <v>0</v>
      </c>
      <c r="F71" s="84" t="b">
        <v>0</v>
      </c>
      <c r="G71" s="84" t="b">
        <v>0</v>
      </c>
    </row>
    <row r="72" spans="1:7" ht="15">
      <c r="A72" s="84" t="s">
        <v>2381</v>
      </c>
      <c r="B72" s="84">
        <v>7</v>
      </c>
      <c r="C72" s="122">
        <v>0.0042607529716961155</v>
      </c>
      <c r="D72" s="84" t="s">
        <v>2664</v>
      </c>
      <c r="E72" s="84" t="b">
        <v>0</v>
      </c>
      <c r="F72" s="84" t="b">
        <v>0</v>
      </c>
      <c r="G72" s="84" t="b">
        <v>0</v>
      </c>
    </row>
    <row r="73" spans="1:7" ht="15">
      <c r="A73" s="84" t="s">
        <v>2382</v>
      </c>
      <c r="B73" s="84">
        <v>7</v>
      </c>
      <c r="C73" s="122">
        <v>0.0042607529716961155</v>
      </c>
      <c r="D73" s="84" t="s">
        <v>2664</v>
      </c>
      <c r="E73" s="84" t="b">
        <v>0</v>
      </c>
      <c r="F73" s="84" t="b">
        <v>0</v>
      </c>
      <c r="G73" s="84" t="b">
        <v>0</v>
      </c>
    </row>
    <row r="74" spans="1:7" ht="15">
      <c r="A74" s="84" t="s">
        <v>1964</v>
      </c>
      <c r="B74" s="84">
        <v>7</v>
      </c>
      <c r="C74" s="122">
        <v>0.0042607529716961155</v>
      </c>
      <c r="D74" s="84" t="s">
        <v>2664</v>
      </c>
      <c r="E74" s="84" t="b">
        <v>0</v>
      </c>
      <c r="F74" s="84" t="b">
        <v>0</v>
      </c>
      <c r="G74" s="84" t="b">
        <v>0</v>
      </c>
    </row>
    <row r="75" spans="1:7" ht="15">
      <c r="A75" s="84" t="s">
        <v>2383</v>
      </c>
      <c r="B75" s="84">
        <v>7</v>
      </c>
      <c r="C75" s="122">
        <v>0.0042607529716961155</v>
      </c>
      <c r="D75" s="84" t="s">
        <v>2664</v>
      </c>
      <c r="E75" s="84" t="b">
        <v>0</v>
      </c>
      <c r="F75" s="84" t="b">
        <v>0</v>
      </c>
      <c r="G75" s="84" t="b">
        <v>0</v>
      </c>
    </row>
    <row r="76" spans="1:7" ht="15">
      <c r="A76" s="84" t="s">
        <v>2384</v>
      </c>
      <c r="B76" s="84">
        <v>7</v>
      </c>
      <c r="C76" s="122">
        <v>0.0042607529716961155</v>
      </c>
      <c r="D76" s="84" t="s">
        <v>2664</v>
      </c>
      <c r="E76" s="84" t="b">
        <v>0</v>
      </c>
      <c r="F76" s="84" t="b">
        <v>0</v>
      </c>
      <c r="G76" s="84" t="b">
        <v>0</v>
      </c>
    </row>
    <row r="77" spans="1:7" ht="15">
      <c r="A77" s="84" t="s">
        <v>1965</v>
      </c>
      <c r="B77" s="84">
        <v>7</v>
      </c>
      <c r="C77" s="122">
        <v>0.004460679391241462</v>
      </c>
      <c r="D77" s="84" t="s">
        <v>2664</v>
      </c>
      <c r="E77" s="84" t="b">
        <v>0</v>
      </c>
      <c r="F77" s="84" t="b">
        <v>0</v>
      </c>
      <c r="G77" s="84" t="b">
        <v>0</v>
      </c>
    </row>
    <row r="78" spans="1:7" ht="15">
      <c r="A78" s="84" t="s">
        <v>2385</v>
      </c>
      <c r="B78" s="84">
        <v>7</v>
      </c>
      <c r="C78" s="122">
        <v>0.0042607529716961155</v>
      </c>
      <c r="D78" s="84" t="s">
        <v>2664</v>
      </c>
      <c r="E78" s="84" t="b">
        <v>1</v>
      </c>
      <c r="F78" s="84" t="b">
        <v>0</v>
      </c>
      <c r="G78" s="84" t="b">
        <v>0</v>
      </c>
    </row>
    <row r="79" spans="1:7" ht="15">
      <c r="A79" s="84" t="s">
        <v>600</v>
      </c>
      <c r="B79" s="84">
        <v>7</v>
      </c>
      <c r="C79" s="122">
        <v>0.0042607529716961155</v>
      </c>
      <c r="D79" s="84" t="s">
        <v>2664</v>
      </c>
      <c r="E79" s="84" t="b">
        <v>0</v>
      </c>
      <c r="F79" s="84" t="b">
        <v>0</v>
      </c>
      <c r="G79" s="84" t="b">
        <v>0</v>
      </c>
    </row>
    <row r="80" spans="1:7" ht="15">
      <c r="A80" s="84" t="s">
        <v>2386</v>
      </c>
      <c r="B80" s="84">
        <v>7</v>
      </c>
      <c r="C80" s="122">
        <v>0.0042607529716961155</v>
      </c>
      <c r="D80" s="84" t="s">
        <v>2664</v>
      </c>
      <c r="E80" s="84" t="b">
        <v>0</v>
      </c>
      <c r="F80" s="84" t="b">
        <v>0</v>
      </c>
      <c r="G80" s="84" t="b">
        <v>0</v>
      </c>
    </row>
    <row r="81" spans="1:7" ht="15">
      <c r="A81" s="84" t="s">
        <v>2387</v>
      </c>
      <c r="B81" s="84">
        <v>7</v>
      </c>
      <c r="C81" s="122">
        <v>0.004460679391241462</v>
      </c>
      <c r="D81" s="84" t="s">
        <v>2664</v>
      </c>
      <c r="E81" s="84" t="b">
        <v>1</v>
      </c>
      <c r="F81" s="84" t="b">
        <v>0</v>
      </c>
      <c r="G81" s="84" t="b">
        <v>0</v>
      </c>
    </row>
    <row r="82" spans="1:7" ht="15">
      <c r="A82" s="84" t="s">
        <v>2388</v>
      </c>
      <c r="B82" s="84">
        <v>7</v>
      </c>
      <c r="C82" s="122">
        <v>0.0042607529716961155</v>
      </c>
      <c r="D82" s="84" t="s">
        <v>2664</v>
      </c>
      <c r="E82" s="84" t="b">
        <v>0</v>
      </c>
      <c r="F82" s="84" t="b">
        <v>0</v>
      </c>
      <c r="G82" s="84" t="b">
        <v>0</v>
      </c>
    </row>
    <row r="83" spans="1:7" ht="15">
      <c r="A83" s="84" t="s">
        <v>1912</v>
      </c>
      <c r="B83" s="84">
        <v>7</v>
      </c>
      <c r="C83" s="122">
        <v>0.0042607529716961155</v>
      </c>
      <c r="D83" s="84" t="s">
        <v>2664</v>
      </c>
      <c r="E83" s="84" t="b">
        <v>0</v>
      </c>
      <c r="F83" s="84" t="b">
        <v>0</v>
      </c>
      <c r="G83" s="84" t="b">
        <v>0</v>
      </c>
    </row>
    <row r="84" spans="1:7" ht="15">
      <c r="A84" s="84" t="s">
        <v>1970</v>
      </c>
      <c r="B84" s="84">
        <v>7</v>
      </c>
      <c r="C84" s="122">
        <v>0.004986549192175664</v>
      </c>
      <c r="D84" s="84" t="s">
        <v>2664</v>
      </c>
      <c r="E84" s="84" t="b">
        <v>0</v>
      </c>
      <c r="F84" s="84" t="b">
        <v>0</v>
      </c>
      <c r="G84" s="84" t="b">
        <v>0</v>
      </c>
    </row>
    <row r="85" spans="1:7" ht="15">
      <c r="A85" s="84" t="s">
        <v>1952</v>
      </c>
      <c r="B85" s="84">
        <v>7</v>
      </c>
      <c r="C85" s="122">
        <v>0.0042607529716961155</v>
      </c>
      <c r="D85" s="84" t="s">
        <v>2664</v>
      </c>
      <c r="E85" s="84" t="b">
        <v>0</v>
      </c>
      <c r="F85" s="84" t="b">
        <v>0</v>
      </c>
      <c r="G85" s="84" t="b">
        <v>0</v>
      </c>
    </row>
    <row r="86" spans="1:7" ht="15">
      <c r="A86" s="84" t="s">
        <v>1985</v>
      </c>
      <c r="B86" s="84">
        <v>7</v>
      </c>
      <c r="C86" s="122">
        <v>0.0042607529716961155</v>
      </c>
      <c r="D86" s="84" t="s">
        <v>2664</v>
      </c>
      <c r="E86" s="84" t="b">
        <v>0</v>
      </c>
      <c r="F86" s="84" t="b">
        <v>0</v>
      </c>
      <c r="G86" s="84" t="b">
        <v>0</v>
      </c>
    </row>
    <row r="87" spans="1:7" ht="15">
      <c r="A87" s="84" t="s">
        <v>1893</v>
      </c>
      <c r="B87" s="84">
        <v>6</v>
      </c>
      <c r="C87" s="122">
        <v>0.0038234394782069676</v>
      </c>
      <c r="D87" s="84" t="s">
        <v>2664</v>
      </c>
      <c r="E87" s="84" t="b">
        <v>0</v>
      </c>
      <c r="F87" s="84" t="b">
        <v>0</v>
      </c>
      <c r="G87" s="84" t="b">
        <v>0</v>
      </c>
    </row>
    <row r="88" spans="1:7" ht="15">
      <c r="A88" s="84" t="s">
        <v>2389</v>
      </c>
      <c r="B88" s="84">
        <v>6</v>
      </c>
      <c r="C88" s="122">
        <v>0.0038234394782069676</v>
      </c>
      <c r="D88" s="84" t="s">
        <v>2664</v>
      </c>
      <c r="E88" s="84" t="b">
        <v>0</v>
      </c>
      <c r="F88" s="84" t="b">
        <v>0</v>
      </c>
      <c r="G88" s="84" t="b">
        <v>0</v>
      </c>
    </row>
    <row r="89" spans="1:7" ht="15">
      <c r="A89" s="84" t="s">
        <v>2390</v>
      </c>
      <c r="B89" s="84">
        <v>6</v>
      </c>
      <c r="C89" s="122">
        <v>0.004274185021864854</v>
      </c>
      <c r="D89" s="84" t="s">
        <v>2664</v>
      </c>
      <c r="E89" s="84" t="b">
        <v>0</v>
      </c>
      <c r="F89" s="84" t="b">
        <v>0</v>
      </c>
      <c r="G89" s="84" t="b">
        <v>0</v>
      </c>
    </row>
    <row r="90" spans="1:7" ht="15">
      <c r="A90" s="84" t="s">
        <v>2391</v>
      </c>
      <c r="B90" s="84">
        <v>6</v>
      </c>
      <c r="C90" s="122">
        <v>0.0038234394782069676</v>
      </c>
      <c r="D90" s="84" t="s">
        <v>2664</v>
      </c>
      <c r="E90" s="84" t="b">
        <v>0</v>
      </c>
      <c r="F90" s="84" t="b">
        <v>0</v>
      </c>
      <c r="G90" s="84" t="b">
        <v>0</v>
      </c>
    </row>
    <row r="91" spans="1:7" ht="15">
      <c r="A91" s="84" t="s">
        <v>2392</v>
      </c>
      <c r="B91" s="84">
        <v>6</v>
      </c>
      <c r="C91" s="122">
        <v>0.0038234394782069676</v>
      </c>
      <c r="D91" s="84" t="s">
        <v>2664</v>
      </c>
      <c r="E91" s="84" t="b">
        <v>0</v>
      </c>
      <c r="F91" s="84" t="b">
        <v>0</v>
      </c>
      <c r="G91" s="84" t="b">
        <v>0</v>
      </c>
    </row>
    <row r="92" spans="1:7" ht="15">
      <c r="A92" s="84" t="s">
        <v>2393</v>
      </c>
      <c r="B92" s="84">
        <v>6</v>
      </c>
      <c r="C92" s="122">
        <v>0.0038234394782069676</v>
      </c>
      <c r="D92" s="84" t="s">
        <v>2664</v>
      </c>
      <c r="E92" s="84" t="b">
        <v>0</v>
      </c>
      <c r="F92" s="84" t="b">
        <v>0</v>
      </c>
      <c r="G92" s="84" t="b">
        <v>0</v>
      </c>
    </row>
    <row r="93" spans="1:7" ht="15">
      <c r="A93" s="84" t="s">
        <v>2394</v>
      </c>
      <c r="B93" s="84">
        <v>6</v>
      </c>
      <c r="C93" s="122">
        <v>0.0038234394782069676</v>
      </c>
      <c r="D93" s="84" t="s">
        <v>2664</v>
      </c>
      <c r="E93" s="84" t="b">
        <v>0</v>
      </c>
      <c r="F93" s="84" t="b">
        <v>0</v>
      </c>
      <c r="G93" s="84" t="b">
        <v>0</v>
      </c>
    </row>
    <row r="94" spans="1:7" ht="15">
      <c r="A94" s="84" t="s">
        <v>2395</v>
      </c>
      <c r="B94" s="84">
        <v>6</v>
      </c>
      <c r="C94" s="122">
        <v>0.0038234394782069676</v>
      </c>
      <c r="D94" s="84" t="s">
        <v>2664</v>
      </c>
      <c r="E94" s="84" t="b">
        <v>0</v>
      </c>
      <c r="F94" s="84" t="b">
        <v>0</v>
      </c>
      <c r="G94" s="84" t="b">
        <v>0</v>
      </c>
    </row>
    <row r="95" spans="1:7" ht="15">
      <c r="A95" s="84" t="s">
        <v>585</v>
      </c>
      <c r="B95" s="84">
        <v>5</v>
      </c>
      <c r="C95" s="122">
        <v>0.0033551015405300345</v>
      </c>
      <c r="D95" s="84" t="s">
        <v>2664</v>
      </c>
      <c r="E95" s="84" t="b">
        <v>0</v>
      </c>
      <c r="F95" s="84" t="b">
        <v>0</v>
      </c>
      <c r="G95" s="84" t="b">
        <v>0</v>
      </c>
    </row>
    <row r="96" spans="1:7" ht="15">
      <c r="A96" s="84" t="s">
        <v>2396</v>
      </c>
      <c r="B96" s="84">
        <v>5</v>
      </c>
      <c r="C96" s="122">
        <v>0.0033551015405300345</v>
      </c>
      <c r="D96" s="84" t="s">
        <v>2664</v>
      </c>
      <c r="E96" s="84" t="b">
        <v>0</v>
      </c>
      <c r="F96" s="84" t="b">
        <v>0</v>
      </c>
      <c r="G96" s="84" t="b">
        <v>0</v>
      </c>
    </row>
    <row r="97" spans="1:7" ht="15">
      <c r="A97" s="84" t="s">
        <v>1996</v>
      </c>
      <c r="B97" s="84">
        <v>5</v>
      </c>
      <c r="C97" s="122">
        <v>0.0033551015405300345</v>
      </c>
      <c r="D97" s="84" t="s">
        <v>2664</v>
      </c>
      <c r="E97" s="84" t="b">
        <v>0</v>
      </c>
      <c r="F97" s="84" t="b">
        <v>0</v>
      </c>
      <c r="G97" s="84" t="b">
        <v>0</v>
      </c>
    </row>
    <row r="98" spans="1:7" ht="15">
      <c r="A98" s="84" t="s">
        <v>2397</v>
      </c>
      <c r="B98" s="84">
        <v>5</v>
      </c>
      <c r="C98" s="122">
        <v>0.0033551015405300345</v>
      </c>
      <c r="D98" s="84" t="s">
        <v>2664</v>
      </c>
      <c r="E98" s="84" t="b">
        <v>0</v>
      </c>
      <c r="F98" s="84" t="b">
        <v>0</v>
      </c>
      <c r="G98" s="84" t="b">
        <v>0</v>
      </c>
    </row>
    <row r="99" spans="1:7" ht="15">
      <c r="A99" s="84" t="s">
        <v>2398</v>
      </c>
      <c r="B99" s="84">
        <v>5</v>
      </c>
      <c r="C99" s="122">
        <v>0.0033551015405300345</v>
      </c>
      <c r="D99" s="84" t="s">
        <v>2664</v>
      </c>
      <c r="E99" s="84" t="b">
        <v>0</v>
      </c>
      <c r="F99" s="84" t="b">
        <v>0</v>
      </c>
      <c r="G99" s="84" t="b">
        <v>0</v>
      </c>
    </row>
    <row r="100" spans="1:7" ht="15">
      <c r="A100" s="84" t="s">
        <v>2399</v>
      </c>
      <c r="B100" s="84">
        <v>5</v>
      </c>
      <c r="C100" s="122">
        <v>0.0033551015405300345</v>
      </c>
      <c r="D100" s="84" t="s">
        <v>2664</v>
      </c>
      <c r="E100" s="84" t="b">
        <v>0</v>
      </c>
      <c r="F100" s="84" t="b">
        <v>0</v>
      </c>
      <c r="G100" s="84" t="b">
        <v>0</v>
      </c>
    </row>
    <row r="101" spans="1:7" ht="15">
      <c r="A101" s="84" t="s">
        <v>2400</v>
      </c>
      <c r="B101" s="84">
        <v>5</v>
      </c>
      <c r="C101" s="122">
        <v>0.0033551015405300345</v>
      </c>
      <c r="D101" s="84" t="s">
        <v>2664</v>
      </c>
      <c r="E101" s="84" t="b">
        <v>0</v>
      </c>
      <c r="F101" s="84" t="b">
        <v>0</v>
      </c>
      <c r="G101" s="84" t="b">
        <v>0</v>
      </c>
    </row>
    <row r="102" spans="1:7" ht="15">
      <c r="A102" s="84" t="s">
        <v>302</v>
      </c>
      <c r="B102" s="84">
        <v>5</v>
      </c>
      <c r="C102" s="122">
        <v>0.0033551015405300345</v>
      </c>
      <c r="D102" s="84" t="s">
        <v>2664</v>
      </c>
      <c r="E102" s="84" t="b">
        <v>0</v>
      </c>
      <c r="F102" s="84" t="b">
        <v>0</v>
      </c>
      <c r="G102" s="84" t="b">
        <v>0</v>
      </c>
    </row>
    <row r="103" spans="1:7" ht="15">
      <c r="A103" s="84" t="s">
        <v>2401</v>
      </c>
      <c r="B103" s="84">
        <v>5</v>
      </c>
      <c r="C103" s="122">
        <v>0.0033551015405300345</v>
      </c>
      <c r="D103" s="84" t="s">
        <v>2664</v>
      </c>
      <c r="E103" s="84" t="b">
        <v>0</v>
      </c>
      <c r="F103" s="84" t="b">
        <v>0</v>
      </c>
      <c r="G103" s="84" t="b">
        <v>0</v>
      </c>
    </row>
    <row r="104" spans="1:7" ht="15">
      <c r="A104" s="84" t="s">
        <v>2402</v>
      </c>
      <c r="B104" s="84">
        <v>5</v>
      </c>
      <c r="C104" s="122">
        <v>0.0033551015405300345</v>
      </c>
      <c r="D104" s="84" t="s">
        <v>2664</v>
      </c>
      <c r="E104" s="84" t="b">
        <v>0</v>
      </c>
      <c r="F104" s="84" t="b">
        <v>0</v>
      </c>
      <c r="G104" s="84" t="b">
        <v>0</v>
      </c>
    </row>
    <row r="105" spans="1:7" ht="15">
      <c r="A105" s="84" t="s">
        <v>2403</v>
      </c>
      <c r="B105" s="84">
        <v>5</v>
      </c>
      <c r="C105" s="122">
        <v>0.0033551015405300345</v>
      </c>
      <c r="D105" s="84" t="s">
        <v>2664</v>
      </c>
      <c r="E105" s="84" t="b">
        <v>0</v>
      </c>
      <c r="F105" s="84" t="b">
        <v>0</v>
      </c>
      <c r="G105" s="84" t="b">
        <v>0</v>
      </c>
    </row>
    <row r="106" spans="1:7" ht="15">
      <c r="A106" s="84" t="s">
        <v>2404</v>
      </c>
      <c r="B106" s="84">
        <v>5</v>
      </c>
      <c r="C106" s="122">
        <v>0.0033551015405300345</v>
      </c>
      <c r="D106" s="84" t="s">
        <v>2664</v>
      </c>
      <c r="E106" s="84" t="b">
        <v>0</v>
      </c>
      <c r="F106" s="84" t="b">
        <v>0</v>
      </c>
      <c r="G106" s="84" t="b">
        <v>0</v>
      </c>
    </row>
    <row r="107" spans="1:7" ht="15">
      <c r="A107" s="84" t="s">
        <v>2405</v>
      </c>
      <c r="B107" s="84">
        <v>5</v>
      </c>
      <c r="C107" s="122">
        <v>0.0033551015405300345</v>
      </c>
      <c r="D107" s="84" t="s">
        <v>2664</v>
      </c>
      <c r="E107" s="84" t="b">
        <v>0</v>
      </c>
      <c r="F107" s="84" t="b">
        <v>0</v>
      </c>
      <c r="G107" s="84" t="b">
        <v>0</v>
      </c>
    </row>
    <row r="108" spans="1:7" ht="15">
      <c r="A108" s="84" t="s">
        <v>2406</v>
      </c>
      <c r="B108" s="84">
        <v>5</v>
      </c>
      <c r="C108" s="122">
        <v>0.0033551015405300345</v>
      </c>
      <c r="D108" s="84" t="s">
        <v>2664</v>
      </c>
      <c r="E108" s="84" t="b">
        <v>0</v>
      </c>
      <c r="F108" s="84" t="b">
        <v>0</v>
      </c>
      <c r="G108" s="84" t="b">
        <v>0</v>
      </c>
    </row>
    <row r="109" spans="1:7" ht="15">
      <c r="A109" s="84" t="s">
        <v>1895</v>
      </c>
      <c r="B109" s="84">
        <v>5</v>
      </c>
      <c r="C109" s="122">
        <v>0.0033551015405300345</v>
      </c>
      <c r="D109" s="84" t="s">
        <v>2664</v>
      </c>
      <c r="E109" s="84" t="b">
        <v>0</v>
      </c>
      <c r="F109" s="84" t="b">
        <v>0</v>
      </c>
      <c r="G109" s="84" t="b">
        <v>0</v>
      </c>
    </row>
    <row r="110" spans="1:7" ht="15">
      <c r="A110" s="84" t="s">
        <v>2407</v>
      </c>
      <c r="B110" s="84">
        <v>5</v>
      </c>
      <c r="C110" s="122">
        <v>0.0033551015405300345</v>
      </c>
      <c r="D110" s="84" t="s">
        <v>2664</v>
      </c>
      <c r="E110" s="84" t="b">
        <v>0</v>
      </c>
      <c r="F110" s="84" t="b">
        <v>0</v>
      </c>
      <c r="G110" s="84" t="b">
        <v>0</v>
      </c>
    </row>
    <row r="111" spans="1:7" ht="15">
      <c r="A111" s="84" t="s">
        <v>2408</v>
      </c>
      <c r="B111" s="84">
        <v>5</v>
      </c>
      <c r="C111" s="122">
        <v>0.0033551015405300345</v>
      </c>
      <c r="D111" s="84" t="s">
        <v>2664</v>
      </c>
      <c r="E111" s="84" t="b">
        <v>1</v>
      </c>
      <c r="F111" s="84" t="b">
        <v>0</v>
      </c>
      <c r="G111" s="84" t="b">
        <v>0</v>
      </c>
    </row>
    <row r="112" spans="1:7" ht="15">
      <c r="A112" s="84" t="s">
        <v>1973</v>
      </c>
      <c r="B112" s="84">
        <v>5</v>
      </c>
      <c r="C112" s="122">
        <v>0.0033551015405300345</v>
      </c>
      <c r="D112" s="84" t="s">
        <v>2664</v>
      </c>
      <c r="E112" s="84" t="b">
        <v>0</v>
      </c>
      <c r="F112" s="84" t="b">
        <v>0</v>
      </c>
      <c r="G112" s="84" t="b">
        <v>0</v>
      </c>
    </row>
    <row r="113" spans="1:7" ht="15">
      <c r="A113" s="84" t="s">
        <v>2409</v>
      </c>
      <c r="B113" s="84">
        <v>5</v>
      </c>
      <c r="C113" s="122">
        <v>0.0033551015405300345</v>
      </c>
      <c r="D113" s="84" t="s">
        <v>2664</v>
      </c>
      <c r="E113" s="84" t="b">
        <v>0</v>
      </c>
      <c r="F113" s="84" t="b">
        <v>0</v>
      </c>
      <c r="G113" s="84" t="b">
        <v>0</v>
      </c>
    </row>
    <row r="114" spans="1:7" ht="15">
      <c r="A114" s="84" t="s">
        <v>2410</v>
      </c>
      <c r="B114" s="84">
        <v>5</v>
      </c>
      <c r="C114" s="122">
        <v>0.0033551015405300345</v>
      </c>
      <c r="D114" s="84" t="s">
        <v>2664</v>
      </c>
      <c r="E114" s="84" t="b">
        <v>0</v>
      </c>
      <c r="F114" s="84" t="b">
        <v>0</v>
      </c>
      <c r="G114" s="84" t="b">
        <v>0</v>
      </c>
    </row>
    <row r="115" spans="1:7" ht="15">
      <c r="A115" s="84" t="s">
        <v>2411</v>
      </c>
      <c r="B115" s="84">
        <v>5</v>
      </c>
      <c r="C115" s="122">
        <v>0.0033551015405300345</v>
      </c>
      <c r="D115" s="84" t="s">
        <v>2664</v>
      </c>
      <c r="E115" s="84" t="b">
        <v>0</v>
      </c>
      <c r="F115" s="84" t="b">
        <v>0</v>
      </c>
      <c r="G115" s="84" t="b">
        <v>0</v>
      </c>
    </row>
    <row r="116" spans="1:7" ht="15">
      <c r="A116" s="84" t="s">
        <v>2412</v>
      </c>
      <c r="B116" s="84">
        <v>5</v>
      </c>
      <c r="C116" s="122">
        <v>0.0033551015405300345</v>
      </c>
      <c r="D116" s="84" t="s">
        <v>2664</v>
      </c>
      <c r="E116" s="84" t="b">
        <v>0</v>
      </c>
      <c r="F116" s="84" t="b">
        <v>0</v>
      </c>
      <c r="G116" s="84" t="b">
        <v>0</v>
      </c>
    </row>
    <row r="117" spans="1:7" ht="15">
      <c r="A117" s="84" t="s">
        <v>2413</v>
      </c>
      <c r="B117" s="84">
        <v>5</v>
      </c>
      <c r="C117" s="122">
        <v>0.0035618208515540454</v>
      </c>
      <c r="D117" s="84" t="s">
        <v>2664</v>
      </c>
      <c r="E117" s="84" t="b">
        <v>0</v>
      </c>
      <c r="F117" s="84" t="b">
        <v>0</v>
      </c>
      <c r="G117" s="84" t="b">
        <v>0</v>
      </c>
    </row>
    <row r="118" spans="1:7" ht="15">
      <c r="A118" s="84" t="s">
        <v>572</v>
      </c>
      <c r="B118" s="84">
        <v>5</v>
      </c>
      <c r="C118" s="122">
        <v>0.0035618208515540454</v>
      </c>
      <c r="D118" s="84" t="s">
        <v>2664</v>
      </c>
      <c r="E118" s="84" t="b">
        <v>0</v>
      </c>
      <c r="F118" s="84" t="b">
        <v>0</v>
      </c>
      <c r="G118" s="84" t="b">
        <v>0</v>
      </c>
    </row>
    <row r="119" spans="1:7" ht="15">
      <c r="A119" s="84" t="s">
        <v>283</v>
      </c>
      <c r="B119" s="84">
        <v>5</v>
      </c>
      <c r="C119" s="122">
        <v>0.0033551015405300345</v>
      </c>
      <c r="D119" s="84" t="s">
        <v>2664</v>
      </c>
      <c r="E119" s="84" t="b">
        <v>0</v>
      </c>
      <c r="F119" s="84" t="b">
        <v>0</v>
      </c>
      <c r="G119" s="84" t="b">
        <v>0</v>
      </c>
    </row>
    <row r="120" spans="1:7" ht="15">
      <c r="A120" s="84" t="s">
        <v>1982</v>
      </c>
      <c r="B120" s="84">
        <v>5</v>
      </c>
      <c r="C120" s="122">
        <v>0.0033551015405300345</v>
      </c>
      <c r="D120" s="84" t="s">
        <v>2664</v>
      </c>
      <c r="E120" s="84" t="b">
        <v>0</v>
      </c>
      <c r="F120" s="84" t="b">
        <v>0</v>
      </c>
      <c r="G120" s="84" t="b">
        <v>0</v>
      </c>
    </row>
    <row r="121" spans="1:7" ht="15">
      <c r="A121" s="84" t="s">
        <v>1983</v>
      </c>
      <c r="B121" s="84">
        <v>5</v>
      </c>
      <c r="C121" s="122">
        <v>0.0033551015405300345</v>
      </c>
      <c r="D121" s="84" t="s">
        <v>2664</v>
      </c>
      <c r="E121" s="84" t="b">
        <v>0</v>
      </c>
      <c r="F121" s="84" t="b">
        <v>0</v>
      </c>
      <c r="G121" s="84" t="b">
        <v>0</v>
      </c>
    </row>
    <row r="122" spans="1:7" ht="15">
      <c r="A122" s="84" t="s">
        <v>1984</v>
      </c>
      <c r="B122" s="84">
        <v>5</v>
      </c>
      <c r="C122" s="122">
        <v>0.0033551015405300345</v>
      </c>
      <c r="D122" s="84" t="s">
        <v>2664</v>
      </c>
      <c r="E122" s="84" t="b">
        <v>0</v>
      </c>
      <c r="F122" s="84" t="b">
        <v>0</v>
      </c>
      <c r="G122" s="84" t="b">
        <v>0</v>
      </c>
    </row>
    <row r="123" spans="1:7" ht="15">
      <c r="A123" s="84" t="s">
        <v>2414</v>
      </c>
      <c r="B123" s="84">
        <v>5</v>
      </c>
      <c r="C123" s="122">
        <v>0.0033551015405300345</v>
      </c>
      <c r="D123" s="84" t="s">
        <v>2664</v>
      </c>
      <c r="E123" s="84" t="b">
        <v>0</v>
      </c>
      <c r="F123" s="84" t="b">
        <v>0</v>
      </c>
      <c r="G123" s="84" t="b">
        <v>0</v>
      </c>
    </row>
    <row r="124" spans="1:7" ht="15">
      <c r="A124" s="84" t="s">
        <v>2415</v>
      </c>
      <c r="B124" s="84">
        <v>5</v>
      </c>
      <c r="C124" s="122">
        <v>0.0033551015405300345</v>
      </c>
      <c r="D124" s="84" t="s">
        <v>2664</v>
      </c>
      <c r="E124" s="84" t="b">
        <v>0</v>
      </c>
      <c r="F124" s="84" t="b">
        <v>0</v>
      </c>
      <c r="G124" s="84" t="b">
        <v>0</v>
      </c>
    </row>
    <row r="125" spans="1:7" ht="15">
      <c r="A125" s="84" t="s">
        <v>2416</v>
      </c>
      <c r="B125" s="84">
        <v>5</v>
      </c>
      <c r="C125" s="122">
        <v>0.0033551015405300345</v>
      </c>
      <c r="D125" s="84" t="s">
        <v>2664</v>
      </c>
      <c r="E125" s="84" t="b">
        <v>0</v>
      </c>
      <c r="F125" s="84" t="b">
        <v>0</v>
      </c>
      <c r="G125" s="84" t="b">
        <v>0</v>
      </c>
    </row>
    <row r="126" spans="1:7" ht="15">
      <c r="A126" s="84" t="s">
        <v>290</v>
      </c>
      <c r="B126" s="84">
        <v>4</v>
      </c>
      <c r="C126" s="122">
        <v>0.0028494566812432365</v>
      </c>
      <c r="D126" s="84" t="s">
        <v>2664</v>
      </c>
      <c r="E126" s="84" t="b">
        <v>0</v>
      </c>
      <c r="F126" s="84" t="b">
        <v>0</v>
      </c>
      <c r="G126" s="84" t="b">
        <v>0</v>
      </c>
    </row>
    <row r="127" spans="1:7" ht="15">
      <c r="A127" s="84" t="s">
        <v>2417</v>
      </c>
      <c r="B127" s="84">
        <v>4</v>
      </c>
      <c r="C127" s="122">
        <v>0.0028494566812432365</v>
      </c>
      <c r="D127" s="84" t="s">
        <v>2664</v>
      </c>
      <c r="E127" s="84" t="b">
        <v>0</v>
      </c>
      <c r="F127" s="84" t="b">
        <v>0</v>
      </c>
      <c r="G127" s="84" t="b">
        <v>0</v>
      </c>
    </row>
    <row r="128" spans="1:7" ht="15">
      <c r="A128" s="84" t="s">
        <v>2418</v>
      </c>
      <c r="B128" s="84">
        <v>4</v>
      </c>
      <c r="C128" s="122">
        <v>0.0028494566812432365</v>
      </c>
      <c r="D128" s="84" t="s">
        <v>2664</v>
      </c>
      <c r="E128" s="84" t="b">
        <v>0</v>
      </c>
      <c r="F128" s="84" t="b">
        <v>0</v>
      </c>
      <c r="G128" s="84" t="b">
        <v>0</v>
      </c>
    </row>
    <row r="129" spans="1:7" ht="15">
      <c r="A129" s="84" t="s">
        <v>2419</v>
      </c>
      <c r="B129" s="84">
        <v>4</v>
      </c>
      <c r="C129" s="122">
        <v>0.0028494566812432365</v>
      </c>
      <c r="D129" s="84" t="s">
        <v>2664</v>
      </c>
      <c r="E129" s="84" t="b">
        <v>0</v>
      </c>
      <c r="F129" s="84" t="b">
        <v>0</v>
      </c>
      <c r="G129" s="84" t="b">
        <v>0</v>
      </c>
    </row>
    <row r="130" spans="1:7" ht="15">
      <c r="A130" s="84" t="s">
        <v>2420</v>
      </c>
      <c r="B130" s="84">
        <v>4</v>
      </c>
      <c r="C130" s="122">
        <v>0.0028494566812432365</v>
      </c>
      <c r="D130" s="84" t="s">
        <v>2664</v>
      </c>
      <c r="E130" s="84" t="b">
        <v>0</v>
      </c>
      <c r="F130" s="84" t="b">
        <v>0</v>
      </c>
      <c r="G130" s="84" t="b">
        <v>0</v>
      </c>
    </row>
    <row r="131" spans="1:7" ht="15">
      <c r="A131" s="84" t="s">
        <v>2421</v>
      </c>
      <c r="B131" s="84">
        <v>4</v>
      </c>
      <c r="C131" s="122">
        <v>0.0028494566812432365</v>
      </c>
      <c r="D131" s="84" t="s">
        <v>2664</v>
      </c>
      <c r="E131" s="84" t="b">
        <v>0</v>
      </c>
      <c r="F131" s="84" t="b">
        <v>0</v>
      </c>
      <c r="G131" s="84" t="b">
        <v>0</v>
      </c>
    </row>
    <row r="132" spans="1:7" ht="15">
      <c r="A132" s="84" t="s">
        <v>2422</v>
      </c>
      <c r="B132" s="84">
        <v>4</v>
      </c>
      <c r="C132" s="122">
        <v>0.0028494566812432365</v>
      </c>
      <c r="D132" s="84" t="s">
        <v>2664</v>
      </c>
      <c r="E132" s="84" t="b">
        <v>0</v>
      </c>
      <c r="F132" s="84" t="b">
        <v>0</v>
      </c>
      <c r="G132" s="84" t="b">
        <v>0</v>
      </c>
    </row>
    <row r="133" spans="1:7" ht="15">
      <c r="A133" s="84" t="s">
        <v>2423</v>
      </c>
      <c r="B133" s="84">
        <v>4</v>
      </c>
      <c r="C133" s="122">
        <v>0.0028494566812432365</v>
      </c>
      <c r="D133" s="84" t="s">
        <v>2664</v>
      </c>
      <c r="E133" s="84" t="b">
        <v>0</v>
      </c>
      <c r="F133" s="84" t="b">
        <v>0</v>
      </c>
      <c r="G133" s="84" t="b">
        <v>0</v>
      </c>
    </row>
    <row r="134" spans="1:7" ht="15">
      <c r="A134" s="84" t="s">
        <v>2424</v>
      </c>
      <c r="B134" s="84">
        <v>4</v>
      </c>
      <c r="C134" s="122">
        <v>0.0028494566812432365</v>
      </c>
      <c r="D134" s="84" t="s">
        <v>2664</v>
      </c>
      <c r="E134" s="84" t="b">
        <v>0</v>
      </c>
      <c r="F134" s="84" t="b">
        <v>0</v>
      </c>
      <c r="G134" s="84" t="b">
        <v>0</v>
      </c>
    </row>
    <row r="135" spans="1:7" ht="15">
      <c r="A135" s="84" t="s">
        <v>2425</v>
      </c>
      <c r="B135" s="84">
        <v>4</v>
      </c>
      <c r="C135" s="122">
        <v>0.0028494566812432365</v>
      </c>
      <c r="D135" s="84" t="s">
        <v>2664</v>
      </c>
      <c r="E135" s="84" t="b">
        <v>0</v>
      </c>
      <c r="F135" s="84" t="b">
        <v>0</v>
      </c>
      <c r="G135" s="84" t="b">
        <v>0</v>
      </c>
    </row>
    <row r="136" spans="1:7" ht="15">
      <c r="A136" s="84" t="s">
        <v>2426</v>
      </c>
      <c r="B136" s="84">
        <v>4</v>
      </c>
      <c r="C136" s="122">
        <v>0.0028494566812432365</v>
      </c>
      <c r="D136" s="84" t="s">
        <v>2664</v>
      </c>
      <c r="E136" s="84" t="b">
        <v>0</v>
      </c>
      <c r="F136" s="84" t="b">
        <v>1</v>
      </c>
      <c r="G136" s="84" t="b">
        <v>0</v>
      </c>
    </row>
    <row r="137" spans="1:7" ht="15">
      <c r="A137" s="84" t="s">
        <v>2427</v>
      </c>
      <c r="B137" s="84">
        <v>4</v>
      </c>
      <c r="C137" s="122">
        <v>0.0028494566812432365</v>
      </c>
      <c r="D137" s="84" t="s">
        <v>2664</v>
      </c>
      <c r="E137" s="84" t="b">
        <v>0</v>
      </c>
      <c r="F137" s="84" t="b">
        <v>0</v>
      </c>
      <c r="G137" s="84" t="b">
        <v>0</v>
      </c>
    </row>
    <row r="138" spans="1:7" ht="15">
      <c r="A138" s="84" t="s">
        <v>2428</v>
      </c>
      <c r="B138" s="84">
        <v>4</v>
      </c>
      <c r="C138" s="122">
        <v>0.0028494566812432365</v>
      </c>
      <c r="D138" s="84" t="s">
        <v>2664</v>
      </c>
      <c r="E138" s="84" t="b">
        <v>0</v>
      </c>
      <c r="F138" s="84" t="b">
        <v>0</v>
      </c>
      <c r="G138" s="84" t="b">
        <v>0</v>
      </c>
    </row>
    <row r="139" spans="1:7" ht="15">
      <c r="A139" s="84" t="s">
        <v>2429</v>
      </c>
      <c r="B139" s="84">
        <v>4</v>
      </c>
      <c r="C139" s="122">
        <v>0.0028494566812432365</v>
      </c>
      <c r="D139" s="84" t="s">
        <v>2664</v>
      </c>
      <c r="E139" s="84" t="b">
        <v>0</v>
      </c>
      <c r="F139" s="84" t="b">
        <v>0</v>
      </c>
      <c r="G139" s="84" t="b">
        <v>0</v>
      </c>
    </row>
    <row r="140" spans="1:7" ht="15">
      <c r="A140" s="84" t="s">
        <v>2430</v>
      </c>
      <c r="B140" s="84">
        <v>4</v>
      </c>
      <c r="C140" s="122">
        <v>0.0028494566812432365</v>
      </c>
      <c r="D140" s="84" t="s">
        <v>2664</v>
      </c>
      <c r="E140" s="84" t="b">
        <v>1</v>
      </c>
      <c r="F140" s="84" t="b">
        <v>0</v>
      </c>
      <c r="G140" s="84" t="b">
        <v>0</v>
      </c>
    </row>
    <row r="141" spans="1:7" ht="15">
      <c r="A141" s="84" t="s">
        <v>2431</v>
      </c>
      <c r="B141" s="84">
        <v>4</v>
      </c>
      <c r="C141" s="122">
        <v>0.0028494566812432365</v>
      </c>
      <c r="D141" s="84" t="s">
        <v>2664</v>
      </c>
      <c r="E141" s="84" t="b">
        <v>0</v>
      </c>
      <c r="F141" s="84" t="b">
        <v>0</v>
      </c>
      <c r="G141" s="84" t="b">
        <v>0</v>
      </c>
    </row>
    <row r="142" spans="1:7" ht="15">
      <c r="A142" s="84" t="s">
        <v>2432</v>
      </c>
      <c r="B142" s="84">
        <v>4</v>
      </c>
      <c r="C142" s="122">
        <v>0.0028494566812432365</v>
      </c>
      <c r="D142" s="84" t="s">
        <v>2664</v>
      </c>
      <c r="E142" s="84" t="b">
        <v>0</v>
      </c>
      <c r="F142" s="84" t="b">
        <v>0</v>
      </c>
      <c r="G142" s="84" t="b">
        <v>0</v>
      </c>
    </row>
    <row r="143" spans="1:7" ht="15">
      <c r="A143" s="84" t="s">
        <v>2433</v>
      </c>
      <c r="B143" s="84">
        <v>4</v>
      </c>
      <c r="C143" s="122">
        <v>0.0028494566812432365</v>
      </c>
      <c r="D143" s="84" t="s">
        <v>2664</v>
      </c>
      <c r="E143" s="84" t="b">
        <v>0</v>
      </c>
      <c r="F143" s="84" t="b">
        <v>0</v>
      </c>
      <c r="G143" s="84" t="b">
        <v>0</v>
      </c>
    </row>
    <row r="144" spans="1:7" ht="15">
      <c r="A144" s="84" t="s">
        <v>2434</v>
      </c>
      <c r="B144" s="84">
        <v>4</v>
      </c>
      <c r="C144" s="122">
        <v>0.0028494566812432365</v>
      </c>
      <c r="D144" s="84" t="s">
        <v>2664</v>
      </c>
      <c r="E144" s="84" t="b">
        <v>0</v>
      </c>
      <c r="F144" s="84" t="b">
        <v>0</v>
      </c>
      <c r="G144" s="84" t="b">
        <v>0</v>
      </c>
    </row>
    <row r="145" spans="1:7" ht="15">
      <c r="A145" s="84" t="s">
        <v>2435</v>
      </c>
      <c r="B145" s="84">
        <v>4</v>
      </c>
      <c r="C145" s="122">
        <v>0.0028494566812432365</v>
      </c>
      <c r="D145" s="84" t="s">
        <v>2664</v>
      </c>
      <c r="E145" s="84" t="b">
        <v>1</v>
      </c>
      <c r="F145" s="84" t="b">
        <v>0</v>
      </c>
      <c r="G145" s="84" t="b">
        <v>0</v>
      </c>
    </row>
    <row r="146" spans="1:7" ht="15">
      <c r="A146" s="84" t="s">
        <v>2436</v>
      </c>
      <c r="B146" s="84">
        <v>4</v>
      </c>
      <c r="C146" s="122">
        <v>0.0028494566812432365</v>
      </c>
      <c r="D146" s="84" t="s">
        <v>2664</v>
      </c>
      <c r="E146" s="84" t="b">
        <v>0</v>
      </c>
      <c r="F146" s="84" t="b">
        <v>0</v>
      </c>
      <c r="G146" s="84" t="b">
        <v>0</v>
      </c>
    </row>
    <row r="147" spans="1:7" ht="15">
      <c r="A147" s="84" t="s">
        <v>2437</v>
      </c>
      <c r="B147" s="84">
        <v>4</v>
      </c>
      <c r="C147" s="122">
        <v>0.0028494566812432365</v>
      </c>
      <c r="D147" s="84" t="s">
        <v>2664</v>
      </c>
      <c r="E147" s="84" t="b">
        <v>0</v>
      </c>
      <c r="F147" s="84" t="b">
        <v>0</v>
      </c>
      <c r="G147" s="84" t="b">
        <v>0</v>
      </c>
    </row>
    <row r="148" spans="1:7" ht="15">
      <c r="A148" s="84" t="s">
        <v>1897</v>
      </c>
      <c r="B148" s="84">
        <v>4</v>
      </c>
      <c r="C148" s="122">
        <v>0.0028494566812432365</v>
      </c>
      <c r="D148" s="84" t="s">
        <v>2664</v>
      </c>
      <c r="E148" s="84" t="b">
        <v>0</v>
      </c>
      <c r="F148" s="84" t="b">
        <v>0</v>
      </c>
      <c r="G148" s="84" t="b">
        <v>0</v>
      </c>
    </row>
    <row r="149" spans="1:7" ht="15">
      <c r="A149" s="84" t="s">
        <v>2438</v>
      </c>
      <c r="B149" s="84">
        <v>4</v>
      </c>
      <c r="C149" s="122">
        <v>0.0028494566812432365</v>
      </c>
      <c r="D149" s="84" t="s">
        <v>2664</v>
      </c>
      <c r="E149" s="84" t="b">
        <v>0</v>
      </c>
      <c r="F149" s="84" t="b">
        <v>0</v>
      </c>
      <c r="G149" s="84" t="b">
        <v>0</v>
      </c>
    </row>
    <row r="150" spans="1:7" ht="15">
      <c r="A150" s="84" t="s">
        <v>2439</v>
      </c>
      <c r="B150" s="84">
        <v>4</v>
      </c>
      <c r="C150" s="122">
        <v>0.0028494566812432365</v>
      </c>
      <c r="D150" s="84" t="s">
        <v>2664</v>
      </c>
      <c r="E150" s="84" t="b">
        <v>0</v>
      </c>
      <c r="F150" s="84" t="b">
        <v>0</v>
      </c>
      <c r="G150" s="84" t="b">
        <v>0</v>
      </c>
    </row>
    <row r="151" spans="1:7" ht="15">
      <c r="A151" s="84" t="s">
        <v>2440</v>
      </c>
      <c r="B151" s="84">
        <v>4</v>
      </c>
      <c r="C151" s="122">
        <v>0.0028494566812432365</v>
      </c>
      <c r="D151" s="84" t="s">
        <v>2664</v>
      </c>
      <c r="E151" s="84" t="b">
        <v>0</v>
      </c>
      <c r="F151" s="84" t="b">
        <v>0</v>
      </c>
      <c r="G151" s="84" t="b">
        <v>0</v>
      </c>
    </row>
    <row r="152" spans="1:7" ht="15">
      <c r="A152" s="84" t="s">
        <v>2441</v>
      </c>
      <c r="B152" s="84">
        <v>4</v>
      </c>
      <c r="C152" s="122">
        <v>0.0028494566812432365</v>
      </c>
      <c r="D152" s="84" t="s">
        <v>2664</v>
      </c>
      <c r="E152" s="84" t="b">
        <v>0</v>
      </c>
      <c r="F152" s="84" t="b">
        <v>0</v>
      </c>
      <c r="G152" s="84" t="b">
        <v>0</v>
      </c>
    </row>
    <row r="153" spans="1:7" ht="15">
      <c r="A153" s="84" t="s">
        <v>2442</v>
      </c>
      <c r="B153" s="84">
        <v>4</v>
      </c>
      <c r="C153" s="122">
        <v>0.0028494566812432365</v>
      </c>
      <c r="D153" s="84" t="s">
        <v>2664</v>
      </c>
      <c r="E153" s="84" t="b">
        <v>0</v>
      </c>
      <c r="F153" s="84" t="b">
        <v>0</v>
      </c>
      <c r="G153" s="84" t="b">
        <v>0</v>
      </c>
    </row>
    <row r="154" spans="1:7" ht="15">
      <c r="A154" s="84" t="s">
        <v>2443</v>
      </c>
      <c r="B154" s="84">
        <v>4</v>
      </c>
      <c r="C154" s="122">
        <v>0.0028494566812432365</v>
      </c>
      <c r="D154" s="84" t="s">
        <v>2664</v>
      </c>
      <c r="E154" s="84" t="b">
        <v>0</v>
      </c>
      <c r="F154" s="84" t="b">
        <v>0</v>
      </c>
      <c r="G154" s="84" t="b">
        <v>0</v>
      </c>
    </row>
    <row r="155" spans="1:7" ht="15">
      <c r="A155" s="84" t="s">
        <v>628</v>
      </c>
      <c r="B155" s="84">
        <v>4</v>
      </c>
      <c r="C155" s="122">
        <v>0.0028494566812432365</v>
      </c>
      <c r="D155" s="84" t="s">
        <v>2664</v>
      </c>
      <c r="E155" s="84" t="b">
        <v>0</v>
      </c>
      <c r="F155" s="84" t="b">
        <v>0</v>
      </c>
      <c r="G155" s="84" t="b">
        <v>0</v>
      </c>
    </row>
    <row r="156" spans="1:7" ht="15">
      <c r="A156" s="84" t="s">
        <v>1971</v>
      </c>
      <c r="B156" s="84">
        <v>4</v>
      </c>
      <c r="C156" s="122">
        <v>0.0028494566812432365</v>
      </c>
      <c r="D156" s="84" t="s">
        <v>2664</v>
      </c>
      <c r="E156" s="84" t="b">
        <v>0</v>
      </c>
      <c r="F156" s="84" t="b">
        <v>0</v>
      </c>
      <c r="G156" s="84" t="b">
        <v>0</v>
      </c>
    </row>
    <row r="157" spans="1:7" ht="15">
      <c r="A157" s="84" t="s">
        <v>1972</v>
      </c>
      <c r="B157" s="84">
        <v>4</v>
      </c>
      <c r="C157" s="122">
        <v>0.0028494566812432365</v>
      </c>
      <c r="D157" s="84" t="s">
        <v>2664</v>
      </c>
      <c r="E157" s="84" t="b">
        <v>0</v>
      </c>
      <c r="F157" s="84" t="b">
        <v>0</v>
      </c>
      <c r="G157" s="84" t="b">
        <v>0</v>
      </c>
    </row>
    <row r="158" spans="1:7" ht="15">
      <c r="A158" s="84" t="s">
        <v>1974</v>
      </c>
      <c r="B158" s="84">
        <v>4</v>
      </c>
      <c r="C158" s="122">
        <v>0.0028494566812432365</v>
      </c>
      <c r="D158" s="84" t="s">
        <v>2664</v>
      </c>
      <c r="E158" s="84" t="b">
        <v>0</v>
      </c>
      <c r="F158" s="84" t="b">
        <v>0</v>
      </c>
      <c r="G158" s="84" t="b">
        <v>0</v>
      </c>
    </row>
    <row r="159" spans="1:7" ht="15">
      <c r="A159" s="84" t="s">
        <v>2444</v>
      </c>
      <c r="B159" s="84">
        <v>4</v>
      </c>
      <c r="C159" s="122">
        <v>0.0028494566812432365</v>
      </c>
      <c r="D159" s="84" t="s">
        <v>2664</v>
      </c>
      <c r="E159" s="84" t="b">
        <v>0</v>
      </c>
      <c r="F159" s="84" t="b">
        <v>0</v>
      </c>
      <c r="G159" s="84" t="b">
        <v>0</v>
      </c>
    </row>
    <row r="160" spans="1:7" ht="15">
      <c r="A160" s="84" t="s">
        <v>2445</v>
      </c>
      <c r="B160" s="84">
        <v>4</v>
      </c>
      <c r="C160" s="122">
        <v>0.0028494566812432365</v>
      </c>
      <c r="D160" s="84" t="s">
        <v>2664</v>
      </c>
      <c r="E160" s="84" t="b">
        <v>0</v>
      </c>
      <c r="F160" s="84" t="b">
        <v>0</v>
      </c>
      <c r="G160" s="84" t="b">
        <v>0</v>
      </c>
    </row>
    <row r="161" spans="1:7" ht="15">
      <c r="A161" s="84" t="s">
        <v>581</v>
      </c>
      <c r="B161" s="84">
        <v>4</v>
      </c>
      <c r="C161" s="122">
        <v>0.0028494566812432365</v>
      </c>
      <c r="D161" s="84" t="s">
        <v>2664</v>
      </c>
      <c r="E161" s="84" t="b">
        <v>0</v>
      </c>
      <c r="F161" s="84" t="b">
        <v>0</v>
      </c>
      <c r="G161" s="84" t="b">
        <v>0</v>
      </c>
    </row>
    <row r="162" spans="1:7" ht="15">
      <c r="A162" s="84" t="s">
        <v>2446</v>
      </c>
      <c r="B162" s="84">
        <v>4</v>
      </c>
      <c r="C162" s="122">
        <v>0.0028494566812432365</v>
      </c>
      <c r="D162" s="84" t="s">
        <v>2664</v>
      </c>
      <c r="E162" s="84" t="b">
        <v>0</v>
      </c>
      <c r="F162" s="84" t="b">
        <v>0</v>
      </c>
      <c r="G162" s="84" t="b">
        <v>0</v>
      </c>
    </row>
    <row r="163" spans="1:7" ht="15">
      <c r="A163" s="84" t="s">
        <v>574</v>
      </c>
      <c r="B163" s="84">
        <v>4</v>
      </c>
      <c r="C163" s="122">
        <v>0.0028494566812432365</v>
      </c>
      <c r="D163" s="84" t="s">
        <v>2664</v>
      </c>
      <c r="E163" s="84" t="b">
        <v>0</v>
      </c>
      <c r="F163" s="84" t="b">
        <v>0</v>
      </c>
      <c r="G163" s="84" t="b">
        <v>0</v>
      </c>
    </row>
    <row r="164" spans="1:7" ht="15">
      <c r="A164" s="84" t="s">
        <v>2447</v>
      </c>
      <c r="B164" s="84">
        <v>4</v>
      </c>
      <c r="C164" s="122">
        <v>0.0028494566812432365</v>
      </c>
      <c r="D164" s="84" t="s">
        <v>2664</v>
      </c>
      <c r="E164" s="84" t="b">
        <v>0</v>
      </c>
      <c r="F164" s="84" t="b">
        <v>0</v>
      </c>
      <c r="G164" s="84" t="b">
        <v>0</v>
      </c>
    </row>
    <row r="165" spans="1:7" ht="15">
      <c r="A165" s="84" t="s">
        <v>1992</v>
      </c>
      <c r="B165" s="84">
        <v>4</v>
      </c>
      <c r="C165" s="122">
        <v>0.0028494566812432365</v>
      </c>
      <c r="D165" s="84" t="s">
        <v>2664</v>
      </c>
      <c r="E165" s="84" t="b">
        <v>0</v>
      </c>
      <c r="F165" s="84" t="b">
        <v>0</v>
      </c>
      <c r="G165" s="84" t="b">
        <v>0</v>
      </c>
    </row>
    <row r="166" spans="1:7" ht="15">
      <c r="A166" s="84" t="s">
        <v>2448</v>
      </c>
      <c r="B166" s="84">
        <v>4</v>
      </c>
      <c r="C166" s="122">
        <v>0.0028494566812432365</v>
      </c>
      <c r="D166" s="84" t="s">
        <v>2664</v>
      </c>
      <c r="E166" s="84" t="b">
        <v>0</v>
      </c>
      <c r="F166" s="84" t="b">
        <v>0</v>
      </c>
      <c r="G166" s="84" t="b">
        <v>0</v>
      </c>
    </row>
    <row r="167" spans="1:7" ht="15">
      <c r="A167" s="84" t="s">
        <v>2449</v>
      </c>
      <c r="B167" s="84">
        <v>4</v>
      </c>
      <c r="C167" s="122">
        <v>0.0028494566812432365</v>
      </c>
      <c r="D167" s="84" t="s">
        <v>2664</v>
      </c>
      <c r="E167" s="84" t="b">
        <v>0</v>
      </c>
      <c r="F167" s="84" t="b">
        <v>0</v>
      </c>
      <c r="G167" s="84" t="b">
        <v>0</v>
      </c>
    </row>
    <row r="168" spans="1:7" ht="15">
      <c r="A168" s="84" t="s">
        <v>2450</v>
      </c>
      <c r="B168" s="84">
        <v>4</v>
      </c>
      <c r="C168" s="122">
        <v>0.0028494566812432365</v>
      </c>
      <c r="D168" s="84" t="s">
        <v>2664</v>
      </c>
      <c r="E168" s="84" t="b">
        <v>0</v>
      </c>
      <c r="F168" s="84" t="b">
        <v>0</v>
      </c>
      <c r="G168" s="84" t="b">
        <v>0</v>
      </c>
    </row>
    <row r="169" spans="1:7" ht="15">
      <c r="A169" s="84" t="s">
        <v>2451</v>
      </c>
      <c r="B169" s="84">
        <v>4</v>
      </c>
      <c r="C169" s="122">
        <v>0.0028494566812432365</v>
      </c>
      <c r="D169" s="84" t="s">
        <v>2664</v>
      </c>
      <c r="E169" s="84" t="b">
        <v>0</v>
      </c>
      <c r="F169" s="84" t="b">
        <v>0</v>
      </c>
      <c r="G169" s="84" t="b">
        <v>0</v>
      </c>
    </row>
    <row r="170" spans="1:7" ht="15">
      <c r="A170" s="84" t="s">
        <v>2452</v>
      </c>
      <c r="B170" s="84">
        <v>4</v>
      </c>
      <c r="C170" s="122">
        <v>0.003062662716410984</v>
      </c>
      <c r="D170" s="84" t="s">
        <v>2664</v>
      </c>
      <c r="E170" s="84" t="b">
        <v>0</v>
      </c>
      <c r="F170" s="84" t="b">
        <v>0</v>
      </c>
      <c r="G170" s="84" t="b">
        <v>0</v>
      </c>
    </row>
    <row r="171" spans="1:7" ht="15">
      <c r="A171" s="84" t="s">
        <v>2453</v>
      </c>
      <c r="B171" s="84">
        <v>4</v>
      </c>
      <c r="C171" s="122">
        <v>0.003062662716410984</v>
      </c>
      <c r="D171" s="84" t="s">
        <v>2664</v>
      </c>
      <c r="E171" s="84" t="b">
        <v>1</v>
      </c>
      <c r="F171" s="84" t="b">
        <v>0</v>
      </c>
      <c r="G171" s="84" t="b">
        <v>0</v>
      </c>
    </row>
    <row r="172" spans="1:7" ht="15">
      <c r="A172" s="84" t="s">
        <v>2454</v>
      </c>
      <c r="B172" s="84">
        <v>4</v>
      </c>
      <c r="C172" s="122">
        <v>0.0028494566812432365</v>
      </c>
      <c r="D172" s="84" t="s">
        <v>2664</v>
      </c>
      <c r="E172" s="84" t="b">
        <v>0</v>
      </c>
      <c r="F172" s="84" t="b">
        <v>0</v>
      </c>
      <c r="G172" s="84" t="b">
        <v>0</v>
      </c>
    </row>
    <row r="173" spans="1:7" ht="15">
      <c r="A173" s="84" t="s">
        <v>2455</v>
      </c>
      <c r="B173" s="84">
        <v>4</v>
      </c>
      <c r="C173" s="122">
        <v>0.0028494566812432365</v>
      </c>
      <c r="D173" s="84" t="s">
        <v>2664</v>
      </c>
      <c r="E173" s="84" t="b">
        <v>0</v>
      </c>
      <c r="F173" s="84" t="b">
        <v>0</v>
      </c>
      <c r="G173" s="84" t="b">
        <v>0</v>
      </c>
    </row>
    <row r="174" spans="1:7" ht="15">
      <c r="A174" s="84" t="s">
        <v>2456</v>
      </c>
      <c r="B174" s="84">
        <v>4</v>
      </c>
      <c r="C174" s="122">
        <v>0.0028494566812432365</v>
      </c>
      <c r="D174" s="84" t="s">
        <v>2664</v>
      </c>
      <c r="E174" s="84" t="b">
        <v>0</v>
      </c>
      <c r="F174" s="84" t="b">
        <v>0</v>
      </c>
      <c r="G174" s="84" t="b">
        <v>0</v>
      </c>
    </row>
    <row r="175" spans="1:7" ht="15">
      <c r="A175" s="84" t="s">
        <v>2457</v>
      </c>
      <c r="B175" s="84">
        <v>4</v>
      </c>
      <c r="C175" s="122">
        <v>0.0028494566812432365</v>
      </c>
      <c r="D175" s="84" t="s">
        <v>2664</v>
      </c>
      <c r="E175" s="84" t="b">
        <v>0</v>
      </c>
      <c r="F175" s="84" t="b">
        <v>0</v>
      </c>
      <c r="G175" s="84" t="b">
        <v>0</v>
      </c>
    </row>
    <row r="176" spans="1:7" ht="15">
      <c r="A176" s="84" t="s">
        <v>2458</v>
      </c>
      <c r="B176" s="84">
        <v>4</v>
      </c>
      <c r="C176" s="122">
        <v>0.0028494566812432365</v>
      </c>
      <c r="D176" s="84" t="s">
        <v>2664</v>
      </c>
      <c r="E176" s="84" t="b">
        <v>0</v>
      </c>
      <c r="F176" s="84" t="b">
        <v>0</v>
      </c>
      <c r="G176" s="84" t="b">
        <v>0</v>
      </c>
    </row>
    <row r="177" spans="1:7" ht="15">
      <c r="A177" s="84" t="s">
        <v>2459</v>
      </c>
      <c r="B177" s="84">
        <v>4</v>
      </c>
      <c r="C177" s="122">
        <v>0.0028494566812432365</v>
      </c>
      <c r="D177" s="84" t="s">
        <v>2664</v>
      </c>
      <c r="E177" s="84" t="b">
        <v>0</v>
      </c>
      <c r="F177" s="84" t="b">
        <v>0</v>
      </c>
      <c r="G177" s="84" t="b">
        <v>0</v>
      </c>
    </row>
    <row r="178" spans="1:7" ht="15">
      <c r="A178" s="84" t="s">
        <v>2460</v>
      </c>
      <c r="B178" s="84">
        <v>3</v>
      </c>
      <c r="C178" s="122">
        <v>0.002296997037308238</v>
      </c>
      <c r="D178" s="84" t="s">
        <v>2664</v>
      </c>
      <c r="E178" s="84" t="b">
        <v>0</v>
      </c>
      <c r="F178" s="84" t="b">
        <v>0</v>
      </c>
      <c r="G178" s="84" t="b">
        <v>0</v>
      </c>
    </row>
    <row r="179" spans="1:7" ht="15">
      <c r="A179" s="84" t="s">
        <v>2461</v>
      </c>
      <c r="B179" s="84">
        <v>3</v>
      </c>
      <c r="C179" s="122">
        <v>0.002296997037308238</v>
      </c>
      <c r="D179" s="84" t="s">
        <v>2664</v>
      </c>
      <c r="E179" s="84" t="b">
        <v>0</v>
      </c>
      <c r="F179" s="84" t="b">
        <v>0</v>
      </c>
      <c r="G179" s="84" t="b">
        <v>0</v>
      </c>
    </row>
    <row r="180" spans="1:7" ht="15">
      <c r="A180" s="84" t="s">
        <v>2462</v>
      </c>
      <c r="B180" s="84">
        <v>3</v>
      </c>
      <c r="C180" s="122">
        <v>0.002296997037308238</v>
      </c>
      <c r="D180" s="84" t="s">
        <v>2664</v>
      </c>
      <c r="E180" s="84" t="b">
        <v>0</v>
      </c>
      <c r="F180" s="84" t="b">
        <v>0</v>
      </c>
      <c r="G180" s="84" t="b">
        <v>0</v>
      </c>
    </row>
    <row r="181" spans="1:7" ht="15">
      <c r="A181" s="84" t="s">
        <v>2463</v>
      </c>
      <c r="B181" s="84">
        <v>3</v>
      </c>
      <c r="C181" s="122">
        <v>0.002296997037308238</v>
      </c>
      <c r="D181" s="84" t="s">
        <v>2664</v>
      </c>
      <c r="E181" s="84" t="b">
        <v>0</v>
      </c>
      <c r="F181" s="84" t="b">
        <v>0</v>
      </c>
      <c r="G181" s="84" t="b">
        <v>0</v>
      </c>
    </row>
    <row r="182" spans="1:7" ht="15">
      <c r="A182" s="84" t="s">
        <v>2464</v>
      </c>
      <c r="B182" s="84">
        <v>3</v>
      </c>
      <c r="C182" s="122">
        <v>0.002296997037308238</v>
      </c>
      <c r="D182" s="84" t="s">
        <v>2664</v>
      </c>
      <c r="E182" s="84" t="b">
        <v>1</v>
      </c>
      <c r="F182" s="84" t="b">
        <v>0</v>
      </c>
      <c r="G182" s="84" t="b">
        <v>0</v>
      </c>
    </row>
    <row r="183" spans="1:7" ht="15">
      <c r="A183" s="84" t="s">
        <v>2465</v>
      </c>
      <c r="B183" s="84">
        <v>3</v>
      </c>
      <c r="C183" s="122">
        <v>0.002296997037308238</v>
      </c>
      <c r="D183" s="84" t="s">
        <v>2664</v>
      </c>
      <c r="E183" s="84" t="b">
        <v>1</v>
      </c>
      <c r="F183" s="84" t="b">
        <v>0</v>
      </c>
      <c r="G183" s="84" t="b">
        <v>0</v>
      </c>
    </row>
    <row r="184" spans="1:7" ht="15">
      <c r="A184" s="84" t="s">
        <v>2466</v>
      </c>
      <c r="B184" s="84">
        <v>3</v>
      </c>
      <c r="C184" s="122">
        <v>0.002296997037308238</v>
      </c>
      <c r="D184" s="84" t="s">
        <v>2664</v>
      </c>
      <c r="E184" s="84" t="b">
        <v>0</v>
      </c>
      <c r="F184" s="84" t="b">
        <v>0</v>
      </c>
      <c r="G184" s="84" t="b">
        <v>0</v>
      </c>
    </row>
    <row r="185" spans="1:7" ht="15">
      <c r="A185" s="84" t="s">
        <v>2467</v>
      </c>
      <c r="B185" s="84">
        <v>3</v>
      </c>
      <c r="C185" s="122">
        <v>0.002296997037308238</v>
      </c>
      <c r="D185" s="84" t="s">
        <v>2664</v>
      </c>
      <c r="E185" s="84" t="b">
        <v>0</v>
      </c>
      <c r="F185" s="84" t="b">
        <v>0</v>
      </c>
      <c r="G185" s="84" t="b">
        <v>0</v>
      </c>
    </row>
    <row r="186" spans="1:7" ht="15">
      <c r="A186" s="84" t="s">
        <v>2468</v>
      </c>
      <c r="B186" s="84">
        <v>3</v>
      </c>
      <c r="C186" s="122">
        <v>0.002296997037308238</v>
      </c>
      <c r="D186" s="84" t="s">
        <v>2664</v>
      </c>
      <c r="E186" s="84" t="b">
        <v>0</v>
      </c>
      <c r="F186" s="84" t="b">
        <v>0</v>
      </c>
      <c r="G186" s="84" t="b">
        <v>0</v>
      </c>
    </row>
    <row r="187" spans="1:7" ht="15">
      <c r="A187" s="84" t="s">
        <v>2469</v>
      </c>
      <c r="B187" s="84">
        <v>3</v>
      </c>
      <c r="C187" s="122">
        <v>0.002296997037308238</v>
      </c>
      <c r="D187" s="84" t="s">
        <v>2664</v>
      </c>
      <c r="E187" s="84" t="b">
        <v>0</v>
      </c>
      <c r="F187" s="84" t="b">
        <v>0</v>
      </c>
      <c r="G187" s="84" t="b">
        <v>0</v>
      </c>
    </row>
    <row r="188" spans="1:7" ht="15">
      <c r="A188" s="84" t="s">
        <v>2470</v>
      </c>
      <c r="B188" s="84">
        <v>3</v>
      </c>
      <c r="C188" s="122">
        <v>0.002296997037308238</v>
      </c>
      <c r="D188" s="84" t="s">
        <v>2664</v>
      </c>
      <c r="E188" s="84" t="b">
        <v>0</v>
      </c>
      <c r="F188" s="84" t="b">
        <v>0</v>
      </c>
      <c r="G188" s="84" t="b">
        <v>0</v>
      </c>
    </row>
    <row r="189" spans="1:7" ht="15">
      <c r="A189" s="84" t="s">
        <v>2471</v>
      </c>
      <c r="B189" s="84">
        <v>3</v>
      </c>
      <c r="C189" s="122">
        <v>0.002296997037308238</v>
      </c>
      <c r="D189" s="84" t="s">
        <v>2664</v>
      </c>
      <c r="E189" s="84" t="b">
        <v>1</v>
      </c>
      <c r="F189" s="84" t="b">
        <v>0</v>
      </c>
      <c r="G189" s="84" t="b">
        <v>0</v>
      </c>
    </row>
    <row r="190" spans="1:7" ht="15">
      <c r="A190" s="84" t="s">
        <v>2472</v>
      </c>
      <c r="B190" s="84">
        <v>3</v>
      </c>
      <c r="C190" s="122">
        <v>0.002296997037308238</v>
      </c>
      <c r="D190" s="84" t="s">
        <v>2664</v>
      </c>
      <c r="E190" s="84" t="b">
        <v>0</v>
      </c>
      <c r="F190" s="84" t="b">
        <v>0</v>
      </c>
      <c r="G190" s="84" t="b">
        <v>0</v>
      </c>
    </row>
    <row r="191" spans="1:7" ht="15">
      <c r="A191" s="84" t="s">
        <v>2473</v>
      </c>
      <c r="B191" s="84">
        <v>3</v>
      </c>
      <c r="C191" s="122">
        <v>0.002296997037308238</v>
      </c>
      <c r="D191" s="84" t="s">
        <v>2664</v>
      </c>
      <c r="E191" s="84" t="b">
        <v>0</v>
      </c>
      <c r="F191" s="84" t="b">
        <v>0</v>
      </c>
      <c r="G191" s="84" t="b">
        <v>0</v>
      </c>
    </row>
    <row r="192" spans="1:7" ht="15">
      <c r="A192" s="84" t="s">
        <v>2474</v>
      </c>
      <c r="B192" s="84">
        <v>3</v>
      </c>
      <c r="C192" s="122">
        <v>0.002296997037308238</v>
      </c>
      <c r="D192" s="84" t="s">
        <v>2664</v>
      </c>
      <c r="E192" s="84" t="b">
        <v>0</v>
      </c>
      <c r="F192" s="84" t="b">
        <v>0</v>
      </c>
      <c r="G192" s="84" t="b">
        <v>0</v>
      </c>
    </row>
    <row r="193" spans="1:7" ht="15">
      <c r="A193" s="84" t="s">
        <v>2475</v>
      </c>
      <c r="B193" s="84">
        <v>3</v>
      </c>
      <c r="C193" s="122">
        <v>0.002296997037308238</v>
      </c>
      <c r="D193" s="84" t="s">
        <v>2664</v>
      </c>
      <c r="E193" s="84" t="b">
        <v>0</v>
      </c>
      <c r="F193" s="84" t="b">
        <v>0</v>
      </c>
      <c r="G193" s="84" t="b">
        <v>0</v>
      </c>
    </row>
    <row r="194" spans="1:7" ht="15">
      <c r="A194" s="84" t="s">
        <v>1901</v>
      </c>
      <c r="B194" s="84">
        <v>3</v>
      </c>
      <c r="C194" s="122">
        <v>0.0025223698091371813</v>
      </c>
      <c r="D194" s="84" t="s">
        <v>2664</v>
      </c>
      <c r="E194" s="84" t="b">
        <v>0</v>
      </c>
      <c r="F194" s="84" t="b">
        <v>0</v>
      </c>
      <c r="G194" s="84" t="b">
        <v>0</v>
      </c>
    </row>
    <row r="195" spans="1:7" ht="15">
      <c r="A195" s="84" t="s">
        <v>297</v>
      </c>
      <c r="B195" s="84">
        <v>3</v>
      </c>
      <c r="C195" s="122">
        <v>0.002296997037308238</v>
      </c>
      <c r="D195" s="84" t="s">
        <v>2664</v>
      </c>
      <c r="E195" s="84" t="b">
        <v>0</v>
      </c>
      <c r="F195" s="84" t="b">
        <v>0</v>
      </c>
      <c r="G195" s="84" t="b">
        <v>0</v>
      </c>
    </row>
    <row r="196" spans="1:7" ht="15">
      <c r="A196" s="84" t="s">
        <v>604</v>
      </c>
      <c r="B196" s="84">
        <v>3</v>
      </c>
      <c r="C196" s="122">
        <v>0.002296997037308238</v>
      </c>
      <c r="D196" s="84" t="s">
        <v>2664</v>
      </c>
      <c r="E196" s="84" t="b">
        <v>0</v>
      </c>
      <c r="F196" s="84" t="b">
        <v>0</v>
      </c>
      <c r="G196" s="84" t="b">
        <v>0</v>
      </c>
    </row>
    <row r="197" spans="1:7" ht="15">
      <c r="A197" s="84" t="s">
        <v>1966</v>
      </c>
      <c r="B197" s="84">
        <v>3</v>
      </c>
      <c r="C197" s="122">
        <v>0.002296997037308238</v>
      </c>
      <c r="D197" s="84" t="s">
        <v>2664</v>
      </c>
      <c r="E197" s="84" t="b">
        <v>0</v>
      </c>
      <c r="F197" s="84" t="b">
        <v>0</v>
      </c>
      <c r="G197" s="84" t="b">
        <v>0</v>
      </c>
    </row>
    <row r="198" spans="1:7" ht="15">
      <c r="A198" s="84" t="s">
        <v>1967</v>
      </c>
      <c r="B198" s="84">
        <v>3</v>
      </c>
      <c r="C198" s="122">
        <v>0.002296997037308238</v>
      </c>
      <c r="D198" s="84" t="s">
        <v>2664</v>
      </c>
      <c r="E198" s="84" t="b">
        <v>0</v>
      </c>
      <c r="F198" s="84" t="b">
        <v>0</v>
      </c>
      <c r="G198" s="84" t="b">
        <v>0</v>
      </c>
    </row>
    <row r="199" spans="1:7" ht="15">
      <c r="A199" s="84" t="s">
        <v>2476</v>
      </c>
      <c r="B199" s="84">
        <v>3</v>
      </c>
      <c r="C199" s="122">
        <v>0.002296997037308238</v>
      </c>
      <c r="D199" s="84" t="s">
        <v>2664</v>
      </c>
      <c r="E199" s="84" t="b">
        <v>0</v>
      </c>
      <c r="F199" s="84" t="b">
        <v>0</v>
      </c>
      <c r="G199" s="84" t="b">
        <v>0</v>
      </c>
    </row>
    <row r="200" spans="1:7" ht="15">
      <c r="A200" s="84" t="s">
        <v>1968</v>
      </c>
      <c r="B200" s="84">
        <v>3</v>
      </c>
      <c r="C200" s="122">
        <v>0.002296997037308238</v>
      </c>
      <c r="D200" s="84" t="s">
        <v>2664</v>
      </c>
      <c r="E200" s="84" t="b">
        <v>0</v>
      </c>
      <c r="F200" s="84" t="b">
        <v>0</v>
      </c>
      <c r="G200" s="84" t="b">
        <v>0</v>
      </c>
    </row>
    <row r="201" spans="1:7" ht="15">
      <c r="A201" s="84" t="s">
        <v>2477</v>
      </c>
      <c r="B201" s="84">
        <v>3</v>
      </c>
      <c r="C201" s="122">
        <v>0.002296997037308238</v>
      </c>
      <c r="D201" s="84" t="s">
        <v>2664</v>
      </c>
      <c r="E201" s="84" t="b">
        <v>0</v>
      </c>
      <c r="F201" s="84" t="b">
        <v>0</v>
      </c>
      <c r="G201" s="84" t="b">
        <v>0</v>
      </c>
    </row>
    <row r="202" spans="1:7" ht="15">
      <c r="A202" s="84" t="s">
        <v>621</v>
      </c>
      <c r="B202" s="84">
        <v>3</v>
      </c>
      <c r="C202" s="122">
        <v>0.002296997037308238</v>
      </c>
      <c r="D202" s="84" t="s">
        <v>2664</v>
      </c>
      <c r="E202" s="84" t="b">
        <v>0</v>
      </c>
      <c r="F202" s="84" t="b">
        <v>0</v>
      </c>
      <c r="G202" s="84" t="b">
        <v>0</v>
      </c>
    </row>
    <row r="203" spans="1:7" ht="15">
      <c r="A203" s="84" t="s">
        <v>2478</v>
      </c>
      <c r="B203" s="84">
        <v>3</v>
      </c>
      <c r="C203" s="122">
        <v>0.002296997037308238</v>
      </c>
      <c r="D203" s="84" t="s">
        <v>2664</v>
      </c>
      <c r="E203" s="84" t="b">
        <v>0</v>
      </c>
      <c r="F203" s="84" t="b">
        <v>0</v>
      </c>
      <c r="G203" s="84" t="b">
        <v>0</v>
      </c>
    </row>
    <row r="204" spans="1:7" ht="15">
      <c r="A204" s="84" t="s">
        <v>2479</v>
      </c>
      <c r="B204" s="84">
        <v>3</v>
      </c>
      <c r="C204" s="122">
        <v>0.002296997037308238</v>
      </c>
      <c r="D204" s="84" t="s">
        <v>2664</v>
      </c>
      <c r="E204" s="84" t="b">
        <v>0</v>
      </c>
      <c r="F204" s="84" t="b">
        <v>0</v>
      </c>
      <c r="G204" s="84" t="b">
        <v>0</v>
      </c>
    </row>
    <row r="205" spans="1:7" ht="15">
      <c r="A205" s="84" t="s">
        <v>2480</v>
      </c>
      <c r="B205" s="84">
        <v>3</v>
      </c>
      <c r="C205" s="122">
        <v>0.002296997037308238</v>
      </c>
      <c r="D205" s="84" t="s">
        <v>2664</v>
      </c>
      <c r="E205" s="84" t="b">
        <v>0</v>
      </c>
      <c r="F205" s="84" t="b">
        <v>0</v>
      </c>
      <c r="G205" s="84" t="b">
        <v>0</v>
      </c>
    </row>
    <row r="206" spans="1:7" ht="15">
      <c r="A206" s="84" t="s">
        <v>2481</v>
      </c>
      <c r="B206" s="84">
        <v>3</v>
      </c>
      <c r="C206" s="122">
        <v>0.002296997037308238</v>
      </c>
      <c r="D206" s="84" t="s">
        <v>2664</v>
      </c>
      <c r="E206" s="84" t="b">
        <v>0</v>
      </c>
      <c r="F206" s="84" t="b">
        <v>0</v>
      </c>
      <c r="G206" s="84" t="b">
        <v>0</v>
      </c>
    </row>
    <row r="207" spans="1:7" ht="15">
      <c r="A207" s="84" t="s">
        <v>2482</v>
      </c>
      <c r="B207" s="84">
        <v>3</v>
      </c>
      <c r="C207" s="122">
        <v>0.002296997037308238</v>
      </c>
      <c r="D207" s="84" t="s">
        <v>2664</v>
      </c>
      <c r="E207" s="84" t="b">
        <v>0</v>
      </c>
      <c r="F207" s="84" t="b">
        <v>0</v>
      </c>
      <c r="G207" s="84" t="b">
        <v>0</v>
      </c>
    </row>
    <row r="208" spans="1:7" ht="15">
      <c r="A208" s="84" t="s">
        <v>2483</v>
      </c>
      <c r="B208" s="84">
        <v>3</v>
      </c>
      <c r="C208" s="122">
        <v>0.002296997037308238</v>
      </c>
      <c r="D208" s="84" t="s">
        <v>2664</v>
      </c>
      <c r="E208" s="84" t="b">
        <v>0</v>
      </c>
      <c r="F208" s="84" t="b">
        <v>1</v>
      </c>
      <c r="G208" s="84" t="b">
        <v>0</v>
      </c>
    </row>
    <row r="209" spans="1:7" ht="15">
      <c r="A209" s="84" t="s">
        <v>2484</v>
      </c>
      <c r="B209" s="84">
        <v>3</v>
      </c>
      <c r="C209" s="122">
        <v>0.002296997037308238</v>
      </c>
      <c r="D209" s="84" t="s">
        <v>2664</v>
      </c>
      <c r="E209" s="84" t="b">
        <v>1</v>
      </c>
      <c r="F209" s="84" t="b">
        <v>0</v>
      </c>
      <c r="G209" s="84" t="b">
        <v>0</v>
      </c>
    </row>
    <row r="210" spans="1:7" ht="15">
      <c r="A210" s="84" t="s">
        <v>2485</v>
      </c>
      <c r="B210" s="84">
        <v>3</v>
      </c>
      <c r="C210" s="122">
        <v>0.002296997037308238</v>
      </c>
      <c r="D210" s="84" t="s">
        <v>2664</v>
      </c>
      <c r="E210" s="84" t="b">
        <v>1</v>
      </c>
      <c r="F210" s="84" t="b">
        <v>0</v>
      </c>
      <c r="G210" s="84" t="b">
        <v>0</v>
      </c>
    </row>
    <row r="211" spans="1:7" ht="15">
      <c r="A211" s="84" t="s">
        <v>2486</v>
      </c>
      <c r="B211" s="84">
        <v>3</v>
      </c>
      <c r="C211" s="122">
        <v>0.002296997037308238</v>
      </c>
      <c r="D211" s="84" t="s">
        <v>2664</v>
      </c>
      <c r="E211" s="84" t="b">
        <v>0</v>
      </c>
      <c r="F211" s="84" t="b">
        <v>0</v>
      </c>
      <c r="G211" s="84" t="b">
        <v>0</v>
      </c>
    </row>
    <row r="212" spans="1:7" ht="15">
      <c r="A212" s="84" t="s">
        <v>2487</v>
      </c>
      <c r="B212" s="84">
        <v>3</v>
      </c>
      <c r="C212" s="122">
        <v>0.002296997037308238</v>
      </c>
      <c r="D212" s="84" t="s">
        <v>2664</v>
      </c>
      <c r="E212" s="84" t="b">
        <v>0</v>
      </c>
      <c r="F212" s="84" t="b">
        <v>0</v>
      </c>
      <c r="G212" s="84" t="b">
        <v>0</v>
      </c>
    </row>
    <row r="213" spans="1:7" ht="15">
      <c r="A213" s="84" t="s">
        <v>2488</v>
      </c>
      <c r="B213" s="84">
        <v>3</v>
      </c>
      <c r="C213" s="122">
        <v>0.002296997037308238</v>
      </c>
      <c r="D213" s="84" t="s">
        <v>2664</v>
      </c>
      <c r="E213" s="84" t="b">
        <v>0</v>
      </c>
      <c r="F213" s="84" t="b">
        <v>0</v>
      </c>
      <c r="G213" s="84" t="b">
        <v>0</v>
      </c>
    </row>
    <row r="214" spans="1:7" ht="15">
      <c r="A214" s="84" t="s">
        <v>2489</v>
      </c>
      <c r="B214" s="84">
        <v>3</v>
      </c>
      <c r="C214" s="122">
        <v>0.002296997037308238</v>
      </c>
      <c r="D214" s="84" t="s">
        <v>2664</v>
      </c>
      <c r="E214" s="84" t="b">
        <v>0</v>
      </c>
      <c r="F214" s="84" t="b">
        <v>0</v>
      </c>
      <c r="G214" s="84" t="b">
        <v>0</v>
      </c>
    </row>
    <row r="215" spans="1:7" ht="15">
      <c r="A215" s="84" t="s">
        <v>595</v>
      </c>
      <c r="B215" s="84">
        <v>3</v>
      </c>
      <c r="C215" s="122">
        <v>0.002296997037308238</v>
      </c>
      <c r="D215" s="84" t="s">
        <v>2664</v>
      </c>
      <c r="E215" s="84" t="b">
        <v>0</v>
      </c>
      <c r="F215" s="84" t="b">
        <v>0</v>
      </c>
      <c r="G215" s="84" t="b">
        <v>0</v>
      </c>
    </row>
    <row r="216" spans="1:7" ht="15">
      <c r="A216" s="84" t="s">
        <v>2490</v>
      </c>
      <c r="B216" s="84">
        <v>3</v>
      </c>
      <c r="C216" s="122">
        <v>0.002296997037308238</v>
      </c>
      <c r="D216" s="84" t="s">
        <v>2664</v>
      </c>
      <c r="E216" s="84" t="b">
        <v>0</v>
      </c>
      <c r="F216" s="84" t="b">
        <v>1</v>
      </c>
      <c r="G216" s="84" t="b">
        <v>0</v>
      </c>
    </row>
    <row r="217" spans="1:7" ht="15">
      <c r="A217" s="84" t="s">
        <v>2491</v>
      </c>
      <c r="B217" s="84">
        <v>3</v>
      </c>
      <c r="C217" s="122">
        <v>0.002296997037308238</v>
      </c>
      <c r="D217" s="84" t="s">
        <v>2664</v>
      </c>
      <c r="E217" s="84" t="b">
        <v>0</v>
      </c>
      <c r="F217" s="84" t="b">
        <v>0</v>
      </c>
      <c r="G217" s="84" t="b">
        <v>0</v>
      </c>
    </row>
    <row r="218" spans="1:7" ht="15">
      <c r="A218" s="84" t="s">
        <v>2492</v>
      </c>
      <c r="B218" s="84">
        <v>3</v>
      </c>
      <c r="C218" s="122">
        <v>0.002296997037308238</v>
      </c>
      <c r="D218" s="84" t="s">
        <v>2664</v>
      </c>
      <c r="E218" s="84" t="b">
        <v>0</v>
      </c>
      <c r="F218" s="84" t="b">
        <v>0</v>
      </c>
      <c r="G218" s="84" t="b">
        <v>0</v>
      </c>
    </row>
    <row r="219" spans="1:7" ht="15">
      <c r="A219" s="84" t="s">
        <v>2493</v>
      </c>
      <c r="B219" s="84">
        <v>3</v>
      </c>
      <c r="C219" s="122">
        <v>0.002296997037308238</v>
      </c>
      <c r="D219" s="84" t="s">
        <v>2664</v>
      </c>
      <c r="E219" s="84" t="b">
        <v>0</v>
      </c>
      <c r="F219" s="84" t="b">
        <v>0</v>
      </c>
      <c r="G219" s="84" t="b">
        <v>0</v>
      </c>
    </row>
    <row r="220" spans="1:7" ht="15">
      <c r="A220" s="84" t="s">
        <v>2494</v>
      </c>
      <c r="B220" s="84">
        <v>3</v>
      </c>
      <c r="C220" s="122">
        <v>0.002296997037308238</v>
      </c>
      <c r="D220" s="84" t="s">
        <v>2664</v>
      </c>
      <c r="E220" s="84" t="b">
        <v>0</v>
      </c>
      <c r="F220" s="84" t="b">
        <v>0</v>
      </c>
      <c r="G220" s="84" t="b">
        <v>0</v>
      </c>
    </row>
    <row r="221" spans="1:7" ht="15">
      <c r="A221" s="84" t="s">
        <v>2495</v>
      </c>
      <c r="B221" s="84">
        <v>3</v>
      </c>
      <c r="C221" s="122">
        <v>0.002296997037308238</v>
      </c>
      <c r="D221" s="84" t="s">
        <v>2664</v>
      </c>
      <c r="E221" s="84" t="b">
        <v>0</v>
      </c>
      <c r="F221" s="84" t="b">
        <v>0</v>
      </c>
      <c r="G221" s="84" t="b">
        <v>0</v>
      </c>
    </row>
    <row r="222" spans="1:7" ht="15">
      <c r="A222" s="84" t="s">
        <v>2496</v>
      </c>
      <c r="B222" s="84">
        <v>3</v>
      </c>
      <c r="C222" s="122">
        <v>0.002296997037308238</v>
      </c>
      <c r="D222" s="84" t="s">
        <v>2664</v>
      </c>
      <c r="E222" s="84" t="b">
        <v>1</v>
      </c>
      <c r="F222" s="84" t="b">
        <v>0</v>
      </c>
      <c r="G222" s="84" t="b">
        <v>0</v>
      </c>
    </row>
    <row r="223" spans="1:7" ht="15">
      <c r="A223" s="84" t="s">
        <v>2497</v>
      </c>
      <c r="B223" s="84">
        <v>3</v>
      </c>
      <c r="C223" s="122">
        <v>0.002296997037308238</v>
      </c>
      <c r="D223" s="84" t="s">
        <v>2664</v>
      </c>
      <c r="E223" s="84" t="b">
        <v>0</v>
      </c>
      <c r="F223" s="84" t="b">
        <v>0</v>
      </c>
      <c r="G223" s="84" t="b">
        <v>0</v>
      </c>
    </row>
    <row r="224" spans="1:7" ht="15">
      <c r="A224" s="84" t="s">
        <v>2498</v>
      </c>
      <c r="B224" s="84">
        <v>3</v>
      </c>
      <c r="C224" s="122">
        <v>0.002296997037308238</v>
      </c>
      <c r="D224" s="84" t="s">
        <v>2664</v>
      </c>
      <c r="E224" s="84" t="b">
        <v>0</v>
      </c>
      <c r="F224" s="84" t="b">
        <v>0</v>
      </c>
      <c r="G224" s="84" t="b">
        <v>0</v>
      </c>
    </row>
    <row r="225" spans="1:7" ht="15">
      <c r="A225" s="84" t="s">
        <v>2499</v>
      </c>
      <c r="B225" s="84">
        <v>3</v>
      </c>
      <c r="C225" s="122">
        <v>0.002296997037308238</v>
      </c>
      <c r="D225" s="84" t="s">
        <v>2664</v>
      </c>
      <c r="E225" s="84" t="b">
        <v>1</v>
      </c>
      <c r="F225" s="84" t="b">
        <v>0</v>
      </c>
      <c r="G225" s="84" t="b">
        <v>0</v>
      </c>
    </row>
    <row r="226" spans="1:7" ht="15">
      <c r="A226" s="84" t="s">
        <v>2500</v>
      </c>
      <c r="B226" s="84">
        <v>3</v>
      </c>
      <c r="C226" s="122">
        <v>0.002296997037308238</v>
      </c>
      <c r="D226" s="84" t="s">
        <v>2664</v>
      </c>
      <c r="E226" s="84" t="b">
        <v>0</v>
      </c>
      <c r="F226" s="84" t="b">
        <v>0</v>
      </c>
      <c r="G226" s="84" t="b">
        <v>0</v>
      </c>
    </row>
    <row r="227" spans="1:7" ht="15">
      <c r="A227" s="84" t="s">
        <v>261</v>
      </c>
      <c r="B227" s="84">
        <v>3</v>
      </c>
      <c r="C227" s="122">
        <v>0.002296997037308238</v>
      </c>
      <c r="D227" s="84" t="s">
        <v>2664</v>
      </c>
      <c r="E227" s="84" t="b">
        <v>0</v>
      </c>
      <c r="F227" s="84" t="b">
        <v>0</v>
      </c>
      <c r="G227" s="84" t="b">
        <v>0</v>
      </c>
    </row>
    <row r="228" spans="1:7" ht="15">
      <c r="A228" s="84" t="s">
        <v>1977</v>
      </c>
      <c r="B228" s="84">
        <v>3</v>
      </c>
      <c r="C228" s="122">
        <v>0.002296997037308238</v>
      </c>
      <c r="D228" s="84" t="s">
        <v>2664</v>
      </c>
      <c r="E228" s="84" t="b">
        <v>0</v>
      </c>
      <c r="F228" s="84" t="b">
        <v>0</v>
      </c>
      <c r="G228" s="84" t="b">
        <v>0</v>
      </c>
    </row>
    <row r="229" spans="1:7" ht="15">
      <c r="A229" s="84" t="s">
        <v>2501</v>
      </c>
      <c r="B229" s="84">
        <v>3</v>
      </c>
      <c r="C229" s="122">
        <v>0.002296997037308238</v>
      </c>
      <c r="D229" s="84" t="s">
        <v>2664</v>
      </c>
      <c r="E229" s="84" t="b">
        <v>0</v>
      </c>
      <c r="F229" s="84" t="b">
        <v>0</v>
      </c>
      <c r="G229" s="84" t="b">
        <v>0</v>
      </c>
    </row>
    <row r="230" spans="1:7" ht="15">
      <c r="A230" s="84" t="s">
        <v>2502</v>
      </c>
      <c r="B230" s="84">
        <v>3</v>
      </c>
      <c r="C230" s="122">
        <v>0.002296997037308238</v>
      </c>
      <c r="D230" s="84" t="s">
        <v>2664</v>
      </c>
      <c r="E230" s="84" t="b">
        <v>0</v>
      </c>
      <c r="F230" s="84" t="b">
        <v>0</v>
      </c>
      <c r="G230" s="84" t="b">
        <v>0</v>
      </c>
    </row>
    <row r="231" spans="1:7" ht="15">
      <c r="A231" s="84" t="s">
        <v>2503</v>
      </c>
      <c r="B231" s="84">
        <v>3</v>
      </c>
      <c r="C231" s="122">
        <v>0.002296997037308238</v>
      </c>
      <c r="D231" s="84" t="s">
        <v>2664</v>
      </c>
      <c r="E231" s="84" t="b">
        <v>0</v>
      </c>
      <c r="F231" s="84" t="b">
        <v>0</v>
      </c>
      <c r="G231" s="84" t="b">
        <v>0</v>
      </c>
    </row>
    <row r="232" spans="1:7" ht="15">
      <c r="A232" s="84" t="s">
        <v>2504</v>
      </c>
      <c r="B232" s="84">
        <v>3</v>
      </c>
      <c r="C232" s="122">
        <v>0.002296997037308238</v>
      </c>
      <c r="D232" s="84" t="s">
        <v>2664</v>
      </c>
      <c r="E232" s="84" t="b">
        <v>0</v>
      </c>
      <c r="F232" s="84" t="b">
        <v>0</v>
      </c>
      <c r="G232" s="84" t="b">
        <v>0</v>
      </c>
    </row>
    <row r="233" spans="1:7" ht="15">
      <c r="A233" s="84" t="s">
        <v>2505</v>
      </c>
      <c r="B233" s="84">
        <v>3</v>
      </c>
      <c r="C233" s="122">
        <v>0.002296997037308238</v>
      </c>
      <c r="D233" s="84" t="s">
        <v>2664</v>
      </c>
      <c r="E233" s="84" t="b">
        <v>0</v>
      </c>
      <c r="F233" s="84" t="b">
        <v>0</v>
      </c>
      <c r="G233" s="84" t="b">
        <v>0</v>
      </c>
    </row>
    <row r="234" spans="1:7" ht="15">
      <c r="A234" s="84" t="s">
        <v>1911</v>
      </c>
      <c r="B234" s="84">
        <v>3</v>
      </c>
      <c r="C234" s="122">
        <v>0.002296997037308238</v>
      </c>
      <c r="D234" s="84" t="s">
        <v>2664</v>
      </c>
      <c r="E234" s="84" t="b">
        <v>0</v>
      </c>
      <c r="F234" s="84" t="b">
        <v>0</v>
      </c>
      <c r="G234" s="84" t="b">
        <v>0</v>
      </c>
    </row>
    <row r="235" spans="1:7" ht="15">
      <c r="A235" s="84" t="s">
        <v>1913</v>
      </c>
      <c r="B235" s="84">
        <v>3</v>
      </c>
      <c r="C235" s="122">
        <v>0.002296997037308238</v>
      </c>
      <c r="D235" s="84" t="s">
        <v>2664</v>
      </c>
      <c r="E235" s="84" t="b">
        <v>0</v>
      </c>
      <c r="F235" s="84" t="b">
        <v>0</v>
      </c>
      <c r="G235" s="84" t="b">
        <v>0</v>
      </c>
    </row>
    <row r="236" spans="1:7" ht="15">
      <c r="A236" s="84" t="s">
        <v>2506</v>
      </c>
      <c r="B236" s="84">
        <v>3</v>
      </c>
      <c r="C236" s="122">
        <v>0.002296997037308238</v>
      </c>
      <c r="D236" s="84" t="s">
        <v>2664</v>
      </c>
      <c r="E236" s="84" t="b">
        <v>1</v>
      </c>
      <c r="F236" s="84" t="b">
        <v>0</v>
      </c>
      <c r="G236" s="84" t="b">
        <v>0</v>
      </c>
    </row>
    <row r="237" spans="1:7" ht="15">
      <c r="A237" s="84" t="s">
        <v>2507</v>
      </c>
      <c r="B237" s="84">
        <v>3</v>
      </c>
      <c r="C237" s="122">
        <v>0.002296997037308238</v>
      </c>
      <c r="D237" s="84" t="s">
        <v>2664</v>
      </c>
      <c r="E237" s="84" t="b">
        <v>0</v>
      </c>
      <c r="F237" s="84" t="b">
        <v>0</v>
      </c>
      <c r="G237" s="84" t="b">
        <v>0</v>
      </c>
    </row>
    <row r="238" spans="1:7" ht="15">
      <c r="A238" s="84" t="s">
        <v>2508</v>
      </c>
      <c r="B238" s="84">
        <v>3</v>
      </c>
      <c r="C238" s="122">
        <v>0.002296997037308238</v>
      </c>
      <c r="D238" s="84" t="s">
        <v>2664</v>
      </c>
      <c r="E238" s="84" t="b">
        <v>0</v>
      </c>
      <c r="F238" s="84" t="b">
        <v>0</v>
      </c>
      <c r="G238" s="84" t="b">
        <v>0</v>
      </c>
    </row>
    <row r="239" spans="1:7" ht="15">
      <c r="A239" s="84" t="s">
        <v>2509</v>
      </c>
      <c r="B239" s="84">
        <v>3</v>
      </c>
      <c r="C239" s="122">
        <v>0.002296997037308238</v>
      </c>
      <c r="D239" s="84" t="s">
        <v>2664</v>
      </c>
      <c r="E239" s="84" t="b">
        <v>0</v>
      </c>
      <c r="F239" s="84" t="b">
        <v>0</v>
      </c>
      <c r="G239" s="84" t="b">
        <v>0</v>
      </c>
    </row>
    <row r="240" spans="1:7" ht="15">
      <c r="A240" s="84" t="s">
        <v>295</v>
      </c>
      <c r="B240" s="84">
        <v>3</v>
      </c>
      <c r="C240" s="122">
        <v>0.002296997037308238</v>
      </c>
      <c r="D240" s="84" t="s">
        <v>2664</v>
      </c>
      <c r="E240" s="84" t="b">
        <v>0</v>
      </c>
      <c r="F240" s="84" t="b">
        <v>0</v>
      </c>
      <c r="G240" s="84" t="b">
        <v>0</v>
      </c>
    </row>
    <row r="241" spans="1:7" ht="15">
      <c r="A241" s="84" t="s">
        <v>2510</v>
      </c>
      <c r="B241" s="84">
        <v>3</v>
      </c>
      <c r="C241" s="122">
        <v>0.002296997037308238</v>
      </c>
      <c r="D241" s="84" t="s">
        <v>2664</v>
      </c>
      <c r="E241" s="84" t="b">
        <v>0</v>
      </c>
      <c r="F241" s="84" t="b">
        <v>0</v>
      </c>
      <c r="G241" s="84" t="b">
        <v>0</v>
      </c>
    </row>
    <row r="242" spans="1:7" ht="15">
      <c r="A242" s="84" t="s">
        <v>1948</v>
      </c>
      <c r="B242" s="84">
        <v>3</v>
      </c>
      <c r="C242" s="122">
        <v>0.002296997037308238</v>
      </c>
      <c r="D242" s="84" t="s">
        <v>2664</v>
      </c>
      <c r="E242" s="84" t="b">
        <v>0</v>
      </c>
      <c r="F242" s="84" t="b">
        <v>0</v>
      </c>
      <c r="G242" s="84" t="b">
        <v>0</v>
      </c>
    </row>
    <row r="243" spans="1:7" ht="15">
      <c r="A243" s="84" t="s">
        <v>1907</v>
      </c>
      <c r="B243" s="84">
        <v>3</v>
      </c>
      <c r="C243" s="122">
        <v>0.002296997037308238</v>
      </c>
      <c r="D243" s="84" t="s">
        <v>2664</v>
      </c>
      <c r="E243" s="84" t="b">
        <v>0</v>
      </c>
      <c r="F243" s="84" t="b">
        <v>0</v>
      </c>
      <c r="G243" s="84" t="b">
        <v>0</v>
      </c>
    </row>
    <row r="244" spans="1:7" ht="15">
      <c r="A244" s="84" t="s">
        <v>1953</v>
      </c>
      <c r="B244" s="84">
        <v>3</v>
      </c>
      <c r="C244" s="122">
        <v>0.002296997037308238</v>
      </c>
      <c r="D244" s="84" t="s">
        <v>2664</v>
      </c>
      <c r="E244" s="84" t="b">
        <v>0</v>
      </c>
      <c r="F244" s="84" t="b">
        <v>0</v>
      </c>
      <c r="G244" s="84" t="b">
        <v>0</v>
      </c>
    </row>
    <row r="245" spans="1:7" ht="15">
      <c r="A245" s="84" t="s">
        <v>1950</v>
      </c>
      <c r="B245" s="84">
        <v>3</v>
      </c>
      <c r="C245" s="122">
        <v>0.0025223698091371813</v>
      </c>
      <c r="D245" s="84" t="s">
        <v>2664</v>
      </c>
      <c r="E245" s="84" t="b">
        <v>0</v>
      </c>
      <c r="F245" s="84" t="b">
        <v>0</v>
      </c>
      <c r="G245" s="84" t="b">
        <v>0</v>
      </c>
    </row>
    <row r="246" spans="1:7" ht="15">
      <c r="A246" s="84" t="s">
        <v>2511</v>
      </c>
      <c r="B246" s="84">
        <v>3</v>
      </c>
      <c r="C246" s="122">
        <v>0.002296997037308238</v>
      </c>
      <c r="D246" s="84" t="s">
        <v>2664</v>
      </c>
      <c r="E246" s="84" t="b">
        <v>0</v>
      </c>
      <c r="F246" s="84" t="b">
        <v>0</v>
      </c>
      <c r="G246" s="84" t="b">
        <v>0</v>
      </c>
    </row>
    <row r="247" spans="1:7" ht="15">
      <c r="A247" s="84" t="s">
        <v>2512</v>
      </c>
      <c r="B247" s="84">
        <v>3</v>
      </c>
      <c r="C247" s="122">
        <v>0.002296997037308238</v>
      </c>
      <c r="D247" s="84" t="s">
        <v>2664</v>
      </c>
      <c r="E247" s="84" t="b">
        <v>0</v>
      </c>
      <c r="F247" s="84" t="b">
        <v>0</v>
      </c>
      <c r="G247" s="84" t="b">
        <v>0</v>
      </c>
    </row>
    <row r="248" spans="1:7" ht="15">
      <c r="A248" s="84" t="s">
        <v>2513</v>
      </c>
      <c r="B248" s="84">
        <v>3</v>
      </c>
      <c r="C248" s="122">
        <v>0.002296997037308238</v>
      </c>
      <c r="D248" s="84" t="s">
        <v>2664</v>
      </c>
      <c r="E248" s="84" t="b">
        <v>0</v>
      </c>
      <c r="F248" s="84" t="b">
        <v>0</v>
      </c>
      <c r="G248" s="84" t="b">
        <v>0</v>
      </c>
    </row>
    <row r="249" spans="1:7" ht="15">
      <c r="A249" s="84" t="s">
        <v>284</v>
      </c>
      <c r="B249" s="84">
        <v>3</v>
      </c>
      <c r="C249" s="122">
        <v>0.002296997037308238</v>
      </c>
      <c r="D249" s="84" t="s">
        <v>2664</v>
      </c>
      <c r="E249" s="84" t="b">
        <v>0</v>
      </c>
      <c r="F249" s="84" t="b">
        <v>0</v>
      </c>
      <c r="G249" s="84" t="b">
        <v>0</v>
      </c>
    </row>
    <row r="250" spans="1:7" ht="15">
      <c r="A250" s="84" t="s">
        <v>2514</v>
      </c>
      <c r="B250" s="84">
        <v>3</v>
      </c>
      <c r="C250" s="122">
        <v>0.002296997037308238</v>
      </c>
      <c r="D250" s="84" t="s">
        <v>2664</v>
      </c>
      <c r="E250" s="84" t="b">
        <v>0</v>
      </c>
      <c r="F250" s="84" t="b">
        <v>0</v>
      </c>
      <c r="G250" s="84" t="b">
        <v>0</v>
      </c>
    </row>
    <row r="251" spans="1:7" ht="15">
      <c r="A251" s="84" t="s">
        <v>2515</v>
      </c>
      <c r="B251" s="84">
        <v>3</v>
      </c>
      <c r="C251" s="122">
        <v>0.002296997037308238</v>
      </c>
      <c r="D251" s="84" t="s">
        <v>2664</v>
      </c>
      <c r="E251" s="84" t="b">
        <v>0</v>
      </c>
      <c r="F251" s="84" t="b">
        <v>0</v>
      </c>
      <c r="G251" s="84" t="b">
        <v>0</v>
      </c>
    </row>
    <row r="252" spans="1:7" ht="15">
      <c r="A252" s="84" t="s">
        <v>2516</v>
      </c>
      <c r="B252" s="84">
        <v>3</v>
      </c>
      <c r="C252" s="122">
        <v>0.002296997037308238</v>
      </c>
      <c r="D252" s="84" t="s">
        <v>2664</v>
      </c>
      <c r="E252" s="84" t="b">
        <v>0</v>
      </c>
      <c r="F252" s="84" t="b">
        <v>0</v>
      </c>
      <c r="G252" s="84" t="b">
        <v>0</v>
      </c>
    </row>
    <row r="253" spans="1:7" ht="15">
      <c r="A253" s="84" t="s">
        <v>2517</v>
      </c>
      <c r="B253" s="84">
        <v>3</v>
      </c>
      <c r="C253" s="122">
        <v>0.002296997037308238</v>
      </c>
      <c r="D253" s="84" t="s">
        <v>2664</v>
      </c>
      <c r="E253" s="84" t="b">
        <v>0</v>
      </c>
      <c r="F253" s="84" t="b">
        <v>1</v>
      </c>
      <c r="G253" s="84" t="b">
        <v>0</v>
      </c>
    </row>
    <row r="254" spans="1:7" ht="15">
      <c r="A254" s="84" t="s">
        <v>2518</v>
      </c>
      <c r="B254" s="84">
        <v>3</v>
      </c>
      <c r="C254" s="122">
        <v>0.002296997037308238</v>
      </c>
      <c r="D254" s="84" t="s">
        <v>2664</v>
      </c>
      <c r="E254" s="84" t="b">
        <v>1</v>
      </c>
      <c r="F254" s="84" t="b">
        <v>0</v>
      </c>
      <c r="G254" s="84" t="b">
        <v>0</v>
      </c>
    </row>
    <row r="255" spans="1:7" ht="15">
      <c r="A255" s="84" t="s">
        <v>1947</v>
      </c>
      <c r="B255" s="84">
        <v>3</v>
      </c>
      <c r="C255" s="122">
        <v>0.002296997037308238</v>
      </c>
      <c r="D255" s="84" t="s">
        <v>2664</v>
      </c>
      <c r="E255" s="84" t="b">
        <v>0</v>
      </c>
      <c r="F255" s="84" t="b">
        <v>0</v>
      </c>
      <c r="G255" s="84" t="b">
        <v>0</v>
      </c>
    </row>
    <row r="256" spans="1:7" ht="15">
      <c r="A256" s="84" t="s">
        <v>2519</v>
      </c>
      <c r="B256" s="84">
        <v>3</v>
      </c>
      <c r="C256" s="122">
        <v>0.002296997037308238</v>
      </c>
      <c r="D256" s="84" t="s">
        <v>2664</v>
      </c>
      <c r="E256" s="84" t="b">
        <v>1</v>
      </c>
      <c r="F256" s="84" t="b">
        <v>0</v>
      </c>
      <c r="G256" s="84" t="b">
        <v>0</v>
      </c>
    </row>
    <row r="257" spans="1:7" ht="15">
      <c r="A257" s="84" t="s">
        <v>2520</v>
      </c>
      <c r="B257" s="84">
        <v>3</v>
      </c>
      <c r="C257" s="122">
        <v>0.002296997037308238</v>
      </c>
      <c r="D257" s="84" t="s">
        <v>2664</v>
      </c>
      <c r="E257" s="84" t="b">
        <v>0</v>
      </c>
      <c r="F257" s="84" t="b">
        <v>0</v>
      </c>
      <c r="G257" s="84" t="b">
        <v>0</v>
      </c>
    </row>
    <row r="258" spans="1:7" ht="15">
      <c r="A258" s="84" t="s">
        <v>2521</v>
      </c>
      <c r="B258" s="84">
        <v>3</v>
      </c>
      <c r="C258" s="122">
        <v>0.0025223698091371813</v>
      </c>
      <c r="D258" s="84" t="s">
        <v>2664</v>
      </c>
      <c r="E258" s="84" t="b">
        <v>0</v>
      </c>
      <c r="F258" s="84" t="b">
        <v>1</v>
      </c>
      <c r="G258" s="84" t="b">
        <v>0</v>
      </c>
    </row>
    <row r="259" spans="1:7" ht="15">
      <c r="A259" s="84" t="s">
        <v>2522</v>
      </c>
      <c r="B259" s="84">
        <v>3</v>
      </c>
      <c r="C259" s="122">
        <v>0.002296997037308238</v>
      </c>
      <c r="D259" s="84" t="s">
        <v>2664</v>
      </c>
      <c r="E259" s="84" t="b">
        <v>0</v>
      </c>
      <c r="F259" s="84" t="b">
        <v>0</v>
      </c>
      <c r="G259" s="84" t="b">
        <v>0</v>
      </c>
    </row>
    <row r="260" spans="1:7" ht="15">
      <c r="A260" s="84" t="s">
        <v>2523</v>
      </c>
      <c r="B260" s="84">
        <v>3</v>
      </c>
      <c r="C260" s="122">
        <v>0.002296997037308238</v>
      </c>
      <c r="D260" s="84" t="s">
        <v>2664</v>
      </c>
      <c r="E260" s="84" t="b">
        <v>0</v>
      </c>
      <c r="F260" s="84" t="b">
        <v>0</v>
      </c>
      <c r="G260" s="84" t="b">
        <v>0</v>
      </c>
    </row>
    <row r="261" spans="1:7" ht="15">
      <c r="A261" s="84" t="s">
        <v>1920</v>
      </c>
      <c r="B261" s="84">
        <v>3</v>
      </c>
      <c r="C261" s="122">
        <v>0.002296997037308238</v>
      </c>
      <c r="D261" s="84" t="s">
        <v>2664</v>
      </c>
      <c r="E261" s="84" t="b">
        <v>0</v>
      </c>
      <c r="F261" s="84" t="b">
        <v>0</v>
      </c>
      <c r="G261" s="84" t="b">
        <v>0</v>
      </c>
    </row>
    <row r="262" spans="1:7" ht="15">
      <c r="A262" s="84" t="s">
        <v>2524</v>
      </c>
      <c r="B262" s="84">
        <v>3</v>
      </c>
      <c r="C262" s="122">
        <v>0.002296997037308238</v>
      </c>
      <c r="D262" s="84" t="s">
        <v>2664</v>
      </c>
      <c r="E262" s="84" t="b">
        <v>0</v>
      </c>
      <c r="F262" s="84" t="b">
        <v>0</v>
      </c>
      <c r="G262" s="84" t="b">
        <v>0</v>
      </c>
    </row>
    <row r="263" spans="1:7" ht="15">
      <c r="A263" s="84" t="s">
        <v>2525</v>
      </c>
      <c r="B263" s="84">
        <v>3</v>
      </c>
      <c r="C263" s="122">
        <v>0.002296997037308238</v>
      </c>
      <c r="D263" s="84" t="s">
        <v>2664</v>
      </c>
      <c r="E263" s="84" t="b">
        <v>0</v>
      </c>
      <c r="F263" s="84" t="b">
        <v>0</v>
      </c>
      <c r="G263" s="84" t="b">
        <v>0</v>
      </c>
    </row>
    <row r="264" spans="1:7" ht="15">
      <c r="A264" s="84" t="s">
        <v>2526</v>
      </c>
      <c r="B264" s="84">
        <v>3</v>
      </c>
      <c r="C264" s="122">
        <v>0.002296997037308238</v>
      </c>
      <c r="D264" s="84" t="s">
        <v>2664</v>
      </c>
      <c r="E264" s="84" t="b">
        <v>0</v>
      </c>
      <c r="F264" s="84" t="b">
        <v>0</v>
      </c>
      <c r="G264" s="84" t="b">
        <v>0</v>
      </c>
    </row>
    <row r="265" spans="1:7" ht="15">
      <c r="A265" s="84" t="s">
        <v>2527</v>
      </c>
      <c r="B265" s="84">
        <v>3</v>
      </c>
      <c r="C265" s="122">
        <v>0.002296997037308238</v>
      </c>
      <c r="D265" s="84" t="s">
        <v>2664</v>
      </c>
      <c r="E265" s="84" t="b">
        <v>0</v>
      </c>
      <c r="F265" s="84" t="b">
        <v>0</v>
      </c>
      <c r="G265" s="84" t="b">
        <v>0</v>
      </c>
    </row>
    <row r="266" spans="1:7" ht="15">
      <c r="A266" s="84" t="s">
        <v>2528</v>
      </c>
      <c r="B266" s="84">
        <v>3</v>
      </c>
      <c r="C266" s="122">
        <v>0.002296997037308238</v>
      </c>
      <c r="D266" s="84" t="s">
        <v>2664</v>
      </c>
      <c r="E266" s="84" t="b">
        <v>0</v>
      </c>
      <c r="F266" s="84" t="b">
        <v>0</v>
      </c>
      <c r="G266" s="84" t="b">
        <v>0</v>
      </c>
    </row>
    <row r="267" spans="1:7" ht="15">
      <c r="A267" s="84" t="s">
        <v>2529</v>
      </c>
      <c r="B267" s="84">
        <v>3</v>
      </c>
      <c r="C267" s="122">
        <v>0.002296997037308238</v>
      </c>
      <c r="D267" s="84" t="s">
        <v>2664</v>
      </c>
      <c r="E267" s="84" t="b">
        <v>0</v>
      </c>
      <c r="F267" s="84" t="b">
        <v>0</v>
      </c>
      <c r="G267" s="84" t="b">
        <v>0</v>
      </c>
    </row>
    <row r="268" spans="1:7" ht="15">
      <c r="A268" s="84" t="s">
        <v>2530</v>
      </c>
      <c r="B268" s="84">
        <v>3</v>
      </c>
      <c r="C268" s="122">
        <v>0.002296997037308238</v>
      </c>
      <c r="D268" s="84" t="s">
        <v>2664</v>
      </c>
      <c r="E268" s="84" t="b">
        <v>0</v>
      </c>
      <c r="F268" s="84" t="b">
        <v>0</v>
      </c>
      <c r="G268" s="84" t="b">
        <v>0</v>
      </c>
    </row>
    <row r="269" spans="1:7" ht="15">
      <c r="A269" s="84" t="s">
        <v>2531</v>
      </c>
      <c r="B269" s="84">
        <v>3</v>
      </c>
      <c r="C269" s="122">
        <v>0.002296997037308238</v>
      </c>
      <c r="D269" s="84" t="s">
        <v>2664</v>
      </c>
      <c r="E269" s="84" t="b">
        <v>0</v>
      </c>
      <c r="F269" s="84" t="b">
        <v>0</v>
      </c>
      <c r="G269" s="84" t="b">
        <v>0</v>
      </c>
    </row>
    <row r="270" spans="1:7" ht="15">
      <c r="A270" s="84" t="s">
        <v>2532</v>
      </c>
      <c r="B270" s="84">
        <v>3</v>
      </c>
      <c r="C270" s="122">
        <v>0.002296997037308238</v>
      </c>
      <c r="D270" s="84" t="s">
        <v>2664</v>
      </c>
      <c r="E270" s="84" t="b">
        <v>0</v>
      </c>
      <c r="F270" s="84" t="b">
        <v>0</v>
      </c>
      <c r="G270" s="84" t="b">
        <v>0</v>
      </c>
    </row>
    <row r="271" spans="1:7" ht="15">
      <c r="A271" s="84" t="s">
        <v>2533</v>
      </c>
      <c r="B271" s="84">
        <v>3</v>
      </c>
      <c r="C271" s="122">
        <v>0.002296997037308238</v>
      </c>
      <c r="D271" s="84" t="s">
        <v>2664</v>
      </c>
      <c r="E271" s="84" t="b">
        <v>0</v>
      </c>
      <c r="F271" s="84" t="b">
        <v>0</v>
      </c>
      <c r="G271" s="84" t="b">
        <v>0</v>
      </c>
    </row>
    <row r="272" spans="1:7" ht="15">
      <c r="A272" s="84" t="s">
        <v>2534</v>
      </c>
      <c r="B272" s="84">
        <v>3</v>
      </c>
      <c r="C272" s="122">
        <v>0.002296997037308238</v>
      </c>
      <c r="D272" s="84" t="s">
        <v>2664</v>
      </c>
      <c r="E272" s="84" t="b">
        <v>0</v>
      </c>
      <c r="F272" s="84" t="b">
        <v>0</v>
      </c>
      <c r="G272" s="84" t="b">
        <v>0</v>
      </c>
    </row>
    <row r="273" spans="1:7" ht="15">
      <c r="A273" s="84" t="s">
        <v>2535</v>
      </c>
      <c r="B273" s="84">
        <v>3</v>
      </c>
      <c r="C273" s="122">
        <v>0.002296997037308238</v>
      </c>
      <c r="D273" s="84" t="s">
        <v>2664</v>
      </c>
      <c r="E273" s="84" t="b">
        <v>0</v>
      </c>
      <c r="F273" s="84" t="b">
        <v>0</v>
      </c>
      <c r="G273" s="84" t="b">
        <v>0</v>
      </c>
    </row>
    <row r="274" spans="1:7" ht="15">
      <c r="A274" s="84" t="s">
        <v>2536</v>
      </c>
      <c r="B274" s="84">
        <v>2</v>
      </c>
      <c r="C274" s="122">
        <v>0.001681579872758121</v>
      </c>
      <c r="D274" s="84" t="s">
        <v>2664</v>
      </c>
      <c r="E274" s="84" t="b">
        <v>0</v>
      </c>
      <c r="F274" s="84" t="b">
        <v>0</v>
      </c>
      <c r="G274" s="84" t="b">
        <v>0</v>
      </c>
    </row>
    <row r="275" spans="1:7" ht="15">
      <c r="A275" s="84" t="s">
        <v>2537</v>
      </c>
      <c r="B275" s="84">
        <v>2</v>
      </c>
      <c r="C275" s="122">
        <v>0.001681579872758121</v>
      </c>
      <c r="D275" s="84" t="s">
        <v>2664</v>
      </c>
      <c r="E275" s="84" t="b">
        <v>0</v>
      </c>
      <c r="F275" s="84" t="b">
        <v>0</v>
      </c>
      <c r="G275" s="84" t="b">
        <v>0</v>
      </c>
    </row>
    <row r="276" spans="1:7" ht="15">
      <c r="A276" s="84" t="s">
        <v>2538</v>
      </c>
      <c r="B276" s="84">
        <v>2</v>
      </c>
      <c r="C276" s="122">
        <v>0.001681579872758121</v>
      </c>
      <c r="D276" s="84" t="s">
        <v>2664</v>
      </c>
      <c r="E276" s="84" t="b">
        <v>1</v>
      </c>
      <c r="F276" s="84" t="b">
        <v>0</v>
      </c>
      <c r="G276" s="84" t="b">
        <v>0</v>
      </c>
    </row>
    <row r="277" spans="1:7" ht="15">
      <c r="A277" s="84" t="s">
        <v>2539</v>
      </c>
      <c r="B277" s="84">
        <v>2</v>
      </c>
      <c r="C277" s="122">
        <v>0.001681579872758121</v>
      </c>
      <c r="D277" s="84" t="s">
        <v>2664</v>
      </c>
      <c r="E277" s="84" t="b">
        <v>0</v>
      </c>
      <c r="F277" s="84" t="b">
        <v>0</v>
      </c>
      <c r="G277" s="84" t="b">
        <v>0</v>
      </c>
    </row>
    <row r="278" spans="1:7" ht="15">
      <c r="A278" s="84" t="s">
        <v>2540</v>
      </c>
      <c r="B278" s="84">
        <v>2</v>
      </c>
      <c r="C278" s="122">
        <v>0.001681579872758121</v>
      </c>
      <c r="D278" s="84" t="s">
        <v>2664</v>
      </c>
      <c r="E278" s="84" t="b">
        <v>0</v>
      </c>
      <c r="F278" s="84" t="b">
        <v>0</v>
      </c>
      <c r="G278" s="84" t="b">
        <v>0</v>
      </c>
    </row>
    <row r="279" spans="1:7" ht="15">
      <c r="A279" s="84" t="s">
        <v>2541</v>
      </c>
      <c r="B279" s="84">
        <v>2</v>
      </c>
      <c r="C279" s="122">
        <v>0.001681579872758121</v>
      </c>
      <c r="D279" s="84" t="s">
        <v>2664</v>
      </c>
      <c r="E279" s="84" t="b">
        <v>1</v>
      </c>
      <c r="F279" s="84" t="b">
        <v>0</v>
      </c>
      <c r="G279" s="84" t="b">
        <v>0</v>
      </c>
    </row>
    <row r="280" spans="1:7" ht="15">
      <c r="A280" s="84" t="s">
        <v>2542</v>
      </c>
      <c r="B280" s="84">
        <v>2</v>
      </c>
      <c r="C280" s="122">
        <v>0.001681579872758121</v>
      </c>
      <c r="D280" s="84" t="s">
        <v>2664</v>
      </c>
      <c r="E280" s="84" t="b">
        <v>0</v>
      </c>
      <c r="F280" s="84" t="b">
        <v>0</v>
      </c>
      <c r="G280" s="84" t="b">
        <v>0</v>
      </c>
    </row>
    <row r="281" spans="1:7" ht="15">
      <c r="A281" s="84" t="s">
        <v>2543</v>
      </c>
      <c r="B281" s="84">
        <v>2</v>
      </c>
      <c r="C281" s="122">
        <v>0.001681579872758121</v>
      </c>
      <c r="D281" s="84" t="s">
        <v>2664</v>
      </c>
      <c r="E281" s="84" t="b">
        <v>0</v>
      </c>
      <c r="F281" s="84" t="b">
        <v>0</v>
      </c>
      <c r="G281" s="84" t="b">
        <v>0</v>
      </c>
    </row>
    <row r="282" spans="1:7" ht="15">
      <c r="A282" s="84" t="s">
        <v>2544</v>
      </c>
      <c r="B282" s="84">
        <v>2</v>
      </c>
      <c r="C282" s="122">
        <v>0.001681579872758121</v>
      </c>
      <c r="D282" s="84" t="s">
        <v>2664</v>
      </c>
      <c r="E282" s="84" t="b">
        <v>0</v>
      </c>
      <c r="F282" s="84" t="b">
        <v>0</v>
      </c>
      <c r="G282" s="84" t="b">
        <v>0</v>
      </c>
    </row>
    <row r="283" spans="1:7" ht="15">
      <c r="A283" s="84" t="s">
        <v>2545</v>
      </c>
      <c r="B283" s="84">
        <v>2</v>
      </c>
      <c r="C283" s="122">
        <v>0.001681579872758121</v>
      </c>
      <c r="D283" s="84" t="s">
        <v>2664</v>
      </c>
      <c r="E283" s="84" t="b">
        <v>0</v>
      </c>
      <c r="F283" s="84" t="b">
        <v>0</v>
      </c>
      <c r="G283" s="84" t="b">
        <v>0</v>
      </c>
    </row>
    <row r="284" spans="1:7" ht="15">
      <c r="A284" s="84" t="s">
        <v>2546</v>
      </c>
      <c r="B284" s="84">
        <v>2</v>
      </c>
      <c r="C284" s="122">
        <v>0.001681579872758121</v>
      </c>
      <c r="D284" s="84" t="s">
        <v>2664</v>
      </c>
      <c r="E284" s="84" t="b">
        <v>0</v>
      </c>
      <c r="F284" s="84" t="b">
        <v>0</v>
      </c>
      <c r="G284" s="84" t="b">
        <v>0</v>
      </c>
    </row>
    <row r="285" spans="1:7" ht="15">
      <c r="A285" s="84" t="s">
        <v>2547</v>
      </c>
      <c r="B285" s="84">
        <v>2</v>
      </c>
      <c r="C285" s="122">
        <v>0.0019384314048946237</v>
      </c>
      <c r="D285" s="84" t="s">
        <v>2664</v>
      </c>
      <c r="E285" s="84" t="b">
        <v>0</v>
      </c>
      <c r="F285" s="84" t="b">
        <v>0</v>
      </c>
      <c r="G285" s="84" t="b">
        <v>0</v>
      </c>
    </row>
    <row r="286" spans="1:7" ht="15">
      <c r="A286" s="84" t="s">
        <v>2548</v>
      </c>
      <c r="B286" s="84">
        <v>2</v>
      </c>
      <c r="C286" s="122">
        <v>0.001681579872758121</v>
      </c>
      <c r="D286" s="84" t="s">
        <v>2664</v>
      </c>
      <c r="E286" s="84" t="b">
        <v>1</v>
      </c>
      <c r="F286" s="84" t="b">
        <v>0</v>
      </c>
      <c r="G286" s="84" t="b">
        <v>0</v>
      </c>
    </row>
    <row r="287" spans="1:7" ht="15">
      <c r="A287" s="84" t="s">
        <v>606</v>
      </c>
      <c r="B287" s="84">
        <v>2</v>
      </c>
      <c r="C287" s="122">
        <v>0.001681579872758121</v>
      </c>
      <c r="D287" s="84" t="s">
        <v>2664</v>
      </c>
      <c r="E287" s="84" t="b">
        <v>0</v>
      </c>
      <c r="F287" s="84" t="b">
        <v>0</v>
      </c>
      <c r="G287" s="84" t="b">
        <v>0</v>
      </c>
    </row>
    <row r="288" spans="1:7" ht="15">
      <c r="A288" s="84" t="s">
        <v>2549</v>
      </c>
      <c r="B288" s="84">
        <v>2</v>
      </c>
      <c r="C288" s="122">
        <v>0.001681579872758121</v>
      </c>
      <c r="D288" s="84" t="s">
        <v>2664</v>
      </c>
      <c r="E288" s="84" t="b">
        <v>0</v>
      </c>
      <c r="F288" s="84" t="b">
        <v>0</v>
      </c>
      <c r="G288" s="84" t="b">
        <v>0</v>
      </c>
    </row>
    <row r="289" spans="1:7" ht="15">
      <c r="A289" s="84" t="s">
        <v>2550</v>
      </c>
      <c r="B289" s="84">
        <v>2</v>
      </c>
      <c r="C289" s="122">
        <v>0.001681579872758121</v>
      </c>
      <c r="D289" s="84" t="s">
        <v>2664</v>
      </c>
      <c r="E289" s="84" t="b">
        <v>0</v>
      </c>
      <c r="F289" s="84" t="b">
        <v>0</v>
      </c>
      <c r="G289" s="84" t="b">
        <v>0</v>
      </c>
    </row>
    <row r="290" spans="1:7" ht="15">
      <c r="A290" s="84" t="s">
        <v>2551</v>
      </c>
      <c r="B290" s="84">
        <v>2</v>
      </c>
      <c r="C290" s="122">
        <v>0.001681579872758121</v>
      </c>
      <c r="D290" s="84" t="s">
        <v>2664</v>
      </c>
      <c r="E290" s="84" t="b">
        <v>0</v>
      </c>
      <c r="F290" s="84" t="b">
        <v>0</v>
      </c>
      <c r="G290" s="84" t="b">
        <v>0</v>
      </c>
    </row>
    <row r="291" spans="1:7" ht="15">
      <c r="A291" s="84" t="s">
        <v>2552</v>
      </c>
      <c r="B291" s="84">
        <v>2</v>
      </c>
      <c r="C291" s="122">
        <v>0.001681579872758121</v>
      </c>
      <c r="D291" s="84" t="s">
        <v>2664</v>
      </c>
      <c r="E291" s="84" t="b">
        <v>0</v>
      </c>
      <c r="F291" s="84" t="b">
        <v>0</v>
      </c>
      <c r="G291" s="84" t="b">
        <v>0</v>
      </c>
    </row>
    <row r="292" spans="1:7" ht="15">
      <c r="A292" s="84" t="s">
        <v>2553</v>
      </c>
      <c r="B292" s="84">
        <v>2</v>
      </c>
      <c r="C292" s="122">
        <v>0.001681579872758121</v>
      </c>
      <c r="D292" s="84" t="s">
        <v>2664</v>
      </c>
      <c r="E292" s="84" t="b">
        <v>1</v>
      </c>
      <c r="F292" s="84" t="b">
        <v>0</v>
      </c>
      <c r="G292" s="84" t="b">
        <v>0</v>
      </c>
    </row>
    <row r="293" spans="1:7" ht="15">
      <c r="A293" s="84" t="s">
        <v>2554</v>
      </c>
      <c r="B293" s="84">
        <v>2</v>
      </c>
      <c r="C293" s="122">
        <v>0.001681579872758121</v>
      </c>
      <c r="D293" s="84" t="s">
        <v>2664</v>
      </c>
      <c r="E293" s="84" t="b">
        <v>0</v>
      </c>
      <c r="F293" s="84" t="b">
        <v>0</v>
      </c>
      <c r="G293" s="84" t="b">
        <v>0</v>
      </c>
    </row>
    <row r="294" spans="1:7" ht="15">
      <c r="A294" s="84" t="s">
        <v>2555</v>
      </c>
      <c r="B294" s="84">
        <v>2</v>
      </c>
      <c r="C294" s="122">
        <v>0.001681579872758121</v>
      </c>
      <c r="D294" s="84" t="s">
        <v>2664</v>
      </c>
      <c r="E294" s="84" t="b">
        <v>0</v>
      </c>
      <c r="F294" s="84" t="b">
        <v>0</v>
      </c>
      <c r="G294" s="84" t="b">
        <v>0</v>
      </c>
    </row>
    <row r="295" spans="1:7" ht="15">
      <c r="A295" s="84" t="s">
        <v>2556</v>
      </c>
      <c r="B295" s="84">
        <v>2</v>
      </c>
      <c r="C295" s="122">
        <v>0.001681579872758121</v>
      </c>
      <c r="D295" s="84" t="s">
        <v>2664</v>
      </c>
      <c r="E295" s="84" t="b">
        <v>0</v>
      </c>
      <c r="F295" s="84" t="b">
        <v>0</v>
      </c>
      <c r="G295" s="84" t="b">
        <v>0</v>
      </c>
    </row>
    <row r="296" spans="1:7" ht="15">
      <c r="A296" s="84" t="s">
        <v>2557</v>
      </c>
      <c r="B296" s="84">
        <v>2</v>
      </c>
      <c r="C296" s="122">
        <v>0.001681579872758121</v>
      </c>
      <c r="D296" s="84" t="s">
        <v>2664</v>
      </c>
      <c r="E296" s="84" t="b">
        <v>1</v>
      </c>
      <c r="F296" s="84" t="b">
        <v>0</v>
      </c>
      <c r="G296" s="84" t="b">
        <v>0</v>
      </c>
    </row>
    <row r="297" spans="1:7" ht="15">
      <c r="A297" s="84" t="s">
        <v>603</v>
      </c>
      <c r="B297" s="84">
        <v>2</v>
      </c>
      <c r="C297" s="122">
        <v>0.001681579872758121</v>
      </c>
      <c r="D297" s="84" t="s">
        <v>2664</v>
      </c>
      <c r="E297" s="84" t="b">
        <v>0</v>
      </c>
      <c r="F297" s="84" t="b">
        <v>0</v>
      </c>
      <c r="G297" s="84" t="b">
        <v>0</v>
      </c>
    </row>
    <row r="298" spans="1:7" ht="15">
      <c r="A298" s="84" t="s">
        <v>280</v>
      </c>
      <c r="B298" s="84">
        <v>2</v>
      </c>
      <c r="C298" s="122">
        <v>0.001681579872758121</v>
      </c>
      <c r="D298" s="84" t="s">
        <v>2664</v>
      </c>
      <c r="E298" s="84" t="b">
        <v>0</v>
      </c>
      <c r="F298" s="84" t="b">
        <v>0</v>
      </c>
      <c r="G298" s="84" t="b">
        <v>0</v>
      </c>
    </row>
    <row r="299" spans="1:7" ht="15">
      <c r="A299" s="84" t="s">
        <v>2558</v>
      </c>
      <c r="B299" s="84">
        <v>2</v>
      </c>
      <c r="C299" s="122">
        <v>0.001681579872758121</v>
      </c>
      <c r="D299" s="84" t="s">
        <v>2664</v>
      </c>
      <c r="E299" s="84" t="b">
        <v>0</v>
      </c>
      <c r="F299" s="84" t="b">
        <v>0</v>
      </c>
      <c r="G299" s="84" t="b">
        <v>0</v>
      </c>
    </row>
    <row r="300" spans="1:7" ht="15">
      <c r="A300" s="84" t="s">
        <v>2559</v>
      </c>
      <c r="B300" s="84">
        <v>2</v>
      </c>
      <c r="C300" s="122">
        <v>0.001681579872758121</v>
      </c>
      <c r="D300" s="84" t="s">
        <v>2664</v>
      </c>
      <c r="E300" s="84" t="b">
        <v>0</v>
      </c>
      <c r="F300" s="84" t="b">
        <v>1</v>
      </c>
      <c r="G300" s="84" t="b">
        <v>0</v>
      </c>
    </row>
    <row r="301" spans="1:7" ht="15">
      <c r="A301" s="84" t="s">
        <v>2560</v>
      </c>
      <c r="B301" s="84">
        <v>2</v>
      </c>
      <c r="C301" s="122">
        <v>0.0019384314048946237</v>
      </c>
      <c r="D301" s="84" t="s">
        <v>2664</v>
      </c>
      <c r="E301" s="84" t="b">
        <v>0</v>
      </c>
      <c r="F301" s="84" t="b">
        <v>0</v>
      </c>
      <c r="G301" s="84" t="b">
        <v>0</v>
      </c>
    </row>
    <row r="302" spans="1:7" ht="15">
      <c r="A302" s="84" t="s">
        <v>2561</v>
      </c>
      <c r="B302" s="84">
        <v>2</v>
      </c>
      <c r="C302" s="122">
        <v>0.001681579872758121</v>
      </c>
      <c r="D302" s="84" t="s">
        <v>2664</v>
      </c>
      <c r="E302" s="84" t="b">
        <v>1</v>
      </c>
      <c r="F302" s="84" t="b">
        <v>0</v>
      </c>
      <c r="G302" s="84" t="b">
        <v>0</v>
      </c>
    </row>
    <row r="303" spans="1:7" ht="15">
      <c r="A303" s="84" t="s">
        <v>2562</v>
      </c>
      <c r="B303" s="84">
        <v>2</v>
      </c>
      <c r="C303" s="122">
        <v>0.001681579872758121</v>
      </c>
      <c r="D303" s="84" t="s">
        <v>2664</v>
      </c>
      <c r="E303" s="84" t="b">
        <v>0</v>
      </c>
      <c r="F303" s="84" t="b">
        <v>0</v>
      </c>
      <c r="G303" s="84" t="b">
        <v>0</v>
      </c>
    </row>
    <row r="304" spans="1:7" ht="15">
      <c r="A304" s="84" t="s">
        <v>2563</v>
      </c>
      <c r="B304" s="84">
        <v>2</v>
      </c>
      <c r="C304" s="122">
        <v>0.001681579872758121</v>
      </c>
      <c r="D304" s="84" t="s">
        <v>2664</v>
      </c>
      <c r="E304" s="84" t="b">
        <v>0</v>
      </c>
      <c r="F304" s="84" t="b">
        <v>0</v>
      </c>
      <c r="G304" s="84" t="b">
        <v>0</v>
      </c>
    </row>
    <row r="305" spans="1:7" ht="15">
      <c r="A305" s="84" t="s">
        <v>2564</v>
      </c>
      <c r="B305" s="84">
        <v>2</v>
      </c>
      <c r="C305" s="122">
        <v>0.001681579872758121</v>
      </c>
      <c r="D305" s="84" t="s">
        <v>2664</v>
      </c>
      <c r="E305" s="84" t="b">
        <v>0</v>
      </c>
      <c r="F305" s="84" t="b">
        <v>0</v>
      </c>
      <c r="G305" s="84" t="b">
        <v>0</v>
      </c>
    </row>
    <row r="306" spans="1:7" ht="15">
      <c r="A306" s="84" t="s">
        <v>2565</v>
      </c>
      <c r="B306" s="84">
        <v>2</v>
      </c>
      <c r="C306" s="122">
        <v>0.001681579872758121</v>
      </c>
      <c r="D306" s="84" t="s">
        <v>2664</v>
      </c>
      <c r="E306" s="84" t="b">
        <v>0</v>
      </c>
      <c r="F306" s="84" t="b">
        <v>0</v>
      </c>
      <c r="G306" s="84" t="b">
        <v>0</v>
      </c>
    </row>
    <row r="307" spans="1:7" ht="15">
      <c r="A307" s="84" t="s">
        <v>2566</v>
      </c>
      <c r="B307" s="84">
        <v>2</v>
      </c>
      <c r="C307" s="122">
        <v>0.001681579872758121</v>
      </c>
      <c r="D307" s="84" t="s">
        <v>2664</v>
      </c>
      <c r="E307" s="84" t="b">
        <v>0</v>
      </c>
      <c r="F307" s="84" t="b">
        <v>0</v>
      </c>
      <c r="G307" s="84" t="b">
        <v>0</v>
      </c>
    </row>
    <row r="308" spans="1:7" ht="15">
      <c r="A308" s="84" t="s">
        <v>2567</v>
      </c>
      <c r="B308" s="84">
        <v>2</v>
      </c>
      <c r="C308" s="122">
        <v>0.001681579872758121</v>
      </c>
      <c r="D308" s="84" t="s">
        <v>2664</v>
      </c>
      <c r="E308" s="84" t="b">
        <v>0</v>
      </c>
      <c r="F308" s="84" t="b">
        <v>0</v>
      </c>
      <c r="G308" s="84" t="b">
        <v>0</v>
      </c>
    </row>
    <row r="309" spans="1:7" ht="15">
      <c r="A309" s="84" t="s">
        <v>2568</v>
      </c>
      <c r="B309" s="84">
        <v>2</v>
      </c>
      <c r="C309" s="122">
        <v>0.001681579872758121</v>
      </c>
      <c r="D309" s="84" t="s">
        <v>2664</v>
      </c>
      <c r="E309" s="84" t="b">
        <v>0</v>
      </c>
      <c r="F309" s="84" t="b">
        <v>0</v>
      </c>
      <c r="G309" s="84" t="b">
        <v>0</v>
      </c>
    </row>
    <row r="310" spans="1:7" ht="15">
      <c r="A310" s="84" t="s">
        <v>2569</v>
      </c>
      <c r="B310" s="84">
        <v>2</v>
      </c>
      <c r="C310" s="122">
        <v>0.001681579872758121</v>
      </c>
      <c r="D310" s="84" t="s">
        <v>2664</v>
      </c>
      <c r="E310" s="84" t="b">
        <v>0</v>
      </c>
      <c r="F310" s="84" t="b">
        <v>0</v>
      </c>
      <c r="G310" s="84" t="b">
        <v>0</v>
      </c>
    </row>
    <row r="311" spans="1:7" ht="15">
      <c r="A311" s="84" t="s">
        <v>2570</v>
      </c>
      <c r="B311" s="84">
        <v>2</v>
      </c>
      <c r="C311" s="122">
        <v>0.001681579872758121</v>
      </c>
      <c r="D311" s="84" t="s">
        <v>2664</v>
      </c>
      <c r="E311" s="84" t="b">
        <v>0</v>
      </c>
      <c r="F311" s="84" t="b">
        <v>0</v>
      </c>
      <c r="G311" s="84" t="b">
        <v>0</v>
      </c>
    </row>
    <row r="312" spans="1:7" ht="15">
      <c r="A312" s="84" t="s">
        <v>2571</v>
      </c>
      <c r="B312" s="84">
        <v>2</v>
      </c>
      <c r="C312" s="122">
        <v>0.001681579872758121</v>
      </c>
      <c r="D312" s="84" t="s">
        <v>2664</v>
      </c>
      <c r="E312" s="84" t="b">
        <v>0</v>
      </c>
      <c r="F312" s="84" t="b">
        <v>0</v>
      </c>
      <c r="G312" s="84" t="b">
        <v>0</v>
      </c>
    </row>
    <row r="313" spans="1:7" ht="15">
      <c r="A313" s="84" t="s">
        <v>2572</v>
      </c>
      <c r="B313" s="84">
        <v>2</v>
      </c>
      <c r="C313" s="122">
        <v>0.001681579872758121</v>
      </c>
      <c r="D313" s="84" t="s">
        <v>2664</v>
      </c>
      <c r="E313" s="84" t="b">
        <v>0</v>
      </c>
      <c r="F313" s="84" t="b">
        <v>0</v>
      </c>
      <c r="G313" s="84" t="b">
        <v>0</v>
      </c>
    </row>
    <row r="314" spans="1:7" ht="15">
      <c r="A314" s="84" t="s">
        <v>2573</v>
      </c>
      <c r="B314" s="84">
        <v>2</v>
      </c>
      <c r="C314" s="122">
        <v>0.001681579872758121</v>
      </c>
      <c r="D314" s="84" t="s">
        <v>2664</v>
      </c>
      <c r="E314" s="84" t="b">
        <v>0</v>
      </c>
      <c r="F314" s="84" t="b">
        <v>0</v>
      </c>
      <c r="G314" s="84" t="b">
        <v>0</v>
      </c>
    </row>
    <row r="315" spans="1:7" ht="15">
      <c r="A315" s="84" t="s">
        <v>2574</v>
      </c>
      <c r="B315" s="84">
        <v>2</v>
      </c>
      <c r="C315" s="122">
        <v>0.001681579872758121</v>
      </c>
      <c r="D315" s="84" t="s">
        <v>2664</v>
      </c>
      <c r="E315" s="84" t="b">
        <v>0</v>
      </c>
      <c r="F315" s="84" t="b">
        <v>0</v>
      </c>
      <c r="G315" s="84" t="b">
        <v>0</v>
      </c>
    </row>
    <row r="316" spans="1:7" ht="15">
      <c r="A316" s="84" t="s">
        <v>2575</v>
      </c>
      <c r="B316" s="84">
        <v>2</v>
      </c>
      <c r="C316" s="122">
        <v>0.001681579872758121</v>
      </c>
      <c r="D316" s="84" t="s">
        <v>2664</v>
      </c>
      <c r="E316" s="84" t="b">
        <v>0</v>
      </c>
      <c r="F316" s="84" t="b">
        <v>0</v>
      </c>
      <c r="G316" s="84" t="b">
        <v>0</v>
      </c>
    </row>
    <row r="317" spans="1:7" ht="15">
      <c r="A317" s="84" t="s">
        <v>2576</v>
      </c>
      <c r="B317" s="84">
        <v>2</v>
      </c>
      <c r="C317" s="122">
        <v>0.001681579872758121</v>
      </c>
      <c r="D317" s="84" t="s">
        <v>2664</v>
      </c>
      <c r="E317" s="84" t="b">
        <v>0</v>
      </c>
      <c r="F317" s="84" t="b">
        <v>0</v>
      </c>
      <c r="G317" s="84" t="b">
        <v>0</v>
      </c>
    </row>
    <row r="318" spans="1:7" ht="15">
      <c r="A318" s="84" t="s">
        <v>2577</v>
      </c>
      <c r="B318" s="84">
        <v>2</v>
      </c>
      <c r="C318" s="122">
        <v>0.001681579872758121</v>
      </c>
      <c r="D318" s="84" t="s">
        <v>2664</v>
      </c>
      <c r="E318" s="84" t="b">
        <v>0</v>
      </c>
      <c r="F318" s="84" t="b">
        <v>0</v>
      </c>
      <c r="G318" s="84" t="b">
        <v>0</v>
      </c>
    </row>
    <row r="319" spans="1:7" ht="15">
      <c r="A319" s="84" t="s">
        <v>2578</v>
      </c>
      <c r="B319" s="84">
        <v>2</v>
      </c>
      <c r="C319" s="122">
        <v>0.001681579872758121</v>
      </c>
      <c r="D319" s="84" t="s">
        <v>2664</v>
      </c>
      <c r="E319" s="84" t="b">
        <v>0</v>
      </c>
      <c r="F319" s="84" t="b">
        <v>0</v>
      </c>
      <c r="G319" s="84" t="b">
        <v>0</v>
      </c>
    </row>
    <row r="320" spans="1:7" ht="15">
      <c r="A320" s="84" t="s">
        <v>2579</v>
      </c>
      <c r="B320" s="84">
        <v>2</v>
      </c>
      <c r="C320" s="122">
        <v>0.001681579872758121</v>
      </c>
      <c r="D320" s="84" t="s">
        <v>2664</v>
      </c>
      <c r="E320" s="84" t="b">
        <v>0</v>
      </c>
      <c r="F320" s="84" t="b">
        <v>0</v>
      </c>
      <c r="G320" s="84" t="b">
        <v>0</v>
      </c>
    </row>
    <row r="321" spans="1:7" ht="15">
      <c r="A321" s="84" t="s">
        <v>2580</v>
      </c>
      <c r="B321" s="84">
        <v>2</v>
      </c>
      <c r="C321" s="122">
        <v>0.001681579872758121</v>
      </c>
      <c r="D321" s="84" t="s">
        <v>2664</v>
      </c>
      <c r="E321" s="84" t="b">
        <v>0</v>
      </c>
      <c r="F321" s="84" t="b">
        <v>0</v>
      </c>
      <c r="G321" s="84" t="b">
        <v>0</v>
      </c>
    </row>
    <row r="322" spans="1:7" ht="15">
      <c r="A322" s="84" t="s">
        <v>2581</v>
      </c>
      <c r="B322" s="84">
        <v>2</v>
      </c>
      <c r="C322" s="122">
        <v>0.001681579872758121</v>
      </c>
      <c r="D322" s="84" t="s">
        <v>2664</v>
      </c>
      <c r="E322" s="84" t="b">
        <v>0</v>
      </c>
      <c r="F322" s="84" t="b">
        <v>0</v>
      </c>
      <c r="G322" s="84" t="b">
        <v>0</v>
      </c>
    </row>
    <row r="323" spans="1:7" ht="15">
      <c r="A323" s="84" t="s">
        <v>1989</v>
      </c>
      <c r="B323" s="84">
        <v>2</v>
      </c>
      <c r="C323" s="122">
        <v>0.001681579872758121</v>
      </c>
      <c r="D323" s="84" t="s">
        <v>2664</v>
      </c>
      <c r="E323" s="84" t="b">
        <v>0</v>
      </c>
      <c r="F323" s="84" t="b">
        <v>0</v>
      </c>
      <c r="G323" s="84" t="b">
        <v>0</v>
      </c>
    </row>
    <row r="324" spans="1:7" ht="15">
      <c r="A324" s="84" t="s">
        <v>1990</v>
      </c>
      <c r="B324" s="84">
        <v>2</v>
      </c>
      <c r="C324" s="122">
        <v>0.001681579872758121</v>
      </c>
      <c r="D324" s="84" t="s">
        <v>2664</v>
      </c>
      <c r="E324" s="84" t="b">
        <v>0</v>
      </c>
      <c r="F324" s="84" t="b">
        <v>0</v>
      </c>
      <c r="G324" s="84" t="b">
        <v>0</v>
      </c>
    </row>
    <row r="325" spans="1:7" ht="15">
      <c r="A325" s="84" t="s">
        <v>2582</v>
      </c>
      <c r="B325" s="84">
        <v>2</v>
      </c>
      <c r="C325" s="122">
        <v>0.001681579872758121</v>
      </c>
      <c r="D325" s="84" t="s">
        <v>2664</v>
      </c>
      <c r="E325" s="84" t="b">
        <v>0</v>
      </c>
      <c r="F325" s="84" t="b">
        <v>0</v>
      </c>
      <c r="G325" s="84" t="b">
        <v>0</v>
      </c>
    </row>
    <row r="326" spans="1:7" ht="15">
      <c r="A326" s="84" t="s">
        <v>2583</v>
      </c>
      <c r="B326" s="84">
        <v>2</v>
      </c>
      <c r="C326" s="122">
        <v>0.001681579872758121</v>
      </c>
      <c r="D326" s="84" t="s">
        <v>2664</v>
      </c>
      <c r="E326" s="84" t="b">
        <v>0</v>
      </c>
      <c r="F326" s="84" t="b">
        <v>0</v>
      </c>
      <c r="G326" s="84" t="b">
        <v>0</v>
      </c>
    </row>
    <row r="327" spans="1:7" ht="15">
      <c r="A327" s="84" t="s">
        <v>2584</v>
      </c>
      <c r="B327" s="84">
        <v>2</v>
      </c>
      <c r="C327" s="122">
        <v>0.001681579872758121</v>
      </c>
      <c r="D327" s="84" t="s">
        <v>2664</v>
      </c>
      <c r="E327" s="84" t="b">
        <v>0</v>
      </c>
      <c r="F327" s="84" t="b">
        <v>0</v>
      </c>
      <c r="G327" s="84" t="b">
        <v>0</v>
      </c>
    </row>
    <row r="328" spans="1:7" ht="15">
      <c r="A328" s="84" t="s">
        <v>2585</v>
      </c>
      <c r="B328" s="84">
        <v>2</v>
      </c>
      <c r="C328" s="122">
        <v>0.001681579872758121</v>
      </c>
      <c r="D328" s="84" t="s">
        <v>2664</v>
      </c>
      <c r="E328" s="84" t="b">
        <v>0</v>
      </c>
      <c r="F328" s="84" t="b">
        <v>0</v>
      </c>
      <c r="G328" s="84" t="b">
        <v>0</v>
      </c>
    </row>
    <row r="329" spans="1:7" ht="15">
      <c r="A329" s="84" t="s">
        <v>2586</v>
      </c>
      <c r="B329" s="84">
        <v>2</v>
      </c>
      <c r="C329" s="122">
        <v>0.001681579872758121</v>
      </c>
      <c r="D329" s="84" t="s">
        <v>2664</v>
      </c>
      <c r="E329" s="84" t="b">
        <v>0</v>
      </c>
      <c r="F329" s="84" t="b">
        <v>0</v>
      </c>
      <c r="G329" s="84" t="b">
        <v>0</v>
      </c>
    </row>
    <row r="330" spans="1:7" ht="15">
      <c r="A330" s="84" t="s">
        <v>2587</v>
      </c>
      <c r="B330" s="84">
        <v>2</v>
      </c>
      <c r="C330" s="122">
        <v>0.001681579872758121</v>
      </c>
      <c r="D330" s="84" t="s">
        <v>2664</v>
      </c>
      <c r="E330" s="84" t="b">
        <v>0</v>
      </c>
      <c r="F330" s="84" t="b">
        <v>0</v>
      </c>
      <c r="G330" s="84" t="b">
        <v>0</v>
      </c>
    </row>
    <row r="331" spans="1:7" ht="15">
      <c r="A331" s="84" t="s">
        <v>1908</v>
      </c>
      <c r="B331" s="84">
        <v>2</v>
      </c>
      <c r="C331" s="122">
        <v>0.001681579872758121</v>
      </c>
      <c r="D331" s="84" t="s">
        <v>2664</v>
      </c>
      <c r="E331" s="84" t="b">
        <v>0</v>
      </c>
      <c r="F331" s="84" t="b">
        <v>0</v>
      </c>
      <c r="G331" s="84" t="b">
        <v>0</v>
      </c>
    </row>
    <row r="332" spans="1:7" ht="15">
      <c r="A332" s="84" t="s">
        <v>1951</v>
      </c>
      <c r="B332" s="84">
        <v>2</v>
      </c>
      <c r="C332" s="122">
        <v>0.001681579872758121</v>
      </c>
      <c r="D332" s="84" t="s">
        <v>2664</v>
      </c>
      <c r="E332" s="84" t="b">
        <v>0</v>
      </c>
      <c r="F332" s="84" t="b">
        <v>0</v>
      </c>
      <c r="G332" s="84" t="b">
        <v>0</v>
      </c>
    </row>
    <row r="333" spans="1:7" ht="15">
      <c r="A333" s="84" t="s">
        <v>2588</v>
      </c>
      <c r="B333" s="84">
        <v>2</v>
      </c>
      <c r="C333" s="122">
        <v>0.001681579872758121</v>
      </c>
      <c r="D333" s="84" t="s">
        <v>2664</v>
      </c>
      <c r="E333" s="84" t="b">
        <v>0</v>
      </c>
      <c r="F333" s="84" t="b">
        <v>0</v>
      </c>
      <c r="G333" s="84" t="b">
        <v>0</v>
      </c>
    </row>
    <row r="334" spans="1:7" ht="15">
      <c r="A334" s="84" t="s">
        <v>2589</v>
      </c>
      <c r="B334" s="84">
        <v>2</v>
      </c>
      <c r="C334" s="122">
        <v>0.001681579872758121</v>
      </c>
      <c r="D334" s="84" t="s">
        <v>2664</v>
      </c>
      <c r="E334" s="84" t="b">
        <v>0</v>
      </c>
      <c r="F334" s="84" t="b">
        <v>0</v>
      </c>
      <c r="G334" s="84" t="b">
        <v>0</v>
      </c>
    </row>
    <row r="335" spans="1:7" ht="15">
      <c r="A335" s="84" t="s">
        <v>294</v>
      </c>
      <c r="B335" s="84">
        <v>2</v>
      </c>
      <c r="C335" s="122">
        <v>0.001681579872758121</v>
      </c>
      <c r="D335" s="84" t="s">
        <v>2664</v>
      </c>
      <c r="E335" s="84" t="b">
        <v>0</v>
      </c>
      <c r="F335" s="84" t="b">
        <v>0</v>
      </c>
      <c r="G335" s="84" t="b">
        <v>0</v>
      </c>
    </row>
    <row r="336" spans="1:7" ht="15">
      <c r="A336" s="84" t="s">
        <v>2590</v>
      </c>
      <c r="B336" s="84">
        <v>2</v>
      </c>
      <c r="C336" s="122">
        <v>0.001681579872758121</v>
      </c>
      <c r="D336" s="84" t="s">
        <v>2664</v>
      </c>
      <c r="E336" s="84" t="b">
        <v>1</v>
      </c>
      <c r="F336" s="84" t="b">
        <v>0</v>
      </c>
      <c r="G336" s="84" t="b">
        <v>0</v>
      </c>
    </row>
    <row r="337" spans="1:7" ht="15">
      <c r="A337" s="84" t="s">
        <v>2591</v>
      </c>
      <c r="B337" s="84">
        <v>2</v>
      </c>
      <c r="C337" s="122">
        <v>0.001681579872758121</v>
      </c>
      <c r="D337" s="84" t="s">
        <v>2664</v>
      </c>
      <c r="E337" s="84" t="b">
        <v>0</v>
      </c>
      <c r="F337" s="84" t="b">
        <v>0</v>
      </c>
      <c r="G337" s="84" t="b">
        <v>0</v>
      </c>
    </row>
    <row r="338" spans="1:7" ht="15">
      <c r="A338" s="84" t="s">
        <v>2592</v>
      </c>
      <c r="B338" s="84">
        <v>2</v>
      </c>
      <c r="C338" s="122">
        <v>0.001681579872758121</v>
      </c>
      <c r="D338" s="84" t="s">
        <v>2664</v>
      </c>
      <c r="E338" s="84" t="b">
        <v>0</v>
      </c>
      <c r="F338" s="84" t="b">
        <v>0</v>
      </c>
      <c r="G338" s="84" t="b">
        <v>0</v>
      </c>
    </row>
    <row r="339" spans="1:7" ht="15">
      <c r="A339" s="84" t="s">
        <v>2593</v>
      </c>
      <c r="B339" s="84">
        <v>2</v>
      </c>
      <c r="C339" s="122">
        <v>0.001681579872758121</v>
      </c>
      <c r="D339" s="84" t="s">
        <v>2664</v>
      </c>
      <c r="E339" s="84" t="b">
        <v>0</v>
      </c>
      <c r="F339" s="84" t="b">
        <v>0</v>
      </c>
      <c r="G339" s="84" t="b">
        <v>0</v>
      </c>
    </row>
    <row r="340" spans="1:7" ht="15">
      <c r="A340" s="84" t="s">
        <v>2594</v>
      </c>
      <c r="B340" s="84">
        <v>2</v>
      </c>
      <c r="C340" s="122">
        <v>0.001681579872758121</v>
      </c>
      <c r="D340" s="84" t="s">
        <v>2664</v>
      </c>
      <c r="E340" s="84" t="b">
        <v>0</v>
      </c>
      <c r="F340" s="84" t="b">
        <v>0</v>
      </c>
      <c r="G340" s="84" t="b">
        <v>0</v>
      </c>
    </row>
    <row r="341" spans="1:7" ht="15">
      <c r="A341" s="84" t="s">
        <v>1910</v>
      </c>
      <c r="B341" s="84">
        <v>2</v>
      </c>
      <c r="C341" s="122">
        <v>0.001681579872758121</v>
      </c>
      <c r="D341" s="84" t="s">
        <v>2664</v>
      </c>
      <c r="E341" s="84" t="b">
        <v>0</v>
      </c>
      <c r="F341" s="84" t="b">
        <v>0</v>
      </c>
      <c r="G341" s="84" t="b">
        <v>0</v>
      </c>
    </row>
    <row r="342" spans="1:7" ht="15">
      <c r="A342" s="84" t="s">
        <v>250</v>
      </c>
      <c r="B342" s="84">
        <v>2</v>
      </c>
      <c r="C342" s="122">
        <v>0.001681579872758121</v>
      </c>
      <c r="D342" s="84" t="s">
        <v>2664</v>
      </c>
      <c r="E342" s="84" t="b">
        <v>0</v>
      </c>
      <c r="F342" s="84" t="b">
        <v>0</v>
      </c>
      <c r="G342" s="84" t="b">
        <v>0</v>
      </c>
    </row>
    <row r="343" spans="1:7" ht="15">
      <c r="A343" s="84" t="s">
        <v>2595</v>
      </c>
      <c r="B343" s="84">
        <v>2</v>
      </c>
      <c r="C343" s="122">
        <v>0.001681579872758121</v>
      </c>
      <c r="D343" s="84" t="s">
        <v>2664</v>
      </c>
      <c r="E343" s="84" t="b">
        <v>0</v>
      </c>
      <c r="F343" s="84" t="b">
        <v>0</v>
      </c>
      <c r="G343" s="84" t="b">
        <v>0</v>
      </c>
    </row>
    <row r="344" spans="1:7" ht="15">
      <c r="A344" s="84" t="s">
        <v>2596</v>
      </c>
      <c r="B344" s="84">
        <v>2</v>
      </c>
      <c r="C344" s="122">
        <v>0.001681579872758121</v>
      </c>
      <c r="D344" s="84" t="s">
        <v>2664</v>
      </c>
      <c r="E344" s="84" t="b">
        <v>0</v>
      </c>
      <c r="F344" s="84" t="b">
        <v>0</v>
      </c>
      <c r="G344" s="84" t="b">
        <v>0</v>
      </c>
    </row>
    <row r="345" spans="1:7" ht="15">
      <c r="A345" s="84" t="s">
        <v>2597</v>
      </c>
      <c r="B345" s="84">
        <v>2</v>
      </c>
      <c r="C345" s="122">
        <v>0.001681579872758121</v>
      </c>
      <c r="D345" s="84" t="s">
        <v>2664</v>
      </c>
      <c r="E345" s="84" t="b">
        <v>0</v>
      </c>
      <c r="F345" s="84" t="b">
        <v>0</v>
      </c>
      <c r="G345" s="84" t="b">
        <v>0</v>
      </c>
    </row>
    <row r="346" spans="1:7" ht="15">
      <c r="A346" s="84" t="s">
        <v>2598</v>
      </c>
      <c r="B346" s="84">
        <v>2</v>
      </c>
      <c r="C346" s="122">
        <v>0.001681579872758121</v>
      </c>
      <c r="D346" s="84" t="s">
        <v>2664</v>
      </c>
      <c r="E346" s="84" t="b">
        <v>0</v>
      </c>
      <c r="F346" s="84" t="b">
        <v>0</v>
      </c>
      <c r="G346" s="84" t="b">
        <v>0</v>
      </c>
    </row>
    <row r="347" spans="1:7" ht="15">
      <c r="A347" s="84" t="s">
        <v>2599</v>
      </c>
      <c r="B347" s="84">
        <v>2</v>
      </c>
      <c r="C347" s="122">
        <v>0.001681579872758121</v>
      </c>
      <c r="D347" s="84" t="s">
        <v>2664</v>
      </c>
      <c r="E347" s="84" t="b">
        <v>0</v>
      </c>
      <c r="F347" s="84" t="b">
        <v>0</v>
      </c>
      <c r="G347" s="84" t="b">
        <v>0</v>
      </c>
    </row>
    <row r="348" spans="1:7" ht="15">
      <c r="A348" s="84" t="s">
        <v>2600</v>
      </c>
      <c r="B348" s="84">
        <v>2</v>
      </c>
      <c r="C348" s="122">
        <v>0.001681579872758121</v>
      </c>
      <c r="D348" s="84" t="s">
        <v>2664</v>
      </c>
      <c r="E348" s="84" t="b">
        <v>0</v>
      </c>
      <c r="F348" s="84" t="b">
        <v>0</v>
      </c>
      <c r="G348" s="84" t="b">
        <v>0</v>
      </c>
    </row>
    <row r="349" spans="1:7" ht="15">
      <c r="A349" s="84" t="s">
        <v>2601</v>
      </c>
      <c r="B349" s="84">
        <v>2</v>
      </c>
      <c r="C349" s="122">
        <v>0.001681579872758121</v>
      </c>
      <c r="D349" s="84" t="s">
        <v>2664</v>
      </c>
      <c r="E349" s="84" t="b">
        <v>0</v>
      </c>
      <c r="F349" s="84" t="b">
        <v>0</v>
      </c>
      <c r="G349" s="84" t="b">
        <v>0</v>
      </c>
    </row>
    <row r="350" spans="1:7" ht="15">
      <c r="A350" s="84" t="s">
        <v>2602</v>
      </c>
      <c r="B350" s="84">
        <v>2</v>
      </c>
      <c r="C350" s="122">
        <v>0.001681579872758121</v>
      </c>
      <c r="D350" s="84" t="s">
        <v>2664</v>
      </c>
      <c r="E350" s="84" t="b">
        <v>0</v>
      </c>
      <c r="F350" s="84" t="b">
        <v>0</v>
      </c>
      <c r="G350" s="84" t="b">
        <v>0</v>
      </c>
    </row>
    <row r="351" spans="1:7" ht="15">
      <c r="A351" s="84" t="s">
        <v>2603</v>
      </c>
      <c r="B351" s="84">
        <v>2</v>
      </c>
      <c r="C351" s="122">
        <v>0.001681579872758121</v>
      </c>
      <c r="D351" s="84" t="s">
        <v>2664</v>
      </c>
      <c r="E351" s="84" t="b">
        <v>0</v>
      </c>
      <c r="F351" s="84" t="b">
        <v>0</v>
      </c>
      <c r="G351" s="84" t="b">
        <v>0</v>
      </c>
    </row>
    <row r="352" spans="1:7" ht="15">
      <c r="A352" s="84" t="s">
        <v>2604</v>
      </c>
      <c r="B352" s="84">
        <v>2</v>
      </c>
      <c r="C352" s="122">
        <v>0.001681579872758121</v>
      </c>
      <c r="D352" s="84" t="s">
        <v>2664</v>
      </c>
      <c r="E352" s="84" t="b">
        <v>0</v>
      </c>
      <c r="F352" s="84" t="b">
        <v>0</v>
      </c>
      <c r="G352" s="84" t="b">
        <v>0</v>
      </c>
    </row>
    <row r="353" spans="1:7" ht="15">
      <c r="A353" s="84" t="s">
        <v>2605</v>
      </c>
      <c r="B353" s="84">
        <v>2</v>
      </c>
      <c r="C353" s="122">
        <v>0.001681579872758121</v>
      </c>
      <c r="D353" s="84" t="s">
        <v>2664</v>
      </c>
      <c r="E353" s="84" t="b">
        <v>0</v>
      </c>
      <c r="F353" s="84" t="b">
        <v>0</v>
      </c>
      <c r="G353" s="84" t="b">
        <v>0</v>
      </c>
    </row>
    <row r="354" spans="1:7" ht="15">
      <c r="A354" s="84" t="s">
        <v>2606</v>
      </c>
      <c r="B354" s="84">
        <v>2</v>
      </c>
      <c r="C354" s="122">
        <v>0.001681579872758121</v>
      </c>
      <c r="D354" s="84" t="s">
        <v>2664</v>
      </c>
      <c r="E354" s="84" t="b">
        <v>0</v>
      </c>
      <c r="F354" s="84" t="b">
        <v>0</v>
      </c>
      <c r="G354" s="84" t="b">
        <v>0</v>
      </c>
    </row>
    <row r="355" spans="1:7" ht="15">
      <c r="A355" s="84" t="s">
        <v>2607</v>
      </c>
      <c r="B355" s="84">
        <v>2</v>
      </c>
      <c r="C355" s="122">
        <v>0.001681579872758121</v>
      </c>
      <c r="D355" s="84" t="s">
        <v>2664</v>
      </c>
      <c r="E355" s="84" t="b">
        <v>0</v>
      </c>
      <c r="F355" s="84" t="b">
        <v>0</v>
      </c>
      <c r="G355" s="84" t="b">
        <v>0</v>
      </c>
    </row>
    <row r="356" spans="1:7" ht="15">
      <c r="A356" s="84" t="s">
        <v>2608</v>
      </c>
      <c r="B356" s="84">
        <v>2</v>
      </c>
      <c r="C356" s="122">
        <v>0.001681579872758121</v>
      </c>
      <c r="D356" s="84" t="s">
        <v>2664</v>
      </c>
      <c r="E356" s="84" t="b">
        <v>0</v>
      </c>
      <c r="F356" s="84" t="b">
        <v>0</v>
      </c>
      <c r="G356" s="84" t="b">
        <v>0</v>
      </c>
    </row>
    <row r="357" spans="1:7" ht="15">
      <c r="A357" s="84" t="s">
        <v>2609</v>
      </c>
      <c r="B357" s="84">
        <v>2</v>
      </c>
      <c r="C357" s="122">
        <v>0.001681579872758121</v>
      </c>
      <c r="D357" s="84" t="s">
        <v>2664</v>
      </c>
      <c r="E357" s="84" t="b">
        <v>0</v>
      </c>
      <c r="F357" s="84" t="b">
        <v>0</v>
      </c>
      <c r="G357" s="84" t="b">
        <v>0</v>
      </c>
    </row>
    <row r="358" spans="1:7" ht="15">
      <c r="A358" s="84" t="s">
        <v>2610</v>
      </c>
      <c r="B358" s="84">
        <v>2</v>
      </c>
      <c r="C358" s="122">
        <v>0.001681579872758121</v>
      </c>
      <c r="D358" s="84" t="s">
        <v>2664</v>
      </c>
      <c r="E358" s="84" t="b">
        <v>0</v>
      </c>
      <c r="F358" s="84" t="b">
        <v>0</v>
      </c>
      <c r="G358" s="84" t="b">
        <v>0</v>
      </c>
    </row>
    <row r="359" spans="1:7" ht="15">
      <c r="A359" s="84" t="s">
        <v>2611</v>
      </c>
      <c r="B359" s="84">
        <v>2</v>
      </c>
      <c r="C359" s="122">
        <v>0.0019384314048946237</v>
      </c>
      <c r="D359" s="84" t="s">
        <v>2664</v>
      </c>
      <c r="E359" s="84" t="b">
        <v>0</v>
      </c>
      <c r="F359" s="84" t="b">
        <v>0</v>
      </c>
      <c r="G359" s="84" t="b">
        <v>0</v>
      </c>
    </row>
    <row r="360" spans="1:7" ht="15">
      <c r="A360" s="84" t="s">
        <v>2612</v>
      </c>
      <c r="B360" s="84">
        <v>2</v>
      </c>
      <c r="C360" s="122">
        <v>0.001681579872758121</v>
      </c>
      <c r="D360" s="84" t="s">
        <v>2664</v>
      </c>
      <c r="E360" s="84" t="b">
        <v>0</v>
      </c>
      <c r="F360" s="84" t="b">
        <v>0</v>
      </c>
      <c r="G360" s="84" t="b">
        <v>0</v>
      </c>
    </row>
    <row r="361" spans="1:7" ht="15">
      <c r="A361" s="84" t="s">
        <v>2613</v>
      </c>
      <c r="B361" s="84">
        <v>2</v>
      </c>
      <c r="C361" s="122">
        <v>0.0019384314048946237</v>
      </c>
      <c r="D361" s="84" t="s">
        <v>2664</v>
      </c>
      <c r="E361" s="84" t="b">
        <v>0</v>
      </c>
      <c r="F361" s="84" t="b">
        <v>0</v>
      </c>
      <c r="G361" s="84" t="b">
        <v>0</v>
      </c>
    </row>
    <row r="362" spans="1:7" ht="15">
      <c r="A362" s="84" t="s">
        <v>2614</v>
      </c>
      <c r="B362" s="84">
        <v>2</v>
      </c>
      <c r="C362" s="122">
        <v>0.001681579872758121</v>
      </c>
      <c r="D362" s="84" t="s">
        <v>2664</v>
      </c>
      <c r="E362" s="84" t="b">
        <v>0</v>
      </c>
      <c r="F362" s="84" t="b">
        <v>0</v>
      </c>
      <c r="G362" s="84" t="b">
        <v>0</v>
      </c>
    </row>
    <row r="363" spans="1:7" ht="15">
      <c r="A363" s="84" t="s">
        <v>2615</v>
      </c>
      <c r="B363" s="84">
        <v>2</v>
      </c>
      <c r="C363" s="122">
        <v>0.001681579872758121</v>
      </c>
      <c r="D363" s="84" t="s">
        <v>2664</v>
      </c>
      <c r="E363" s="84" t="b">
        <v>0</v>
      </c>
      <c r="F363" s="84" t="b">
        <v>0</v>
      </c>
      <c r="G363" s="84" t="b">
        <v>0</v>
      </c>
    </row>
    <row r="364" spans="1:7" ht="15">
      <c r="A364" s="84" t="s">
        <v>2616</v>
      </c>
      <c r="B364" s="84">
        <v>2</v>
      </c>
      <c r="C364" s="122">
        <v>0.001681579872758121</v>
      </c>
      <c r="D364" s="84" t="s">
        <v>2664</v>
      </c>
      <c r="E364" s="84" t="b">
        <v>0</v>
      </c>
      <c r="F364" s="84" t="b">
        <v>0</v>
      </c>
      <c r="G364" s="84" t="b">
        <v>0</v>
      </c>
    </row>
    <row r="365" spans="1:7" ht="15">
      <c r="A365" s="84" t="s">
        <v>2617</v>
      </c>
      <c r="B365" s="84">
        <v>2</v>
      </c>
      <c r="C365" s="122">
        <v>0.001681579872758121</v>
      </c>
      <c r="D365" s="84" t="s">
        <v>2664</v>
      </c>
      <c r="E365" s="84" t="b">
        <v>0</v>
      </c>
      <c r="F365" s="84" t="b">
        <v>0</v>
      </c>
      <c r="G365" s="84" t="b">
        <v>0</v>
      </c>
    </row>
    <row r="366" spans="1:7" ht="15">
      <c r="A366" s="84" t="s">
        <v>578</v>
      </c>
      <c r="B366" s="84">
        <v>2</v>
      </c>
      <c r="C366" s="122">
        <v>0.001681579872758121</v>
      </c>
      <c r="D366" s="84" t="s">
        <v>2664</v>
      </c>
      <c r="E366" s="84" t="b">
        <v>0</v>
      </c>
      <c r="F366" s="84" t="b">
        <v>0</v>
      </c>
      <c r="G366" s="84" t="b">
        <v>0</v>
      </c>
    </row>
    <row r="367" spans="1:7" ht="15">
      <c r="A367" s="84" t="s">
        <v>2618</v>
      </c>
      <c r="B367" s="84">
        <v>2</v>
      </c>
      <c r="C367" s="122">
        <v>0.001681579872758121</v>
      </c>
      <c r="D367" s="84" t="s">
        <v>2664</v>
      </c>
      <c r="E367" s="84" t="b">
        <v>0</v>
      </c>
      <c r="F367" s="84" t="b">
        <v>0</v>
      </c>
      <c r="G367" s="84" t="b">
        <v>0</v>
      </c>
    </row>
    <row r="368" spans="1:7" ht="15">
      <c r="A368" s="84" t="s">
        <v>1994</v>
      </c>
      <c r="B368" s="84">
        <v>2</v>
      </c>
      <c r="C368" s="122">
        <v>0.001681579872758121</v>
      </c>
      <c r="D368" s="84" t="s">
        <v>2664</v>
      </c>
      <c r="E368" s="84" t="b">
        <v>0</v>
      </c>
      <c r="F368" s="84" t="b">
        <v>0</v>
      </c>
      <c r="G368" s="84" t="b">
        <v>0</v>
      </c>
    </row>
    <row r="369" spans="1:7" ht="15">
      <c r="A369" s="84" t="s">
        <v>1995</v>
      </c>
      <c r="B369" s="84">
        <v>2</v>
      </c>
      <c r="C369" s="122">
        <v>0.001681579872758121</v>
      </c>
      <c r="D369" s="84" t="s">
        <v>2664</v>
      </c>
      <c r="E369" s="84" t="b">
        <v>0</v>
      </c>
      <c r="F369" s="84" t="b">
        <v>0</v>
      </c>
      <c r="G369" s="84" t="b">
        <v>0</v>
      </c>
    </row>
    <row r="370" spans="1:7" ht="15">
      <c r="A370" s="84" t="s">
        <v>2619</v>
      </c>
      <c r="B370" s="84">
        <v>2</v>
      </c>
      <c r="C370" s="122">
        <v>0.001681579872758121</v>
      </c>
      <c r="D370" s="84" t="s">
        <v>2664</v>
      </c>
      <c r="E370" s="84" t="b">
        <v>0</v>
      </c>
      <c r="F370" s="84" t="b">
        <v>0</v>
      </c>
      <c r="G370" s="84" t="b">
        <v>0</v>
      </c>
    </row>
    <row r="371" spans="1:7" ht="15">
      <c r="A371" s="84" t="s">
        <v>2620</v>
      </c>
      <c r="B371" s="84">
        <v>2</v>
      </c>
      <c r="C371" s="122">
        <v>0.001681579872758121</v>
      </c>
      <c r="D371" s="84" t="s">
        <v>2664</v>
      </c>
      <c r="E371" s="84" t="b">
        <v>0</v>
      </c>
      <c r="F371" s="84" t="b">
        <v>0</v>
      </c>
      <c r="G371" s="84" t="b">
        <v>0</v>
      </c>
    </row>
    <row r="372" spans="1:7" ht="15">
      <c r="A372" s="84" t="s">
        <v>2621</v>
      </c>
      <c r="B372" s="84">
        <v>2</v>
      </c>
      <c r="C372" s="122">
        <v>0.001681579872758121</v>
      </c>
      <c r="D372" s="84" t="s">
        <v>2664</v>
      </c>
      <c r="E372" s="84" t="b">
        <v>0</v>
      </c>
      <c r="F372" s="84" t="b">
        <v>0</v>
      </c>
      <c r="G372" s="84" t="b">
        <v>0</v>
      </c>
    </row>
    <row r="373" spans="1:7" ht="15">
      <c r="A373" s="84" t="s">
        <v>2622</v>
      </c>
      <c r="B373" s="84">
        <v>2</v>
      </c>
      <c r="C373" s="122">
        <v>0.001681579872758121</v>
      </c>
      <c r="D373" s="84" t="s">
        <v>2664</v>
      </c>
      <c r="E373" s="84" t="b">
        <v>1</v>
      </c>
      <c r="F373" s="84" t="b">
        <v>0</v>
      </c>
      <c r="G373" s="84" t="b">
        <v>0</v>
      </c>
    </row>
    <row r="374" spans="1:7" ht="15">
      <c r="A374" s="84" t="s">
        <v>2623</v>
      </c>
      <c r="B374" s="84">
        <v>2</v>
      </c>
      <c r="C374" s="122">
        <v>0.001681579872758121</v>
      </c>
      <c r="D374" s="84" t="s">
        <v>2664</v>
      </c>
      <c r="E374" s="84" t="b">
        <v>0</v>
      </c>
      <c r="F374" s="84" t="b">
        <v>0</v>
      </c>
      <c r="G374" s="84" t="b">
        <v>0</v>
      </c>
    </row>
    <row r="375" spans="1:7" ht="15">
      <c r="A375" s="84" t="s">
        <v>2624</v>
      </c>
      <c r="B375" s="84">
        <v>2</v>
      </c>
      <c r="C375" s="122">
        <v>0.001681579872758121</v>
      </c>
      <c r="D375" s="84" t="s">
        <v>2664</v>
      </c>
      <c r="E375" s="84" t="b">
        <v>0</v>
      </c>
      <c r="F375" s="84" t="b">
        <v>0</v>
      </c>
      <c r="G375" s="84" t="b">
        <v>0</v>
      </c>
    </row>
    <row r="376" spans="1:7" ht="15">
      <c r="A376" s="84" t="s">
        <v>2625</v>
      </c>
      <c r="B376" s="84">
        <v>2</v>
      </c>
      <c r="C376" s="122">
        <v>0.001681579872758121</v>
      </c>
      <c r="D376" s="84" t="s">
        <v>2664</v>
      </c>
      <c r="E376" s="84" t="b">
        <v>0</v>
      </c>
      <c r="F376" s="84" t="b">
        <v>0</v>
      </c>
      <c r="G376" s="84" t="b">
        <v>0</v>
      </c>
    </row>
    <row r="377" spans="1:7" ht="15">
      <c r="A377" s="84" t="s">
        <v>2626</v>
      </c>
      <c r="B377" s="84">
        <v>2</v>
      </c>
      <c r="C377" s="122">
        <v>0.001681579872758121</v>
      </c>
      <c r="D377" s="84" t="s">
        <v>2664</v>
      </c>
      <c r="E377" s="84" t="b">
        <v>0</v>
      </c>
      <c r="F377" s="84" t="b">
        <v>0</v>
      </c>
      <c r="G377" s="84" t="b">
        <v>0</v>
      </c>
    </row>
    <row r="378" spans="1:7" ht="15">
      <c r="A378" s="84" t="s">
        <v>2627</v>
      </c>
      <c r="B378" s="84">
        <v>2</v>
      </c>
      <c r="C378" s="122">
        <v>0.001681579872758121</v>
      </c>
      <c r="D378" s="84" t="s">
        <v>2664</v>
      </c>
      <c r="E378" s="84" t="b">
        <v>0</v>
      </c>
      <c r="F378" s="84" t="b">
        <v>0</v>
      </c>
      <c r="G378" s="84" t="b">
        <v>0</v>
      </c>
    </row>
    <row r="379" spans="1:7" ht="15">
      <c r="A379" s="84" t="s">
        <v>2628</v>
      </c>
      <c r="B379" s="84">
        <v>2</v>
      </c>
      <c r="C379" s="122">
        <v>0.001681579872758121</v>
      </c>
      <c r="D379" s="84" t="s">
        <v>2664</v>
      </c>
      <c r="E379" s="84" t="b">
        <v>0</v>
      </c>
      <c r="F379" s="84" t="b">
        <v>0</v>
      </c>
      <c r="G379" s="84" t="b">
        <v>0</v>
      </c>
    </row>
    <row r="380" spans="1:7" ht="15">
      <c r="A380" s="84" t="s">
        <v>2629</v>
      </c>
      <c r="B380" s="84">
        <v>2</v>
      </c>
      <c r="C380" s="122">
        <v>0.001681579872758121</v>
      </c>
      <c r="D380" s="84" t="s">
        <v>2664</v>
      </c>
      <c r="E380" s="84" t="b">
        <v>0</v>
      </c>
      <c r="F380" s="84" t="b">
        <v>0</v>
      </c>
      <c r="G380" s="84" t="b">
        <v>0</v>
      </c>
    </row>
    <row r="381" spans="1:7" ht="15">
      <c r="A381" s="84" t="s">
        <v>2630</v>
      </c>
      <c r="B381" s="84">
        <v>2</v>
      </c>
      <c r="C381" s="122">
        <v>0.001681579872758121</v>
      </c>
      <c r="D381" s="84" t="s">
        <v>2664</v>
      </c>
      <c r="E381" s="84" t="b">
        <v>0</v>
      </c>
      <c r="F381" s="84" t="b">
        <v>0</v>
      </c>
      <c r="G381" s="84" t="b">
        <v>0</v>
      </c>
    </row>
    <row r="382" spans="1:7" ht="15">
      <c r="A382" s="84" t="s">
        <v>2631</v>
      </c>
      <c r="B382" s="84">
        <v>2</v>
      </c>
      <c r="C382" s="122">
        <v>0.001681579872758121</v>
      </c>
      <c r="D382" s="84" t="s">
        <v>2664</v>
      </c>
      <c r="E382" s="84" t="b">
        <v>0</v>
      </c>
      <c r="F382" s="84" t="b">
        <v>0</v>
      </c>
      <c r="G382" s="84" t="b">
        <v>0</v>
      </c>
    </row>
    <row r="383" spans="1:7" ht="15">
      <c r="A383" s="84" t="s">
        <v>2632</v>
      </c>
      <c r="B383" s="84">
        <v>2</v>
      </c>
      <c r="C383" s="122">
        <v>0.001681579872758121</v>
      </c>
      <c r="D383" s="84" t="s">
        <v>2664</v>
      </c>
      <c r="E383" s="84" t="b">
        <v>0</v>
      </c>
      <c r="F383" s="84" t="b">
        <v>0</v>
      </c>
      <c r="G383" s="84" t="b">
        <v>0</v>
      </c>
    </row>
    <row r="384" spans="1:7" ht="15">
      <c r="A384" s="84" t="s">
        <v>2633</v>
      </c>
      <c r="B384" s="84">
        <v>2</v>
      </c>
      <c r="C384" s="122">
        <v>0.001681579872758121</v>
      </c>
      <c r="D384" s="84" t="s">
        <v>2664</v>
      </c>
      <c r="E384" s="84" t="b">
        <v>0</v>
      </c>
      <c r="F384" s="84" t="b">
        <v>0</v>
      </c>
      <c r="G384" s="84" t="b">
        <v>0</v>
      </c>
    </row>
    <row r="385" spans="1:7" ht="15">
      <c r="A385" s="84" t="s">
        <v>2634</v>
      </c>
      <c r="B385" s="84">
        <v>2</v>
      </c>
      <c r="C385" s="122">
        <v>0.001681579872758121</v>
      </c>
      <c r="D385" s="84" t="s">
        <v>2664</v>
      </c>
      <c r="E385" s="84" t="b">
        <v>0</v>
      </c>
      <c r="F385" s="84" t="b">
        <v>0</v>
      </c>
      <c r="G385" s="84" t="b">
        <v>0</v>
      </c>
    </row>
    <row r="386" spans="1:7" ht="15">
      <c r="A386" s="84" t="s">
        <v>2635</v>
      </c>
      <c r="B386" s="84">
        <v>2</v>
      </c>
      <c r="C386" s="122">
        <v>0.001681579872758121</v>
      </c>
      <c r="D386" s="84" t="s">
        <v>2664</v>
      </c>
      <c r="E386" s="84" t="b">
        <v>0</v>
      </c>
      <c r="F386" s="84" t="b">
        <v>0</v>
      </c>
      <c r="G386" s="84" t="b">
        <v>0</v>
      </c>
    </row>
    <row r="387" spans="1:7" ht="15">
      <c r="A387" s="84" t="s">
        <v>2636</v>
      </c>
      <c r="B387" s="84">
        <v>2</v>
      </c>
      <c r="C387" s="122">
        <v>0.001681579872758121</v>
      </c>
      <c r="D387" s="84" t="s">
        <v>2664</v>
      </c>
      <c r="E387" s="84" t="b">
        <v>0</v>
      </c>
      <c r="F387" s="84" t="b">
        <v>0</v>
      </c>
      <c r="G387" s="84" t="b">
        <v>0</v>
      </c>
    </row>
    <row r="388" spans="1:7" ht="15">
      <c r="A388" s="84" t="s">
        <v>2637</v>
      </c>
      <c r="B388" s="84">
        <v>2</v>
      </c>
      <c r="C388" s="122">
        <v>0.001681579872758121</v>
      </c>
      <c r="D388" s="84" t="s">
        <v>2664</v>
      </c>
      <c r="E388" s="84" t="b">
        <v>0</v>
      </c>
      <c r="F388" s="84" t="b">
        <v>0</v>
      </c>
      <c r="G388" s="84" t="b">
        <v>0</v>
      </c>
    </row>
    <row r="389" spans="1:7" ht="15">
      <c r="A389" s="84" t="s">
        <v>2638</v>
      </c>
      <c r="B389" s="84">
        <v>2</v>
      </c>
      <c r="C389" s="122">
        <v>0.001681579872758121</v>
      </c>
      <c r="D389" s="84" t="s">
        <v>2664</v>
      </c>
      <c r="E389" s="84" t="b">
        <v>0</v>
      </c>
      <c r="F389" s="84" t="b">
        <v>0</v>
      </c>
      <c r="G389" s="84" t="b">
        <v>0</v>
      </c>
    </row>
    <row r="390" spans="1:7" ht="15">
      <c r="A390" s="84" t="s">
        <v>2639</v>
      </c>
      <c r="B390" s="84">
        <v>2</v>
      </c>
      <c r="C390" s="122">
        <v>0.001681579872758121</v>
      </c>
      <c r="D390" s="84" t="s">
        <v>2664</v>
      </c>
      <c r="E390" s="84" t="b">
        <v>0</v>
      </c>
      <c r="F390" s="84" t="b">
        <v>0</v>
      </c>
      <c r="G390" s="84" t="b">
        <v>0</v>
      </c>
    </row>
    <row r="391" spans="1:7" ht="15">
      <c r="A391" s="84" t="s">
        <v>2640</v>
      </c>
      <c r="B391" s="84">
        <v>2</v>
      </c>
      <c r="C391" s="122">
        <v>0.001681579872758121</v>
      </c>
      <c r="D391" s="84" t="s">
        <v>2664</v>
      </c>
      <c r="E391" s="84" t="b">
        <v>0</v>
      </c>
      <c r="F391" s="84" t="b">
        <v>0</v>
      </c>
      <c r="G391" s="84" t="b">
        <v>0</v>
      </c>
    </row>
    <row r="392" spans="1:7" ht="15">
      <c r="A392" s="84" t="s">
        <v>2641</v>
      </c>
      <c r="B392" s="84">
        <v>2</v>
      </c>
      <c r="C392" s="122">
        <v>0.001681579872758121</v>
      </c>
      <c r="D392" s="84" t="s">
        <v>2664</v>
      </c>
      <c r="E392" s="84" t="b">
        <v>0</v>
      </c>
      <c r="F392" s="84" t="b">
        <v>1</v>
      </c>
      <c r="G392" s="84" t="b">
        <v>0</v>
      </c>
    </row>
    <row r="393" spans="1:7" ht="15">
      <c r="A393" s="84" t="s">
        <v>2642</v>
      </c>
      <c r="B393" s="84">
        <v>2</v>
      </c>
      <c r="C393" s="122">
        <v>0.001681579872758121</v>
      </c>
      <c r="D393" s="84" t="s">
        <v>2664</v>
      </c>
      <c r="E393" s="84" t="b">
        <v>1</v>
      </c>
      <c r="F393" s="84" t="b">
        <v>0</v>
      </c>
      <c r="G393" s="84" t="b">
        <v>0</v>
      </c>
    </row>
    <row r="394" spans="1:7" ht="15">
      <c r="A394" s="84" t="s">
        <v>2643</v>
      </c>
      <c r="B394" s="84">
        <v>2</v>
      </c>
      <c r="C394" s="122">
        <v>0.001681579872758121</v>
      </c>
      <c r="D394" s="84" t="s">
        <v>2664</v>
      </c>
      <c r="E394" s="84" t="b">
        <v>0</v>
      </c>
      <c r="F394" s="84" t="b">
        <v>1</v>
      </c>
      <c r="G394" s="84" t="b">
        <v>0</v>
      </c>
    </row>
    <row r="395" spans="1:7" ht="15">
      <c r="A395" s="84" t="s">
        <v>2644</v>
      </c>
      <c r="B395" s="84">
        <v>2</v>
      </c>
      <c r="C395" s="122">
        <v>0.001681579872758121</v>
      </c>
      <c r="D395" s="84" t="s">
        <v>2664</v>
      </c>
      <c r="E395" s="84" t="b">
        <v>0</v>
      </c>
      <c r="F395" s="84" t="b">
        <v>1</v>
      </c>
      <c r="G395" s="84" t="b">
        <v>0</v>
      </c>
    </row>
    <row r="396" spans="1:7" ht="15">
      <c r="A396" s="84" t="s">
        <v>2645</v>
      </c>
      <c r="B396" s="84">
        <v>2</v>
      </c>
      <c r="C396" s="122">
        <v>0.001681579872758121</v>
      </c>
      <c r="D396" s="84" t="s">
        <v>2664</v>
      </c>
      <c r="E396" s="84" t="b">
        <v>0</v>
      </c>
      <c r="F396" s="84" t="b">
        <v>0</v>
      </c>
      <c r="G396" s="84" t="b">
        <v>0</v>
      </c>
    </row>
    <row r="397" spans="1:7" ht="15">
      <c r="A397" s="84" t="s">
        <v>2646</v>
      </c>
      <c r="B397" s="84">
        <v>2</v>
      </c>
      <c r="C397" s="122">
        <v>0.001681579872758121</v>
      </c>
      <c r="D397" s="84" t="s">
        <v>2664</v>
      </c>
      <c r="E397" s="84" t="b">
        <v>0</v>
      </c>
      <c r="F397" s="84" t="b">
        <v>1</v>
      </c>
      <c r="G397" s="84" t="b">
        <v>0</v>
      </c>
    </row>
    <row r="398" spans="1:7" ht="15">
      <c r="A398" s="84" t="s">
        <v>2647</v>
      </c>
      <c r="B398" s="84">
        <v>2</v>
      </c>
      <c r="C398" s="122">
        <v>0.001681579872758121</v>
      </c>
      <c r="D398" s="84" t="s">
        <v>2664</v>
      </c>
      <c r="E398" s="84" t="b">
        <v>0</v>
      </c>
      <c r="F398" s="84" t="b">
        <v>0</v>
      </c>
      <c r="G398" s="84" t="b">
        <v>0</v>
      </c>
    </row>
    <row r="399" spans="1:7" ht="15">
      <c r="A399" s="84" t="s">
        <v>2648</v>
      </c>
      <c r="B399" s="84">
        <v>2</v>
      </c>
      <c r="C399" s="122">
        <v>0.001681579872758121</v>
      </c>
      <c r="D399" s="84" t="s">
        <v>2664</v>
      </c>
      <c r="E399" s="84" t="b">
        <v>0</v>
      </c>
      <c r="F399" s="84" t="b">
        <v>1</v>
      </c>
      <c r="G399" s="84" t="b">
        <v>0</v>
      </c>
    </row>
    <row r="400" spans="1:7" ht="15">
      <c r="A400" s="84" t="s">
        <v>2649</v>
      </c>
      <c r="B400" s="84">
        <v>2</v>
      </c>
      <c r="C400" s="122">
        <v>0.001681579872758121</v>
      </c>
      <c r="D400" s="84" t="s">
        <v>2664</v>
      </c>
      <c r="E400" s="84" t="b">
        <v>0</v>
      </c>
      <c r="F400" s="84" t="b">
        <v>0</v>
      </c>
      <c r="G400" s="84" t="b">
        <v>0</v>
      </c>
    </row>
    <row r="401" spans="1:7" ht="15">
      <c r="A401" s="84" t="s">
        <v>2650</v>
      </c>
      <c r="B401" s="84">
        <v>2</v>
      </c>
      <c r="C401" s="122">
        <v>0.001681579872758121</v>
      </c>
      <c r="D401" s="84" t="s">
        <v>2664</v>
      </c>
      <c r="E401" s="84" t="b">
        <v>0</v>
      </c>
      <c r="F401" s="84" t="b">
        <v>0</v>
      </c>
      <c r="G401" s="84" t="b">
        <v>0</v>
      </c>
    </row>
    <row r="402" spans="1:7" ht="15">
      <c r="A402" s="84" t="s">
        <v>2651</v>
      </c>
      <c r="B402" s="84">
        <v>2</v>
      </c>
      <c r="C402" s="122">
        <v>0.001681579872758121</v>
      </c>
      <c r="D402" s="84" t="s">
        <v>2664</v>
      </c>
      <c r="E402" s="84" t="b">
        <v>0</v>
      </c>
      <c r="F402" s="84" t="b">
        <v>0</v>
      </c>
      <c r="G402" s="84" t="b">
        <v>0</v>
      </c>
    </row>
    <row r="403" spans="1:7" ht="15">
      <c r="A403" s="84" t="s">
        <v>2652</v>
      </c>
      <c r="B403" s="84">
        <v>2</v>
      </c>
      <c r="C403" s="122">
        <v>0.001681579872758121</v>
      </c>
      <c r="D403" s="84" t="s">
        <v>2664</v>
      </c>
      <c r="E403" s="84" t="b">
        <v>0</v>
      </c>
      <c r="F403" s="84" t="b">
        <v>0</v>
      </c>
      <c r="G403" s="84" t="b">
        <v>0</v>
      </c>
    </row>
    <row r="404" spans="1:7" ht="15">
      <c r="A404" s="84" t="s">
        <v>2653</v>
      </c>
      <c r="B404" s="84">
        <v>2</v>
      </c>
      <c r="C404" s="122">
        <v>0.001681579872758121</v>
      </c>
      <c r="D404" s="84" t="s">
        <v>2664</v>
      </c>
      <c r="E404" s="84" t="b">
        <v>0</v>
      </c>
      <c r="F404" s="84" t="b">
        <v>0</v>
      </c>
      <c r="G404" s="84" t="b">
        <v>0</v>
      </c>
    </row>
    <row r="405" spans="1:7" ht="15">
      <c r="A405" s="84" t="s">
        <v>2654</v>
      </c>
      <c r="B405" s="84">
        <v>2</v>
      </c>
      <c r="C405" s="122">
        <v>0.0019384314048946237</v>
      </c>
      <c r="D405" s="84" t="s">
        <v>2664</v>
      </c>
      <c r="E405" s="84" t="b">
        <v>1</v>
      </c>
      <c r="F405" s="84" t="b">
        <v>0</v>
      </c>
      <c r="G405" s="84" t="b">
        <v>0</v>
      </c>
    </row>
    <row r="406" spans="1:7" ht="15">
      <c r="A406" s="84" t="s">
        <v>2655</v>
      </c>
      <c r="B406" s="84">
        <v>2</v>
      </c>
      <c r="C406" s="122">
        <v>0.001681579872758121</v>
      </c>
      <c r="D406" s="84" t="s">
        <v>2664</v>
      </c>
      <c r="E406" s="84" t="b">
        <v>0</v>
      </c>
      <c r="F406" s="84" t="b">
        <v>0</v>
      </c>
      <c r="G406" s="84" t="b">
        <v>0</v>
      </c>
    </row>
    <row r="407" spans="1:7" ht="15">
      <c r="A407" s="84" t="s">
        <v>2656</v>
      </c>
      <c r="B407" s="84">
        <v>2</v>
      </c>
      <c r="C407" s="122">
        <v>0.001681579872758121</v>
      </c>
      <c r="D407" s="84" t="s">
        <v>2664</v>
      </c>
      <c r="E407" s="84" t="b">
        <v>0</v>
      </c>
      <c r="F407" s="84" t="b">
        <v>0</v>
      </c>
      <c r="G407" s="84" t="b">
        <v>0</v>
      </c>
    </row>
    <row r="408" spans="1:7" ht="15">
      <c r="A408" s="84" t="s">
        <v>2657</v>
      </c>
      <c r="B408" s="84">
        <v>2</v>
      </c>
      <c r="C408" s="122">
        <v>0.001681579872758121</v>
      </c>
      <c r="D408" s="84" t="s">
        <v>2664</v>
      </c>
      <c r="E408" s="84" t="b">
        <v>0</v>
      </c>
      <c r="F408" s="84" t="b">
        <v>0</v>
      </c>
      <c r="G408" s="84" t="b">
        <v>0</v>
      </c>
    </row>
    <row r="409" spans="1:7" ht="15">
      <c r="A409" s="84" t="s">
        <v>2658</v>
      </c>
      <c r="B409" s="84">
        <v>2</v>
      </c>
      <c r="C409" s="122">
        <v>0.001681579872758121</v>
      </c>
      <c r="D409" s="84" t="s">
        <v>2664</v>
      </c>
      <c r="E409" s="84" t="b">
        <v>0</v>
      </c>
      <c r="F409" s="84" t="b">
        <v>0</v>
      </c>
      <c r="G409" s="84" t="b">
        <v>0</v>
      </c>
    </row>
    <row r="410" spans="1:7" ht="15">
      <c r="A410" s="84" t="s">
        <v>2659</v>
      </c>
      <c r="B410" s="84">
        <v>2</v>
      </c>
      <c r="C410" s="122">
        <v>0.001681579872758121</v>
      </c>
      <c r="D410" s="84" t="s">
        <v>2664</v>
      </c>
      <c r="E410" s="84" t="b">
        <v>0</v>
      </c>
      <c r="F410" s="84" t="b">
        <v>0</v>
      </c>
      <c r="G410" s="84" t="b">
        <v>0</v>
      </c>
    </row>
    <row r="411" spans="1:7" ht="15">
      <c r="A411" s="84" t="s">
        <v>2660</v>
      </c>
      <c r="B411" s="84">
        <v>2</v>
      </c>
      <c r="C411" s="122">
        <v>0.0019384314048946237</v>
      </c>
      <c r="D411" s="84" t="s">
        <v>2664</v>
      </c>
      <c r="E411" s="84" t="b">
        <v>0</v>
      </c>
      <c r="F411" s="84" t="b">
        <v>0</v>
      </c>
      <c r="G411" s="84" t="b">
        <v>0</v>
      </c>
    </row>
    <row r="412" spans="1:7" ht="15">
      <c r="A412" s="84" t="s">
        <v>617</v>
      </c>
      <c r="B412" s="84">
        <v>2</v>
      </c>
      <c r="C412" s="122">
        <v>0.0019384314048946237</v>
      </c>
      <c r="D412" s="84" t="s">
        <v>2664</v>
      </c>
      <c r="E412" s="84" t="b">
        <v>0</v>
      </c>
      <c r="F412" s="84" t="b">
        <v>0</v>
      </c>
      <c r="G412" s="84" t="b">
        <v>0</v>
      </c>
    </row>
    <row r="413" spans="1:7" ht="15">
      <c r="A413" s="84" t="s">
        <v>2661</v>
      </c>
      <c r="B413" s="84">
        <v>2</v>
      </c>
      <c r="C413" s="122">
        <v>0.001681579872758121</v>
      </c>
      <c r="D413" s="84" t="s">
        <v>2664</v>
      </c>
      <c r="E413" s="84" t="b">
        <v>0</v>
      </c>
      <c r="F413" s="84" t="b">
        <v>0</v>
      </c>
      <c r="G413" s="84" t="b">
        <v>0</v>
      </c>
    </row>
    <row r="414" spans="1:7" ht="15">
      <c r="A414" s="84" t="s">
        <v>282</v>
      </c>
      <c r="B414" s="84">
        <v>48</v>
      </c>
      <c r="C414" s="122">
        <v>0.011630539120490987</v>
      </c>
      <c r="D414" s="84" t="s">
        <v>1804</v>
      </c>
      <c r="E414" s="84" t="b">
        <v>0</v>
      </c>
      <c r="F414" s="84" t="b">
        <v>0</v>
      </c>
      <c r="G414" s="84" t="b">
        <v>0</v>
      </c>
    </row>
    <row r="415" spans="1:7" ht="15">
      <c r="A415" s="84" t="s">
        <v>1935</v>
      </c>
      <c r="B415" s="84">
        <v>23</v>
      </c>
      <c r="C415" s="122">
        <v>0.010572155934850141</v>
      </c>
      <c r="D415" s="84" t="s">
        <v>1804</v>
      </c>
      <c r="E415" s="84" t="b">
        <v>0</v>
      </c>
      <c r="F415" s="84" t="b">
        <v>0</v>
      </c>
      <c r="G415" s="84" t="b">
        <v>0</v>
      </c>
    </row>
    <row r="416" spans="1:7" ht="15">
      <c r="A416" s="84" t="s">
        <v>1934</v>
      </c>
      <c r="B416" s="84">
        <v>22</v>
      </c>
      <c r="C416" s="122">
        <v>0.010401417671159988</v>
      </c>
      <c r="D416" s="84" t="s">
        <v>1804</v>
      </c>
      <c r="E416" s="84" t="b">
        <v>0</v>
      </c>
      <c r="F416" s="84" t="b">
        <v>0</v>
      </c>
      <c r="G416" s="84" t="b">
        <v>0</v>
      </c>
    </row>
    <row r="417" spans="1:7" ht="15">
      <c r="A417" s="84" t="s">
        <v>1936</v>
      </c>
      <c r="B417" s="84">
        <v>18</v>
      </c>
      <c r="C417" s="122">
        <v>0.00957739583066103</v>
      </c>
      <c r="D417" s="84" t="s">
        <v>1804</v>
      </c>
      <c r="E417" s="84" t="b">
        <v>0</v>
      </c>
      <c r="F417" s="84" t="b">
        <v>0</v>
      </c>
      <c r="G417" s="84" t="b">
        <v>0</v>
      </c>
    </row>
    <row r="418" spans="1:7" ht="15">
      <c r="A418" s="84" t="s">
        <v>1939</v>
      </c>
      <c r="B418" s="84">
        <v>18</v>
      </c>
      <c r="C418" s="122">
        <v>0.009881358080355302</v>
      </c>
      <c r="D418" s="84" t="s">
        <v>1804</v>
      </c>
      <c r="E418" s="84" t="b">
        <v>0</v>
      </c>
      <c r="F418" s="84" t="b">
        <v>0</v>
      </c>
      <c r="G418" s="84" t="b">
        <v>0</v>
      </c>
    </row>
    <row r="419" spans="1:7" ht="15">
      <c r="A419" s="84" t="s">
        <v>596</v>
      </c>
      <c r="B419" s="84">
        <v>15</v>
      </c>
      <c r="C419" s="122">
        <v>0.008789135090662677</v>
      </c>
      <c r="D419" s="84" t="s">
        <v>1804</v>
      </c>
      <c r="E419" s="84" t="b">
        <v>0</v>
      </c>
      <c r="F419" s="84" t="b">
        <v>0</v>
      </c>
      <c r="G419" s="84" t="b">
        <v>0</v>
      </c>
    </row>
    <row r="420" spans="1:7" ht="15">
      <c r="A420" s="84" t="s">
        <v>1904</v>
      </c>
      <c r="B420" s="84">
        <v>15</v>
      </c>
      <c r="C420" s="122">
        <v>0.008789135090662677</v>
      </c>
      <c r="D420" s="84" t="s">
        <v>1804</v>
      </c>
      <c r="E420" s="84" t="b">
        <v>0</v>
      </c>
      <c r="F420" s="84" t="b">
        <v>0</v>
      </c>
      <c r="G420" s="84" t="b">
        <v>0</v>
      </c>
    </row>
    <row r="421" spans="1:7" ht="15">
      <c r="A421" s="84" t="s">
        <v>1940</v>
      </c>
      <c r="B421" s="84">
        <v>15</v>
      </c>
      <c r="C421" s="122">
        <v>0.008789135090662677</v>
      </c>
      <c r="D421" s="84" t="s">
        <v>1804</v>
      </c>
      <c r="E421" s="84" t="b">
        <v>0</v>
      </c>
      <c r="F421" s="84" t="b">
        <v>0</v>
      </c>
      <c r="G421" s="84" t="b">
        <v>0</v>
      </c>
    </row>
    <row r="422" spans="1:7" ht="15">
      <c r="A422" s="84" t="s">
        <v>1937</v>
      </c>
      <c r="B422" s="84">
        <v>14</v>
      </c>
      <c r="C422" s="122">
        <v>0.008488556783451293</v>
      </c>
      <c r="D422" s="84" t="s">
        <v>1804</v>
      </c>
      <c r="E422" s="84" t="b">
        <v>0</v>
      </c>
      <c r="F422" s="84" t="b">
        <v>0</v>
      </c>
      <c r="G422" s="84" t="b">
        <v>0</v>
      </c>
    </row>
    <row r="423" spans="1:7" ht="15">
      <c r="A423" s="84" t="s">
        <v>1941</v>
      </c>
      <c r="B423" s="84">
        <v>14</v>
      </c>
      <c r="C423" s="122">
        <v>0.008488556783451293</v>
      </c>
      <c r="D423" s="84" t="s">
        <v>1804</v>
      </c>
      <c r="E423" s="84" t="b">
        <v>0</v>
      </c>
      <c r="F423" s="84" t="b">
        <v>0</v>
      </c>
      <c r="G423" s="84" t="b">
        <v>0</v>
      </c>
    </row>
    <row r="424" spans="1:7" ht="15">
      <c r="A424" s="84" t="s">
        <v>2356</v>
      </c>
      <c r="B424" s="84">
        <v>13</v>
      </c>
      <c r="C424" s="122">
        <v>0.008166857750502878</v>
      </c>
      <c r="D424" s="84" t="s">
        <v>1804</v>
      </c>
      <c r="E424" s="84" t="b">
        <v>0</v>
      </c>
      <c r="F424" s="84" t="b">
        <v>0</v>
      </c>
      <c r="G424" s="84" t="b">
        <v>0</v>
      </c>
    </row>
    <row r="425" spans="1:7" ht="15">
      <c r="A425" s="84" t="s">
        <v>2358</v>
      </c>
      <c r="B425" s="84">
        <v>13</v>
      </c>
      <c r="C425" s="122">
        <v>0.008166857750502878</v>
      </c>
      <c r="D425" s="84" t="s">
        <v>1804</v>
      </c>
      <c r="E425" s="84" t="b">
        <v>0</v>
      </c>
      <c r="F425" s="84" t="b">
        <v>0</v>
      </c>
      <c r="G425" s="84" t="b">
        <v>0</v>
      </c>
    </row>
    <row r="426" spans="1:7" ht="15">
      <c r="A426" s="84" t="s">
        <v>2357</v>
      </c>
      <c r="B426" s="84">
        <v>12</v>
      </c>
      <c r="C426" s="122">
        <v>0.007822410219534686</v>
      </c>
      <c r="D426" s="84" t="s">
        <v>1804</v>
      </c>
      <c r="E426" s="84" t="b">
        <v>1</v>
      </c>
      <c r="F426" s="84" t="b">
        <v>0</v>
      </c>
      <c r="G426" s="84" t="b">
        <v>0</v>
      </c>
    </row>
    <row r="427" spans="1:7" ht="15">
      <c r="A427" s="84" t="s">
        <v>570</v>
      </c>
      <c r="B427" s="84">
        <v>12</v>
      </c>
      <c r="C427" s="122">
        <v>0.008130888267611417</v>
      </c>
      <c r="D427" s="84" t="s">
        <v>1804</v>
      </c>
      <c r="E427" s="84" t="b">
        <v>0</v>
      </c>
      <c r="F427" s="84" t="b">
        <v>0</v>
      </c>
      <c r="G427" s="84" t="b">
        <v>0</v>
      </c>
    </row>
    <row r="428" spans="1:7" ht="15">
      <c r="A428" s="84" t="s">
        <v>2359</v>
      </c>
      <c r="B428" s="84">
        <v>11</v>
      </c>
      <c r="C428" s="122">
        <v>0.0074533142453104655</v>
      </c>
      <c r="D428" s="84" t="s">
        <v>1804</v>
      </c>
      <c r="E428" s="84" t="b">
        <v>0</v>
      </c>
      <c r="F428" s="84" t="b">
        <v>0</v>
      </c>
      <c r="G428" s="84" t="b">
        <v>0</v>
      </c>
    </row>
    <row r="429" spans="1:7" ht="15">
      <c r="A429" s="84" t="s">
        <v>1946</v>
      </c>
      <c r="B429" s="84">
        <v>11</v>
      </c>
      <c r="C429" s="122">
        <v>0.0074533142453104655</v>
      </c>
      <c r="D429" s="84" t="s">
        <v>1804</v>
      </c>
      <c r="E429" s="84" t="b">
        <v>0</v>
      </c>
      <c r="F429" s="84" t="b">
        <v>0</v>
      </c>
      <c r="G429" s="84" t="b">
        <v>0</v>
      </c>
    </row>
    <row r="430" spans="1:7" ht="15">
      <c r="A430" s="84" t="s">
        <v>1945</v>
      </c>
      <c r="B430" s="84">
        <v>10</v>
      </c>
      <c r="C430" s="122">
        <v>0.007057323115242337</v>
      </c>
      <c r="D430" s="84" t="s">
        <v>1804</v>
      </c>
      <c r="E430" s="84" t="b">
        <v>0</v>
      </c>
      <c r="F430" s="84" t="b">
        <v>0</v>
      </c>
      <c r="G430" s="84" t="b">
        <v>0</v>
      </c>
    </row>
    <row r="431" spans="1:7" ht="15">
      <c r="A431" s="84" t="s">
        <v>2360</v>
      </c>
      <c r="B431" s="84">
        <v>9</v>
      </c>
      <c r="C431" s="122">
        <v>0.006631738705109993</v>
      </c>
      <c r="D431" s="84" t="s">
        <v>1804</v>
      </c>
      <c r="E431" s="84" t="b">
        <v>0</v>
      </c>
      <c r="F431" s="84" t="b">
        <v>0</v>
      </c>
      <c r="G431" s="84" t="b">
        <v>0</v>
      </c>
    </row>
    <row r="432" spans="1:7" ht="15">
      <c r="A432" s="84" t="s">
        <v>2364</v>
      </c>
      <c r="B432" s="84">
        <v>9</v>
      </c>
      <c r="C432" s="122">
        <v>0.006631738705109993</v>
      </c>
      <c r="D432" s="84" t="s">
        <v>1804</v>
      </c>
      <c r="E432" s="84" t="b">
        <v>0</v>
      </c>
      <c r="F432" s="84" t="b">
        <v>0</v>
      </c>
      <c r="G432" s="84" t="b">
        <v>0</v>
      </c>
    </row>
    <row r="433" spans="1:7" ht="15">
      <c r="A433" s="84" t="s">
        <v>2365</v>
      </c>
      <c r="B433" s="84">
        <v>9</v>
      </c>
      <c r="C433" s="122">
        <v>0.006631738705109993</v>
      </c>
      <c r="D433" s="84" t="s">
        <v>1804</v>
      </c>
      <c r="E433" s="84" t="b">
        <v>0</v>
      </c>
      <c r="F433" s="84" t="b">
        <v>0</v>
      </c>
      <c r="G433" s="84" t="b">
        <v>0</v>
      </c>
    </row>
    <row r="434" spans="1:7" ht="15">
      <c r="A434" s="84" t="s">
        <v>2362</v>
      </c>
      <c r="B434" s="84">
        <v>8</v>
      </c>
      <c r="C434" s="122">
        <v>0.006853198626160435</v>
      </c>
      <c r="D434" s="84" t="s">
        <v>1804</v>
      </c>
      <c r="E434" s="84" t="b">
        <v>0</v>
      </c>
      <c r="F434" s="84" t="b">
        <v>0</v>
      </c>
      <c r="G434" s="84" t="b">
        <v>0</v>
      </c>
    </row>
    <row r="435" spans="1:7" ht="15">
      <c r="A435" s="84" t="s">
        <v>2369</v>
      </c>
      <c r="B435" s="84">
        <v>8</v>
      </c>
      <c r="C435" s="122">
        <v>0.006173259923530231</v>
      </c>
      <c r="D435" s="84" t="s">
        <v>1804</v>
      </c>
      <c r="E435" s="84" t="b">
        <v>0</v>
      </c>
      <c r="F435" s="84" t="b">
        <v>0</v>
      </c>
      <c r="G435" s="84" t="b">
        <v>0</v>
      </c>
    </row>
    <row r="436" spans="1:7" ht="15">
      <c r="A436" s="84" t="s">
        <v>285</v>
      </c>
      <c r="B436" s="84">
        <v>8</v>
      </c>
      <c r="C436" s="122">
        <v>0.006173259923530231</v>
      </c>
      <c r="D436" s="84" t="s">
        <v>1804</v>
      </c>
      <c r="E436" s="84" t="b">
        <v>0</v>
      </c>
      <c r="F436" s="84" t="b">
        <v>0</v>
      </c>
      <c r="G436" s="84" t="b">
        <v>0</v>
      </c>
    </row>
    <row r="437" spans="1:7" ht="15">
      <c r="A437" s="84" t="s">
        <v>2370</v>
      </c>
      <c r="B437" s="84">
        <v>8</v>
      </c>
      <c r="C437" s="122">
        <v>0.006173259923530231</v>
      </c>
      <c r="D437" s="84" t="s">
        <v>1804</v>
      </c>
      <c r="E437" s="84" t="b">
        <v>0</v>
      </c>
      <c r="F437" s="84" t="b">
        <v>0</v>
      </c>
      <c r="G437" s="84" t="b">
        <v>0</v>
      </c>
    </row>
    <row r="438" spans="1:7" ht="15">
      <c r="A438" s="84" t="s">
        <v>2371</v>
      </c>
      <c r="B438" s="84">
        <v>8</v>
      </c>
      <c r="C438" s="122">
        <v>0.006173259923530231</v>
      </c>
      <c r="D438" s="84" t="s">
        <v>1804</v>
      </c>
      <c r="E438" s="84" t="b">
        <v>0</v>
      </c>
      <c r="F438" s="84" t="b">
        <v>0</v>
      </c>
      <c r="G438" s="84" t="b">
        <v>0</v>
      </c>
    </row>
    <row r="439" spans="1:7" ht="15">
      <c r="A439" s="84" t="s">
        <v>579</v>
      </c>
      <c r="B439" s="84">
        <v>8</v>
      </c>
      <c r="C439" s="122">
        <v>0.006173259923530231</v>
      </c>
      <c r="D439" s="84" t="s">
        <v>1804</v>
      </c>
      <c r="E439" s="84" t="b">
        <v>0</v>
      </c>
      <c r="F439" s="84" t="b">
        <v>0</v>
      </c>
      <c r="G439" s="84" t="b">
        <v>0</v>
      </c>
    </row>
    <row r="440" spans="1:7" ht="15">
      <c r="A440" s="84" t="s">
        <v>1894</v>
      </c>
      <c r="B440" s="84">
        <v>7</v>
      </c>
      <c r="C440" s="122">
        <v>0.005677754561554129</v>
      </c>
      <c r="D440" s="84" t="s">
        <v>1804</v>
      </c>
      <c r="E440" s="84" t="b">
        <v>0</v>
      </c>
      <c r="F440" s="84" t="b">
        <v>0</v>
      </c>
      <c r="G440" s="84" t="b">
        <v>0</v>
      </c>
    </row>
    <row r="441" spans="1:7" ht="15">
      <c r="A441" s="84" t="s">
        <v>2374</v>
      </c>
      <c r="B441" s="84">
        <v>7</v>
      </c>
      <c r="C441" s="122">
        <v>0.005677754561554129</v>
      </c>
      <c r="D441" s="84" t="s">
        <v>1804</v>
      </c>
      <c r="E441" s="84" t="b">
        <v>0</v>
      </c>
      <c r="F441" s="84" t="b">
        <v>0</v>
      </c>
      <c r="G441" s="84" t="b">
        <v>0</v>
      </c>
    </row>
    <row r="442" spans="1:7" ht="15">
      <c r="A442" s="84" t="s">
        <v>2367</v>
      </c>
      <c r="B442" s="84">
        <v>7</v>
      </c>
      <c r="C442" s="122">
        <v>0.005677754561554129</v>
      </c>
      <c r="D442" s="84" t="s">
        <v>1804</v>
      </c>
      <c r="E442" s="84" t="b">
        <v>0</v>
      </c>
      <c r="F442" s="84" t="b">
        <v>0</v>
      </c>
      <c r="G442" s="84" t="b">
        <v>0</v>
      </c>
    </row>
    <row r="443" spans="1:7" ht="15">
      <c r="A443" s="84" t="s">
        <v>2375</v>
      </c>
      <c r="B443" s="84">
        <v>7</v>
      </c>
      <c r="C443" s="122">
        <v>0.005677754561554129</v>
      </c>
      <c r="D443" s="84" t="s">
        <v>1804</v>
      </c>
      <c r="E443" s="84" t="b">
        <v>0</v>
      </c>
      <c r="F443" s="84" t="b">
        <v>1</v>
      </c>
      <c r="G443" s="84" t="b">
        <v>0</v>
      </c>
    </row>
    <row r="444" spans="1:7" ht="15">
      <c r="A444" s="84" t="s">
        <v>2387</v>
      </c>
      <c r="B444" s="84">
        <v>7</v>
      </c>
      <c r="C444" s="122">
        <v>0.005996548797890381</v>
      </c>
      <c r="D444" s="84" t="s">
        <v>1804</v>
      </c>
      <c r="E444" s="84" t="b">
        <v>1</v>
      </c>
      <c r="F444" s="84" t="b">
        <v>0</v>
      </c>
      <c r="G444" s="84" t="b">
        <v>0</v>
      </c>
    </row>
    <row r="445" spans="1:7" ht="15">
      <c r="A445" s="84" t="s">
        <v>2376</v>
      </c>
      <c r="B445" s="84">
        <v>7</v>
      </c>
      <c r="C445" s="122">
        <v>0.005677754561554129</v>
      </c>
      <c r="D445" s="84" t="s">
        <v>1804</v>
      </c>
      <c r="E445" s="84" t="b">
        <v>0</v>
      </c>
      <c r="F445" s="84" t="b">
        <v>0</v>
      </c>
      <c r="G445" s="84" t="b">
        <v>0</v>
      </c>
    </row>
    <row r="446" spans="1:7" ht="15">
      <c r="A446" s="84" t="s">
        <v>2383</v>
      </c>
      <c r="B446" s="84">
        <v>7</v>
      </c>
      <c r="C446" s="122">
        <v>0.005677754561554129</v>
      </c>
      <c r="D446" s="84" t="s">
        <v>1804</v>
      </c>
      <c r="E446" s="84" t="b">
        <v>0</v>
      </c>
      <c r="F446" s="84" t="b">
        <v>0</v>
      </c>
      <c r="G446" s="84" t="b">
        <v>0</v>
      </c>
    </row>
    <row r="447" spans="1:7" ht="15">
      <c r="A447" s="84" t="s">
        <v>1981</v>
      </c>
      <c r="B447" s="84">
        <v>7</v>
      </c>
      <c r="C447" s="122">
        <v>0.005996548797890381</v>
      </c>
      <c r="D447" s="84" t="s">
        <v>1804</v>
      </c>
      <c r="E447" s="84" t="b">
        <v>0</v>
      </c>
      <c r="F447" s="84" t="b">
        <v>0</v>
      </c>
      <c r="G447" s="84" t="b">
        <v>0</v>
      </c>
    </row>
    <row r="448" spans="1:7" ht="15">
      <c r="A448" s="84" t="s">
        <v>2368</v>
      </c>
      <c r="B448" s="84">
        <v>7</v>
      </c>
      <c r="C448" s="122">
        <v>0.005677754561554129</v>
      </c>
      <c r="D448" s="84" t="s">
        <v>1804</v>
      </c>
      <c r="E448" s="84" t="b">
        <v>0</v>
      </c>
      <c r="F448" s="84" t="b">
        <v>0</v>
      </c>
      <c r="G448" s="84" t="b">
        <v>0</v>
      </c>
    </row>
    <row r="449" spans="1:7" ht="15">
      <c r="A449" s="84" t="s">
        <v>1979</v>
      </c>
      <c r="B449" s="84">
        <v>7</v>
      </c>
      <c r="C449" s="122">
        <v>0.005677754561554129</v>
      </c>
      <c r="D449" s="84" t="s">
        <v>1804</v>
      </c>
      <c r="E449" s="84" t="b">
        <v>0</v>
      </c>
      <c r="F449" s="84" t="b">
        <v>0</v>
      </c>
      <c r="G449" s="84" t="b">
        <v>0</v>
      </c>
    </row>
    <row r="450" spans="1:7" ht="15">
      <c r="A450" s="84" t="s">
        <v>1943</v>
      </c>
      <c r="B450" s="84">
        <v>7</v>
      </c>
      <c r="C450" s="122">
        <v>0.005996548797890381</v>
      </c>
      <c r="D450" s="84" t="s">
        <v>1804</v>
      </c>
      <c r="E450" s="84" t="b">
        <v>0</v>
      </c>
      <c r="F450" s="84" t="b">
        <v>0</v>
      </c>
      <c r="G450" s="84" t="b">
        <v>0</v>
      </c>
    </row>
    <row r="451" spans="1:7" ht="15">
      <c r="A451" s="84" t="s">
        <v>2386</v>
      </c>
      <c r="B451" s="84">
        <v>7</v>
      </c>
      <c r="C451" s="122">
        <v>0.005677754561554129</v>
      </c>
      <c r="D451" s="84" t="s">
        <v>1804</v>
      </c>
      <c r="E451" s="84" t="b">
        <v>0</v>
      </c>
      <c r="F451" s="84" t="b">
        <v>0</v>
      </c>
      <c r="G451" s="84" t="b">
        <v>0</v>
      </c>
    </row>
    <row r="452" spans="1:7" ht="15">
      <c r="A452" s="84" t="s">
        <v>1976</v>
      </c>
      <c r="B452" s="84">
        <v>7</v>
      </c>
      <c r="C452" s="122">
        <v>0.005677754561554129</v>
      </c>
      <c r="D452" s="84" t="s">
        <v>1804</v>
      </c>
      <c r="E452" s="84" t="b">
        <v>0</v>
      </c>
      <c r="F452" s="84" t="b">
        <v>0</v>
      </c>
      <c r="G452" s="84" t="b">
        <v>0</v>
      </c>
    </row>
    <row r="453" spans="1:7" ht="15">
      <c r="A453" s="84" t="s">
        <v>2373</v>
      </c>
      <c r="B453" s="84">
        <v>6</v>
      </c>
      <c r="C453" s="122">
        <v>0.005139898969620327</v>
      </c>
      <c r="D453" s="84" t="s">
        <v>1804</v>
      </c>
      <c r="E453" s="84" t="b">
        <v>0</v>
      </c>
      <c r="F453" s="84" t="b">
        <v>0</v>
      </c>
      <c r="G453" s="84" t="b">
        <v>0</v>
      </c>
    </row>
    <row r="454" spans="1:7" ht="15">
      <c r="A454" s="84" t="s">
        <v>1905</v>
      </c>
      <c r="B454" s="84">
        <v>6</v>
      </c>
      <c r="C454" s="122">
        <v>0.005139898969620327</v>
      </c>
      <c r="D454" s="84" t="s">
        <v>1804</v>
      </c>
      <c r="E454" s="84" t="b">
        <v>0</v>
      </c>
      <c r="F454" s="84" t="b">
        <v>0</v>
      </c>
      <c r="G454" s="84" t="b">
        <v>0</v>
      </c>
    </row>
    <row r="455" spans="1:7" ht="15">
      <c r="A455" s="84" t="s">
        <v>1893</v>
      </c>
      <c r="B455" s="84">
        <v>6</v>
      </c>
      <c r="C455" s="122">
        <v>0.005139898969620327</v>
      </c>
      <c r="D455" s="84" t="s">
        <v>1804</v>
      </c>
      <c r="E455" s="84" t="b">
        <v>0</v>
      </c>
      <c r="F455" s="84" t="b">
        <v>0</v>
      </c>
      <c r="G455" s="84" t="b">
        <v>0</v>
      </c>
    </row>
    <row r="456" spans="1:7" ht="15">
      <c r="A456" s="84" t="s">
        <v>2380</v>
      </c>
      <c r="B456" s="84">
        <v>6</v>
      </c>
      <c r="C456" s="122">
        <v>0.005139898969620327</v>
      </c>
      <c r="D456" s="84" t="s">
        <v>1804</v>
      </c>
      <c r="E456" s="84" t="b">
        <v>0</v>
      </c>
      <c r="F456" s="84" t="b">
        <v>0</v>
      </c>
      <c r="G456" s="84" t="b">
        <v>0</v>
      </c>
    </row>
    <row r="457" spans="1:7" ht="15">
      <c r="A457" s="84" t="s">
        <v>1993</v>
      </c>
      <c r="B457" s="84">
        <v>6</v>
      </c>
      <c r="C457" s="122">
        <v>0.006368592829473311</v>
      </c>
      <c r="D457" s="84" t="s">
        <v>1804</v>
      </c>
      <c r="E457" s="84" t="b">
        <v>0</v>
      </c>
      <c r="F457" s="84" t="b">
        <v>0</v>
      </c>
      <c r="G457" s="84" t="b">
        <v>0</v>
      </c>
    </row>
    <row r="458" spans="1:7" ht="15">
      <c r="A458" s="84" t="s">
        <v>1892</v>
      </c>
      <c r="B458" s="84">
        <v>6</v>
      </c>
      <c r="C458" s="122">
        <v>0.005139898969620327</v>
      </c>
      <c r="D458" s="84" t="s">
        <v>1804</v>
      </c>
      <c r="E458" s="84" t="b">
        <v>0</v>
      </c>
      <c r="F458" s="84" t="b">
        <v>0</v>
      </c>
      <c r="G458" s="84" t="b">
        <v>0</v>
      </c>
    </row>
    <row r="459" spans="1:7" ht="15">
      <c r="A459" s="84" t="s">
        <v>600</v>
      </c>
      <c r="B459" s="84">
        <v>6</v>
      </c>
      <c r="C459" s="122">
        <v>0.005139898969620327</v>
      </c>
      <c r="D459" s="84" t="s">
        <v>1804</v>
      </c>
      <c r="E459" s="84" t="b">
        <v>0</v>
      </c>
      <c r="F459" s="84" t="b">
        <v>0</v>
      </c>
      <c r="G459" s="84" t="b">
        <v>0</v>
      </c>
    </row>
    <row r="460" spans="1:7" ht="15">
      <c r="A460" s="84" t="s">
        <v>584</v>
      </c>
      <c r="B460" s="84">
        <v>6</v>
      </c>
      <c r="C460" s="122">
        <v>0.005463087728998388</v>
      </c>
      <c r="D460" s="84" t="s">
        <v>1804</v>
      </c>
      <c r="E460" s="84" t="b">
        <v>0</v>
      </c>
      <c r="F460" s="84" t="b">
        <v>0</v>
      </c>
      <c r="G460" s="84" t="b">
        <v>0</v>
      </c>
    </row>
    <row r="461" spans="1:7" ht="15">
      <c r="A461" s="84" t="s">
        <v>2372</v>
      </c>
      <c r="B461" s="84">
        <v>6</v>
      </c>
      <c r="C461" s="122">
        <v>0.005139898969620327</v>
      </c>
      <c r="D461" s="84" t="s">
        <v>1804</v>
      </c>
      <c r="E461" s="84" t="b">
        <v>0</v>
      </c>
      <c r="F461" s="84" t="b">
        <v>0</v>
      </c>
      <c r="G461" s="84" t="b">
        <v>0</v>
      </c>
    </row>
    <row r="462" spans="1:7" ht="15">
      <c r="A462" s="84" t="s">
        <v>2366</v>
      </c>
      <c r="B462" s="84">
        <v>6</v>
      </c>
      <c r="C462" s="122">
        <v>0.005139898969620327</v>
      </c>
      <c r="D462" s="84" t="s">
        <v>1804</v>
      </c>
      <c r="E462" s="84" t="b">
        <v>0</v>
      </c>
      <c r="F462" s="84" t="b">
        <v>0</v>
      </c>
      <c r="G462" s="84" t="b">
        <v>0</v>
      </c>
    </row>
    <row r="463" spans="1:7" ht="15">
      <c r="A463" s="84" t="s">
        <v>2390</v>
      </c>
      <c r="B463" s="84">
        <v>6</v>
      </c>
      <c r="C463" s="122">
        <v>0.005858638802500659</v>
      </c>
      <c r="D463" s="84" t="s">
        <v>1804</v>
      </c>
      <c r="E463" s="84" t="b">
        <v>0</v>
      </c>
      <c r="F463" s="84" t="b">
        <v>0</v>
      </c>
      <c r="G463" s="84" t="b">
        <v>0</v>
      </c>
    </row>
    <row r="464" spans="1:7" ht="15">
      <c r="A464" s="84" t="s">
        <v>2384</v>
      </c>
      <c r="B464" s="84">
        <v>6</v>
      </c>
      <c r="C464" s="122">
        <v>0.005139898969620327</v>
      </c>
      <c r="D464" s="84" t="s">
        <v>1804</v>
      </c>
      <c r="E464" s="84" t="b">
        <v>0</v>
      </c>
      <c r="F464" s="84" t="b">
        <v>0</v>
      </c>
      <c r="G464" s="84" t="b">
        <v>0</v>
      </c>
    </row>
    <row r="465" spans="1:7" ht="15">
      <c r="A465" s="84" t="s">
        <v>2363</v>
      </c>
      <c r="B465" s="84">
        <v>6</v>
      </c>
      <c r="C465" s="122">
        <v>0.005139898969620327</v>
      </c>
      <c r="D465" s="84" t="s">
        <v>1804</v>
      </c>
      <c r="E465" s="84" t="b">
        <v>0</v>
      </c>
      <c r="F465" s="84" t="b">
        <v>1</v>
      </c>
      <c r="G465" s="84" t="b">
        <v>0</v>
      </c>
    </row>
    <row r="466" spans="1:7" ht="15">
      <c r="A466" s="84" t="s">
        <v>2377</v>
      </c>
      <c r="B466" s="84">
        <v>6</v>
      </c>
      <c r="C466" s="122">
        <v>0.005139898969620327</v>
      </c>
      <c r="D466" s="84" t="s">
        <v>1804</v>
      </c>
      <c r="E466" s="84" t="b">
        <v>0</v>
      </c>
      <c r="F466" s="84" t="b">
        <v>0</v>
      </c>
      <c r="G466" s="84" t="b">
        <v>0</v>
      </c>
    </row>
    <row r="467" spans="1:7" ht="15">
      <c r="A467" s="84" t="s">
        <v>1906</v>
      </c>
      <c r="B467" s="84">
        <v>5</v>
      </c>
      <c r="C467" s="122">
        <v>0.004552573107498656</v>
      </c>
      <c r="D467" s="84" t="s">
        <v>1804</v>
      </c>
      <c r="E467" s="84" t="b">
        <v>0</v>
      </c>
      <c r="F467" s="84" t="b">
        <v>0</v>
      </c>
      <c r="G467" s="84" t="b">
        <v>0</v>
      </c>
    </row>
    <row r="468" spans="1:7" ht="15">
      <c r="A468" s="84" t="s">
        <v>2397</v>
      </c>
      <c r="B468" s="84">
        <v>5</v>
      </c>
      <c r="C468" s="122">
        <v>0.004552573107498656</v>
      </c>
      <c r="D468" s="84" t="s">
        <v>1804</v>
      </c>
      <c r="E468" s="84" t="b">
        <v>0</v>
      </c>
      <c r="F468" s="84" t="b">
        <v>0</v>
      </c>
      <c r="G468" s="84" t="b">
        <v>0</v>
      </c>
    </row>
    <row r="469" spans="1:7" ht="15">
      <c r="A469" s="84" t="s">
        <v>2389</v>
      </c>
      <c r="B469" s="84">
        <v>5</v>
      </c>
      <c r="C469" s="122">
        <v>0.004552573107498656</v>
      </c>
      <c r="D469" s="84" t="s">
        <v>1804</v>
      </c>
      <c r="E469" s="84" t="b">
        <v>0</v>
      </c>
      <c r="F469" s="84" t="b">
        <v>0</v>
      </c>
      <c r="G469" s="84" t="b">
        <v>0</v>
      </c>
    </row>
    <row r="470" spans="1:7" ht="15">
      <c r="A470" s="84" t="s">
        <v>2407</v>
      </c>
      <c r="B470" s="84">
        <v>5</v>
      </c>
      <c r="C470" s="122">
        <v>0.004552573107498656</v>
      </c>
      <c r="D470" s="84" t="s">
        <v>1804</v>
      </c>
      <c r="E470" s="84" t="b">
        <v>0</v>
      </c>
      <c r="F470" s="84" t="b">
        <v>0</v>
      </c>
      <c r="G470" s="84" t="b">
        <v>0</v>
      </c>
    </row>
    <row r="471" spans="1:7" ht="15">
      <c r="A471" s="84" t="s">
        <v>2392</v>
      </c>
      <c r="B471" s="84">
        <v>5</v>
      </c>
      <c r="C471" s="122">
        <v>0.004552573107498656</v>
      </c>
      <c r="D471" s="84" t="s">
        <v>1804</v>
      </c>
      <c r="E471" s="84" t="b">
        <v>0</v>
      </c>
      <c r="F471" s="84" t="b">
        <v>0</v>
      </c>
      <c r="G471" s="84" t="b">
        <v>0</v>
      </c>
    </row>
    <row r="472" spans="1:7" ht="15">
      <c r="A472" s="84" t="s">
        <v>2416</v>
      </c>
      <c r="B472" s="84">
        <v>5</v>
      </c>
      <c r="C472" s="122">
        <v>0.004552573107498656</v>
      </c>
      <c r="D472" s="84" t="s">
        <v>1804</v>
      </c>
      <c r="E472" s="84" t="b">
        <v>0</v>
      </c>
      <c r="F472" s="84" t="b">
        <v>0</v>
      </c>
      <c r="G472" s="84" t="b">
        <v>0</v>
      </c>
    </row>
    <row r="473" spans="1:7" ht="15">
      <c r="A473" s="84" t="s">
        <v>2415</v>
      </c>
      <c r="B473" s="84">
        <v>5</v>
      </c>
      <c r="C473" s="122">
        <v>0.004552573107498656</v>
      </c>
      <c r="D473" s="84" t="s">
        <v>1804</v>
      </c>
      <c r="E473" s="84" t="b">
        <v>0</v>
      </c>
      <c r="F473" s="84" t="b">
        <v>0</v>
      </c>
      <c r="G473" s="84" t="b">
        <v>0</v>
      </c>
    </row>
    <row r="474" spans="1:7" ht="15">
      <c r="A474" s="84" t="s">
        <v>572</v>
      </c>
      <c r="B474" s="84">
        <v>5</v>
      </c>
      <c r="C474" s="122">
        <v>0.004882199002083882</v>
      </c>
      <c r="D474" s="84" t="s">
        <v>1804</v>
      </c>
      <c r="E474" s="84" t="b">
        <v>0</v>
      </c>
      <c r="F474" s="84" t="b">
        <v>0</v>
      </c>
      <c r="G474" s="84" t="b">
        <v>0</v>
      </c>
    </row>
    <row r="475" spans="1:7" ht="15">
      <c r="A475" s="84" t="s">
        <v>1899</v>
      </c>
      <c r="B475" s="84">
        <v>5</v>
      </c>
      <c r="C475" s="122">
        <v>0.004882199002083882</v>
      </c>
      <c r="D475" s="84" t="s">
        <v>1804</v>
      </c>
      <c r="E475" s="84" t="b">
        <v>0</v>
      </c>
      <c r="F475" s="84" t="b">
        <v>0</v>
      </c>
      <c r="G475" s="84" t="b">
        <v>0</v>
      </c>
    </row>
    <row r="476" spans="1:7" ht="15">
      <c r="A476" s="84" t="s">
        <v>2388</v>
      </c>
      <c r="B476" s="84">
        <v>5</v>
      </c>
      <c r="C476" s="122">
        <v>0.004552573107498656</v>
      </c>
      <c r="D476" s="84" t="s">
        <v>1804</v>
      </c>
      <c r="E476" s="84" t="b">
        <v>0</v>
      </c>
      <c r="F476" s="84" t="b">
        <v>0</v>
      </c>
      <c r="G476" s="84" t="b">
        <v>0</v>
      </c>
    </row>
    <row r="477" spans="1:7" ht="15">
      <c r="A477" s="84" t="s">
        <v>2409</v>
      </c>
      <c r="B477" s="84">
        <v>5</v>
      </c>
      <c r="C477" s="122">
        <v>0.004552573107498656</v>
      </c>
      <c r="D477" s="84" t="s">
        <v>1804</v>
      </c>
      <c r="E477" s="84" t="b">
        <v>0</v>
      </c>
      <c r="F477" s="84" t="b">
        <v>0</v>
      </c>
      <c r="G477" s="84" t="b">
        <v>0</v>
      </c>
    </row>
    <row r="478" spans="1:7" ht="15">
      <c r="A478" s="84" t="s">
        <v>2395</v>
      </c>
      <c r="B478" s="84">
        <v>5</v>
      </c>
      <c r="C478" s="122">
        <v>0.004552573107498656</v>
      </c>
      <c r="D478" s="84" t="s">
        <v>1804</v>
      </c>
      <c r="E478" s="84" t="b">
        <v>0</v>
      </c>
      <c r="F478" s="84" t="b">
        <v>0</v>
      </c>
      <c r="G478" s="84" t="b">
        <v>0</v>
      </c>
    </row>
    <row r="479" spans="1:7" ht="15">
      <c r="A479" s="84" t="s">
        <v>2391</v>
      </c>
      <c r="B479" s="84">
        <v>5</v>
      </c>
      <c r="C479" s="122">
        <v>0.004552573107498656</v>
      </c>
      <c r="D479" s="84" t="s">
        <v>1804</v>
      </c>
      <c r="E479" s="84" t="b">
        <v>0</v>
      </c>
      <c r="F479" s="84" t="b">
        <v>0</v>
      </c>
      <c r="G479" s="84" t="b">
        <v>0</v>
      </c>
    </row>
    <row r="480" spans="1:7" ht="15">
      <c r="A480" s="84" t="s">
        <v>2419</v>
      </c>
      <c r="B480" s="84">
        <v>4</v>
      </c>
      <c r="C480" s="122">
        <v>0.0039057592016671053</v>
      </c>
      <c r="D480" s="84" t="s">
        <v>1804</v>
      </c>
      <c r="E480" s="84" t="b">
        <v>0</v>
      </c>
      <c r="F480" s="84" t="b">
        <v>0</v>
      </c>
      <c r="G480" s="84" t="b">
        <v>0</v>
      </c>
    </row>
    <row r="481" spans="1:7" ht="15">
      <c r="A481" s="84" t="s">
        <v>2421</v>
      </c>
      <c r="B481" s="84">
        <v>4</v>
      </c>
      <c r="C481" s="122">
        <v>0.0039057592016671053</v>
      </c>
      <c r="D481" s="84" t="s">
        <v>1804</v>
      </c>
      <c r="E481" s="84" t="b">
        <v>0</v>
      </c>
      <c r="F481" s="84" t="b">
        <v>0</v>
      </c>
      <c r="G481" s="84" t="b">
        <v>0</v>
      </c>
    </row>
    <row r="482" spans="1:7" ht="15">
      <c r="A482" s="84" t="s">
        <v>2400</v>
      </c>
      <c r="B482" s="84">
        <v>4</v>
      </c>
      <c r="C482" s="122">
        <v>0.0039057592016671053</v>
      </c>
      <c r="D482" s="84" t="s">
        <v>1804</v>
      </c>
      <c r="E482" s="84" t="b">
        <v>0</v>
      </c>
      <c r="F482" s="84" t="b">
        <v>0</v>
      </c>
      <c r="G482" s="84" t="b">
        <v>0</v>
      </c>
    </row>
    <row r="483" spans="1:7" ht="15">
      <c r="A483" s="84" t="s">
        <v>2399</v>
      </c>
      <c r="B483" s="84">
        <v>4</v>
      </c>
      <c r="C483" s="122">
        <v>0.0039057592016671053</v>
      </c>
      <c r="D483" s="84" t="s">
        <v>1804</v>
      </c>
      <c r="E483" s="84" t="b">
        <v>0</v>
      </c>
      <c r="F483" s="84" t="b">
        <v>0</v>
      </c>
      <c r="G483" s="84" t="b">
        <v>0</v>
      </c>
    </row>
    <row r="484" spans="1:7" ht="15">
      <c r="A484" s="84" t="s">
        <v>2413</v>
      </c>
      <c r="B484" s="84">
        <v>4</v>
      </c>
      <c r="C484" s="122">
        <v>0.004245728552982207</v>
      </c>
      <c r="D484" s="84" t="s">
        <v>1804</v>
      </c>
      <c r="E484" s="84" t="b">
        <v>0</v>
      </c>
      <c r="F484" s="84" t="b">
        <v>0</v>
      </c>
      <c r="G484" s="84" t="b">
        <v>0</v>
      </c>
    </row>
    <row r="485" spans="1:7" ht="15">
      <c r="A485" s="84" t="s">
        <v>1897</v>
      </c>
      <c r="B485" s="84">
        <v>4</v>
      </c>
      <c r="C485" s="122">
        <v>0.0039057592016671053</v>
      </c>
      <c r="D485" s="84" t="s">
        <v>1804</v>
      </c>
      <c r="E485" s="84" t="b">
        <v>0</v>
      </c>
      <c r="F485" s="84" t="b">
        <v>0</v>
      </c>
      <c r="G485" s="84" t="b">
        <v>0</v>
      </c>
    </row>
    <row r="486" spans="1:7" ht="15">
      <c r="A486" s="84" t="s">
        <v>2361</v>
      </c>
      <c r="B486" s="84">
        <v>4</v>
      </c>
      <c r="C486" s="122">
        <v>0.0039057592016671053</v>
      </c>
      <c r="D486" s="84" t="s">
        <v>1804</v>
      </c>
      <c r="E486" s="84" t="b">
        <v>0</v>
      </c>
      <c r="F486" s="84" t="b">
        <v>0</v>
      </c>
      <c r="G486" s="84" t="b">
        <v>0</v>
      </c>
    </row>
    <row r="487" spans="1:7" ht="15">
      <c r="A487" s="84" t="s">
        <v>2438</v>
      </c>
      <c r="B487" s="84">
        <v>4</v>
      </c>
      <c r="C487" s="122">
        <v>0.0039057592016671053</v>
      </c>
      <c r="D487" s="84" t="s">
        <v>1804</v>
      </c>
      <c r="E487" s="84" t="b">
        <v>0</v>
      </c>
      <c r="F487" s="84" t="b">
        <v>0</v>
      </c>
      <c r="G487" s="84" t="b">
        <v>0</v>
      </c>
    </row>
    <row r="488" spans="1:7" ht="15">
      <c r="A488" s="84" t="s">
        <v>2406</v>
      </c>
      <c r="B488" s="84">
        <v>4</v>
      </c>
      <c r="C488" s="122">
        <v>0.0039057592016671053</v>
      </c>
      <c r="D488" s="84" t="s">
        <v>1804</v>
      </c>
      <c r="E488" s="84" t="b">
        <v>0</v>
      </c>
      <c r="F488" s="84" t="b">
        <v>0</v>
      </c>
      <c r="G488" s="84" t="b">
        <v>0</v>
      </c>
    </row>
    <row r="489" spans="1:7" ht="15">
      <c r="A489" s="84" t="s">
        <v>2456</v>
      </c>
      <c r="B489" s="84">
        <v>4</v>
      </c>
      <c r="C489" s="122">
        <v>0.0039057592016671053</v>
      </c>
      <c r="D489" s="84" t="s">
        <v>1804</v>
      </c>
      <c r="E489" s="84" t="b">
        <v>0</v>
      </c>
      <c r="F489" s="84" t="b">
        <v>0</v>
      </c>
      <c r="G489" s="84" t="b">
        <v>0</v>
      </c>
    </row>
    <row r="490" spans="1:7" ht="15">
      <c r="A490" s="84" t="s">
        <v>2457</v>
      </c>
      <c r="B490" s="84">
        <v>4</v>
      </c>
      <c r="C490" s="122">
        <v>0.0039057592016671053</v>
      </c>
      <c r="D490" s="84" t="s">
        <v>1804</v>
      </c>
      <c r="E490" s="84" t="b">
        <v>0</v>
      </c>
      <c r="F490" s="84" t="b">
        <v>0</v>
      </c>
      <c r="G490" s="84" t="b">
        <v>0</v>
      </c>
    </row>
    <row r="491" spans="1:7" ht="15">
      <c r="A491" s="84" t="s">
        <v>2458</v>
      </c>
      <c r="B491" s="84">
        <v>4</v>
      </c>
      <c r="C491" s="122">
        <v>0.0039057592016671053</v>
      </c>
      <c r="D491" s="84" t="s">
        <v>1804</v>
      </c>
      <c r="E491" s="84" t="b">
        <v>0</v>
      </c>
      <c r="F491" s="84" t="b">
        <v>0</v>
      </c>
      <c r="G491" s="84" t="b">
        <v>0</v>
      </c>
    </row>
    <row r="492" spans="1:7" ht="15">
      <c r="A492" s="84" t="s">
        <v>2428</v>
      </c>
      <c r="B492" s="84">
        <v>4</v>
      </c>
      <c r="C492" s="122">
        <v>0.0039057592016671053</v>
      </c>
      <c r="D492" s="84" t="s">
        <v>1804</v>
      </c>
      <c r="E492" s="84" t="b">
        <v>0</v>
      </c>
      <c r="F492" s="84" t="b">
        <v>0</v>
      </c>
      <c r="G492" s="84" t="b">
        <v>0</v>
      </c>
    </row>
    <row r="493" spans="1:7" ht="15">
      <c r="A493" s="84" t="s">
        <v>2454</v>
      </c>
      <c r="B493" s="84">
        <v>4</v>
      </c>
      <c r="C493" s="122">
        <v>0.0039057592016671053</v>
      </c>
      <c r="D493" s="84" t="s">
        <v>1804</v>
      </c>
      <c r="E493" s="84" t="b">
        <v>0</v>
      </c>
      <c r="F493" s="84" t="b">
        <v>0</v>
      </c>
      <c r="G493" s="84" t="b">
        <v>0</v>
      </c>
    </row>
    <row r="494" spans="1:7" ht="15">
      <c r="A494" s="84" t="s">
        <v>2455</v>
      </c>
      <c r="B494" s="84">
        <v>4</v>
      </c>
      <c r="C494" s="122">
        <v>0.0039057592016671053</v>
      </c>
      <c r="D494" s="84" t="s">
        <v>1804</v>
      </c>
      <c r="E494" s="84" t="b">
        <v>0</v>
      </c>
      <c r="F494" s="84" t="b">
        <v>0</v>
      </c>
      <c r="G494" s="84" t="b">
        <v>0</v>
      </c>
    </row>
    <row r="495" spans="1:7" ht="15">
      <c r="A495" s="84" t="s">
        <v>2393</v>
      </c>
      <c r="B495" s="84">
        <v>4</v>
      </c>
      <c r="C495" s="122">
        <v>0.0039057592016671053</v>
      </c>
      <c r="D495" s="84" t="s">
        <v>1804</v>
      </c>
      <c r="E495" s="84" t="b">
        <v>0</v>
      </c>
      <c r="F495" s="84" t="b">
        <v>0</v>
      </c>
      <c r="G495" s="84" t="b">
        <v>0</v>
      </c>
    </row>
    <row r="496" spans="1:7" ht="15">
      <c r="A496" s="84" t="s">
        <v>1960</v>
      </c>
      <c r="B496" s="84">
        <v>4</v>
      </c>
      <c r="C496" s="122">
        <v>0.0039057592016671053</v>
      </c>
      <c r="D496" s="84" t="s">
        <v>1804</v>
      </c>
      <c r="E496" s="84" t="b">
        <v>0</v>
      </c>
      <c r="F496" s="84" t="b">
        <v>0</v>
      </c>
      <c r="G496" s="84" t="b">
        <v>0</v>
      </c>
    </row>
    <row r="497" spans="1:7" ht="15">
      <c r="A497" s="84" t="s">
        <v>2459</v>
      </c>
      <c r="B497" s="84">
        <v>4</v>
      </c>
      <c r="C497" s="122">
        <v>0.0039057592016671053</v>
      </c>
      <c r="D497" s="84" t="s">
        <v>1804</v>
      </c>
      <c r="E497" s="84" t="b">
        <v>0</v>
      </c>
      <c r="F497" s="84" t="b">
        <v>0</v>
      </c>
      <c r="G497" s="84" t="b">
        <v>0</v>
      </c>
    </row>
    <row r="498" spans="1:7" ht="15">
      <c r="A498" s="84" t="s">
        <v>2398</v>
      </c>
      <c r="B498" s="84">
        <v>4</v>
      </c>
      <c r="C498" s="122">
        <v>0.0039057592016671053</v>
      </c>
      <c r="D498" s="84" t="s">
        <v>1804</v>
      </c>
      <c r="E498" s="84" t="b">
        <v>0</v>
      </c>
      <c r="F498" s="84" t="b">
        <v>0</v>
      </c>
      <c r="G498" s="84" t="b">
        <v>0</v>
      </c>
    </row>
    <row r="499" spans="1:7" ht="15">
      <c r="A499" s="84" t="s">
        <v>2411</v>
      </c>
      <c r="B499" s="84">
        <v>4</v>
      </c>
      <c r="C499" s="122">
        <v>0.0039057592016671053</v>
      </c>
      <c r="D499" s="84" t="s">
        <v>1804</v>
      </c>
      <c r="E499" s="84" t="b">
        <v>0</v>
      </c>
      <c r="F499" s="84" t="b">
        <v>0</v>
      </c>
      <c r="G499" s="84" t="b">
        <v>0</v>
      </c>
    </row>
    <row r="500" spans="1:7" ht="15">
      <c r="A500" s="84" t="s">
        <v>2426</v>
      </c>
      <c r="B500" s="84">
        <v>4</v>
      </c>
      <c r="C500" s="122">
        <v>0.0039057592016671053</v>
      </c>
      <c r="D500" s="84" t="s">
        <v>1804</v>
      </c>
      <c r="E500" s="84" t="b">
        <v>0</v>
      </c>
      <c r="F500" s="84" t="b">
        <v>1</v>
      </c>
      <c r="G500" s="84" t="b">
        <v>0</v>
      </c>
    </row>
    <row r="501" spans="1:7" ht="15">
      <c r="A501" s="84" t="s">
        <v>2427</v>
      </c>
      <c r="B501" s="84">
        <v>4</v>
      </c>
      <c r="C501" s="122">
        <v>0.0039057592016671053</v>
      </c>
      <c r="D501" s="84" t="s">
        <v>1804</v>
      </c>
      <c r="E501" s="84" t="b">
        <v>0</v>
      </c>
      <c r="F501" s="84" t="b">
        <v>0</v>
      </c>
      <c r="G501" s="84" t="b">
        <v>0</v>
      </c>
    </row>
    <row r="502" spans="1:7" ht="15">
      <c r="A502" s="84" t="s">
        <v>2394</v>
      </c>
      <c r="B502" s="84">
        <v>4</v>
      </c>
      <c r="C502" s="122">
        <v>0.0039057592016671053</v>
      </c>
      <c r="D502" s="84" t="s">
        <v>1804</v>
      </c>
      <c r="E502" s="84" t="b">
        <v>0</v>
      </c>
      <c r="F502" s="84" t="b">
        <v>0</v>
      </c>
      <c r="G502" s="84" t="b">
        <v>0</v>
      </c>
    </row>
    <row r="503" spans="1:7" ht="15">
      <c r="A503" s="84" t="s">
        <v>2453</v>
      </c>
      <c r="B503" s="84">
        <v>4</v>
      </c>
      <c r="C503" s="122">
        <v>0.004245728552982207</v>
      </c>
      <c r="D503" s="84" t="s">
        <v>1804</v>
      </c>
      <c r="E503" s="84" t="b">
        <v>1</v>
      </c>
      <c r="F503" s="84" t="b">
        <v>0</v>
      </c>
      <c r="G503" s="84" t="b">
        <v>0</v>
      </c>
    </row>
    <row r="504" spans="1:7" ht="15">
      <c r="A504" s="84" t="s">
        <v>2404</v>
      </c>
      <c r="B504" s="84">
        <v>4</v>
      </c>
      <c r="C504" s="122">
        <v>0.0039057592016671053</v>
      </c>
      <c r="D504" s="84" t="s">
        <v>1804</v>
      </c>
      <c r="E504" s="84" t="b">
        <v>0</v>
      </c>
      <c r="F504" s="84" t="b">
        <v>0</v>
      </c>
      <c r="G504" s="84" t="b">
        <v>0</v>
      </c>
    </row>
    <row r="505" spans="1:7" ht="15">
      <c r="A505" s="84" t="s">
        <v>581</v>
      </c>
      <c r="B505" s="84">
        <v>4</v>
      </c>
      <c r="C505" s="122">
        <v>0.0039057592016671053</v>
      </c>
      <c r="D505" s="84" t="s">
        <v>1804</v>
      </c>
      <c r="E505" s="84" t="b">
        <v>0</v>
      </c>
      <c r="F505" s="84" t="b">
        <v>0</v>
      </c>
      <c r="G505" s="84" t="b">
        <v>0</v>
      </c>
    </row>
    <row r="506" spans="1:7" ht="15">
      <c r="A506" s="84" t="s">
        <v>2434</v>
      </c>
      <c r="B506" s="84">
        <v>4</v>
      </c>
      <c r="C506" s="122">
        <v>0.0039057592016671053</v>
      </c>
      <c r="D506" s="84" t="s">
        <v>1804</v>
      </c>
      <c r="E506" s="84" t="b">
        <v>0</v>
      </c>
      <c r="F506" s="84" t="b">
        <v>0</v>
      </c>
      <c r="G506" s="84" t="b">
        <v>0</v>
      </c>
    </row>
    <row r="507" spans="1:7" ht="15">
      <c r="A507" s="84" t="s">
        <v>2402</v>
      </c>
      <c r="B507" s="84">
        <v>4</v>
      </c>
      <c r="C507" s="122">
        <v>0.0039057592016671053</v>
      </c>
      <c r="D507" s="84" t="s">
        <v>1804</v>
      </c>
      <c r="E507" s="84" t="b">
        <v>0</v>
      </c>
      <c r="F507" s="84" t="b">
        <v>0</v>
      </c>
      <c r="G507" s="84" t="b">
        <v>0</v>
      </c>
    </row>
    <row r="508" spans="1:7" ht="15">
      <c r="A508" s="84" t="s">
        <v>2403</v>
      </c>
      <c r="B508" s="84">
        <v>4</v>
      </c>
      <c r="C508" s="122">
        <v>0.0039057592016671053</v>
      </c>
      <c r="D508" s="84" t="s">
        <v>1804</v>
      </c>
      <c r="E508" s="84" t="b">
        <v>0</v>
      </c>
      <c r="F508" s="84" t="b">
        <v>0</v>
      </c>
      <c r="G508" s="84" t="b">
        <v>0</v>
      </c>
    </row>
    <row r="509" spans="1:7" ht="15">
      <c r="A509" s="84" t="s">
        <v>2381</v>
      </c>
      <c r="B509" s="84">
        <v>4</v>
      </c>
      <c r="C509" s="122">
        <v>0.0039057592016671053</v>
      </c>
      <c r="D509" s="84" t="s">
        <v>1804</v>
      </c>
      <c r="E509" s="84" t="b">
        <v>0</v>
      </c>
      <c r="F509" s="84" t="b">
        <v>0</v>
      </c>
      <c r="G509" s="84" t="b">
        <v>0</v>
      </c>
    </row>
    <row r="510" spans="1:7" ht="15">
      <c r="A510" s="84" t="s">
        <v>2382</v>
      </c>
      <c r="B510" s="84">
        <v>4</v>
      </c>
      <c r="C510" s="122">
        <v>0.0039057592016671053</v>
      </c>
      <c r="D510" s="84" t="s">
        <v>1804</v>
      </c>
      <c r="E510" s="84" t="b">
        <v>0</v>
      </c>
      <c r="F510" s="84" t="b">
        <v>0</v>
      </c>
      <c r="G510" s="84" t="b">
        <v>0</v>
      </c>
    </row>
    <row r="511" spans="1:7" ht="15">
      <c r="A511" s="84" t="s">
        <v>2418</v>
      </c>
      <c r="B511" s="84">
        <v>3</v>
      </c>
      <c r="C511" s="122">
        <v>0.0031842964147366557</v>
      </c>
      <c r="D511" s="84" t="s">
        <v>1804</v>
      </c>
      <c r="E511" s="84" t="b">
        <v>0</v>
      </c>
      <c r="F511" s="84" t="b">
        <v>0</v>
      </c>
      <c r="G511" s="84" t="b">
        <v>0</v>
      </c>
    </row>
    <row r="512" spans="1:7" ht="15">
      <c r="A512" s="84" t="s">
        <v>2461</v>
      </c>
      <c r="B512" s="84">
        <v>3</v>
      </c>
      <c r="C512" s="122">
        <v>0.0031842964147366557</v>
      </c>
      <c r="D512" s="84" t="s">
        <v>1804</v>
      </c>
      <c r="E512" s="84" t="b">
        <v>0</v>
      </c>
      <c r="F512" s="84" t="b">
        <v>0</v>
      </c>
      <c r="G512" s="84" t="b">
        <v>0</v>
      </c>
    </row>
    <row r="513" spans="1:7" ht="15">
      <c r="A513" s="84" t="s">
        <v>2462</v>
      </c>
      <c r="B513" s="84">
        <v>3</v>
      </c>
      <c r="C513" s="122">
        <v>0.0031842964147366557</v>
      </c>
      <c r="D513" s="84" t="s">
        <v>1804</v>
      </c>
      <c r="E513" s="84" t="b">
        <v>0</v>
      </c>
      <c r="F513" s="84" t="b">
        <v>0</v>
      </c>
      <c r="G513" s="84" t="b">
        <v>0</v>
      </c>
    </row>
    <row r="514" spans="1:7" ht="15">
      <c r="A514" s="84" t="s">
        <v>2463</v>
      </c>
      <c r="B514" s="84">
        <v>3</v>
      </c>
      <c r="C514" s="122">
        <v>0.0031842964147366557</v>
      </c>
      <c r="D514" s="84" t="s">
        <v>1804</v>
      </c>
      <c r="E514" s="84" t="b">
        <v>0</v>
      </c>
      <c r="F514" s="84" t="b">
        <v>0</v>
      </c>
      <c r="G514" s="84" t="b">
        <v>0</v>
      </c>
    </row>
    <row r="515" spans="1:7" ht="15">
      <c r="A515" s="84" t="s">
        <v>2424</v>
      </c>
      <c r="B515" s="84">
        <v>3</v>
      </c>
      <c r="C515" s="122">
        <v>0.0031842964147366557</v>
      </c>
      <c r="D515" s="84" t="s">
        <v>1804</v>
      </c>
      <c r="E515" s="84" t="b">
        <v>0</v>
      </c>
      <c r="F515" s="84" t="b">
        <v>0</v>
      </c>
      <c r="G515" s="84" t="b">
        <v>0</v>
      </c>
    </row>
    <row r="516" spans="1:7" ht="15">
      <c r="A516" s="84" t="s">
        <v>585</v>
      </c>
      <c r="B516" s="84">
        <v>3</v>
      </c>
      <c r="C516" s="122">
        <v>0.0031842964147366557</v>
      </c>
      <c r="D516" s="84" t="s">
        <v>1804</v>
      </c>
      <c r="E516" s="84" t="b">
        <v>0</v>
      </c>
      <c r="F516" s="84" t="b">
        <v>0</v>
      </c>
      <c r="G516" s="84" t="b">
        <v>0</v>
      </c>
    </row>
    <row r="517" spans="1:7" ht="15">
      <c r="A517" s="84" t="s">
        <v>2450</v>
      </c>
      <c r="B517" s="84">
        <v>3</v>
      </c>
      <c r="C517" s="122">
        <v>0.0031842964147366557</v>
      </c>
      <c r="D517" s="84" t="s">
        <v>1804</v>
      </c>
      <c r="E517" s="84" t="b">
        <v>0</v>
      </c>
      <c r="F517" s="84" t="b">
        <v>0</v>
      </c>
      <c r="G517" s="84" t="b">
        <v>0</v>
      </c>
    </row>
    <row r="518" spans="1:7" ht="15">
      <c r="A518" s="84" t="s">
        <v>2451</v>
      </c>
      <c r="B518" s="84">
        <v>3</v>
      </c>
      <c r="C518" s="122">
        <v>0.0031842964147366557</v>
      </c>
      <c r="D518" s="84" t="s">
        <v>1804</v>
      </c>
      <c r="E518" s="84" t="b">
        <v>0</v>
      </c>
      <c r="F518" s="84" t="b">
        <v>0</v>
      </c>
      <c r="G518" s="84" t="b">
        <v>0</v>
      </c>
    </row>
    <row r="519" spans="1:7" ht="15">
      <c r="A519" s="84" t="s">
        <v>628</v>
      </c>
      <c r="B519" s="84">
        <v>3</v>
      </c>
      <c r="C519" s="122">
        <v>0.0031842964147366557</v>
      </c>
      <c r="D519" s="84" t="s">
        <v>1804</v>
      </c>
      <c r="E519" s="84" t="b">
        <v>0</v>
      </c>
      <c r="F519" s="84" t="b">
        <v>0</v>
      </c>
      <c r="G519" s="84" t="b">
        <v>0</v>
      </c>
    </row>
    <row r="520" spans="1:7" ht="15">
      <c r="A520" s="84" t="s">
        <v>2401</v>
      </c>
      <c r="B520" s="84">
        <v>3</v>
      </c>
      <c r="C520" s="122">
        <v>0.0031842964147366557</v>
      </c>
      <c r="D520" s="84" t="s">
        <v>1804</v>
      </c>
      <c r="E520" s="84" t="b">
        <v>0</v>
      </c>
      <c r="F520" s="84" t="b">
        <v>0</v>
      </c>
      <c r="G520" s="84" t="b">
        <v>0</v>
      </c>
    </row>
    <row r="521" spans="1:7" ht="15">
      <c r="A521" s="84" t="s">
        <v>2452</v>
      </c>
      <c r="B521" s="84">
        <v>3</v>
      </c>
      <c r="C521" s="122">
        <v>0.0035436663311768216</v>
      </c>
      <c r="D521" s="84" t="s">
        <v>1804</v>
      </c>
      <c r="E521" s="84" t="b">
        <v>0</v>
      </c>
      <c r="F521" s="84" t="b">
        <v>0</v>
      </c>
      <c r="G521" s="84" t="b">
        <v>0</v>
      </c>
    </row>
    <row r="522" spans="1:7" ht="15">
      <c r="A522" s="84" t="s">
        <v>2498</v>
      </c>
      <c r="B522" s="84">
        <v>3</v>
      </c>
      <c r="C522" s="122">
        <v>0.0031842964147366557</v>
      </c>
      <c r="D522" s="84" t="s">
        <v>1804</v>
      </c>
      <c r="E522" s="84" t="b">
        <v>0</v>
      </c>
      <c r="F522" s="84" t="b">
        <v>0</v>
      </c>
      <c r="G522" s="84" t="b">
        <v>0</v>
      </c>
    </row>
    <row r="523" spans="1:7" ht="15">
      <c r="A523" s="84" t="s">
        <v>2499</v>
      </c>
      <c r="B523" s="84">
        <v>3</v>
      </c>
      <c r="C523" s="122">
        <v>0.0031842964147366557</v>
      </c>
      <c r="D523" s="84" t="s">
        <v>1804</v>
      </c>
      <c r="E523" s="84" t="b">
        <v>1</v>
      </c>
      <c r="F523" s="84" t="b">
        <v>0</v>
      </c>
      <c r="G523" s="84" t="b">
        <v>0</v>
      </c>
    </row>
    <row r="524" spans="1:7" ht="15">
      <c r="A524" s="84" t="s">
        <v>2482</v>
      </c>
      <c r="B524" s="84">
        <v>3</v>
      </c>
      <c r="C524" s="122">
        <v>0.0031842964147366557</v>
      </c>
      <c r="D524" s="84" t="s">
        <v>1804</v>
      </c>
      <c r="E524" s="84" t="b">
        <v>0</v>
      </c>
      <c r="F524" s="84" t="b">
        <v>0</v>
      </c>
      <c r="G524" s="84" t="b">
        <v>0</v>
      </c>
    </row>
    <row r="525" spans="1:7" ht="15">
      <c r="A525" s="84" t="s">
        <v>2417</v>
      </c>
      <c r="B525" s="84">
        <v>3</v>
      </c>
      <c r="C525" s="122">
        <v>0.0031842964147366557</v>
      </c>
      <c r="D525" s="84" t="s">
        <v>1804</v>
      </c>
      <c r="E525" s="84" t="b">
        <v>0</v>
      </c>
      <c r="F525" s="84" t="b">
        <v>0</v>
      </c>
      <c r="G525" s="84" t="b">
        <v>0</v>
      </c>
    </row>
    <row r="526" spans="1:7" ht="15">
      <c r="A526" s="84" t="s">
        <v>2479</v>
      </c>
      <c r="B526" s="84">
        <v>3</v>
      </c>
      <c r="C526" s="122">
        <v>0.0031842964147366557</v>
      </c>
      <c r="D526" s="84" t="s">
        <v>1804</v>
      </c>
      <c r="E526" s="84" t="b">
        <v>0</v>
      </c>
      <c r="F526" s="84" t="b">
        <v>0</v>
      </c>
      <c r="G526" s="84" t="b">
        <v>0</v>
      </c>
    </row>
    <row r="527" spans="1:7" ht="15">
      <c r="A527" s="84" t="s">
        <v>2525</v>
      </c>
      <c r="B527" s="84">
        <v>3</v>
      </c>
      <c r="C527" s="122">
        <v>0.0031842964147366557</v>
      </c>
      <c r="D527" s="84" t="s">
        <v>1804</v>
      </c>
      <c r="E527" s="84" t="b">
        <v>0</v>
      </c>
      <c r="F527" s="84" t="b">
        <v>0</v>
      </c>
      <c r="G527" s="84" t="b">
        <v>0</v>
      </c>
    </row>
    <row r="528" spans="1:7" ht="15">
      <c r="A528" s="84" t="s">
        <v>2480</v>
      </c>
      <c r="B528" s="84">
        <v>3</v>
      </c>
      <c r="C528" s="122">
        <v>0.0031842964147366557</v>
      </c>
      <c r="D528" s="84" t="s">
        <v>1804</v>
      </c>
      <c r="E528" s="84" t="b">
        <v>0</v>
      </c>
      <c r="F528" s="84" t="b">
        <v>0</v>
      </c>
      <c r="G528" s="84" t="b">
        <v>0</v>
      </c>
    </row>
    <row r="529" spans="1:7" ht="15">
      <c r="A529" s="84" t="s">
        <v>2435</v>
      </c>
      <c r="B529" s="84">
        <v>3</v>
      </c>
      <c r="C529" s="122">
        <v>0.0031842964147366557</v>
      </c>
      <c r="D529" s="84" t="s">
        <v>1804</v>
      </c>
      <c r="E529" s="84" t="b">
        <v>1</v>
      </c>
      <c r="F529" s="84" t="b">
        <v>0</v>
      </c>
      <c r="G529" s="84" t="b">
        <v>0</v>
      </c>
    </row>
    <row r="530" spans="1:7" ht="15">
      <c r="A530" s="84" t="s">
        <v>2534</v>
      </c>
      <c r="B530" s="84">
        <v>3</v>
      </c>
      <c r="C530" s="122">
        <v>0.0031842964147366557</v>
      </c>
      <c r="D530" s="84" t="s">
        <v>1804</v>
      </c>
      <c r="E530" s="84" t="b">
        <v>0</v>
      </c>
      <c r="F530" s="84" t="b">
        <v>0</v>
      </c>
      <c r="G530" s="84" t="b">
        <v>0</v>
      </c>
    </row>
    <row r="531" spans="1:7" ht="15">
      <c r="A531" s="84" t="s">
        <v>2526</v>
      </c>
      <c r="B531" s="84">
        <v>3</v>
      </c>
      <c r="C531" s="122">
        <v>0.0031842964147366557</v>
      </c>
      <c r="D531" s="84" t="s">
        <v>1804</v>
      </c>
      <c r="E531" s="84" t="b">
        <v>0</v>
      </c>
      <c r="F531" s="84" t="b">
        <v>0</v>
      </c>
      <c r="G531" s="84" t="b">
        <v>0</v>
      </c>
    </row>
    <row r="532" spans="1:7" ht="15">
      <c r="A532" s="84" t="s">
        <v>2432</v>
      </c>
      <c r="B532" s="84">
        <v>3</v>
      </c>
      <c r="C532" s="122">
        <v>0.0031842964147366557</v>
      </c>
      <c r="D532" s="84" t="s">
        <v>1804</v>
      </c>
      <c r="E532" s="84" t="b">
        <v>0</v>
      </c>
      <c r="F532" s="84" t="b">
        <v>0</v>
      </c>
      <c r="G532" s="84" t="b">
        <v>0</v>
      </c>
    </row>
    <row r="533" spans="1:7" ht="15">
      <c r="A533" s="84" t="s">
        <v>2527</v>
      </c>
      <c r="B533" s="84">
        <v>3</v>
      </c>
      <c r="C533" s="122">
        <v>0.0031842964147366557</v>
      </c>
      <c r="D533" s="84" t="s">
        <v>1804</v>
      </c>
      <c r="E533" s="84" t="b">
        <v>0</v>
      </c>
      <c r="F533" s="84" t="b">
        <v>0</v>
      </c>
      <c r="G533" s="84" t="b">
        <v>0</v>
      </c>
    </row>
    <row r="534" spans="1:7" ht="15">
      <c r="A534" s="84" t="s">
        <v>2528</v>
      </c>
      <c r="B534" s="84">
        <v>3</v>
      </c>
      <c r="C534" s="122">
        <v>0.0031842964147366557</v>
      </c>
      <c r="D534" s="84" t="s">
        <v>1804</v>
      </c>
      <c r="E534" s="84" t="b">
        <v>0</v>
      </c>
      <c r="F534" s="84" t="b">
        <v>0</v>
      </c>
      <c r="G534" s="84" t="b">
        <v>0</v>
      </c>
    </row>
    <row r="535" spans="1:7" ht="15">
      <c r="A535" s="84" t="s">
        <v>2529</v>
      </c>
      <c r="B535" s="84">
        <v>3</v>
      </c>
      <c r="C535" s="122">
        <v>0.0031842964147366557</v>
      </c>
      <c r="D535" s="84" t="s">
        <v>1804</v>
      </c>
      <c r="E535" s="84" t="b">
        <v>0</v>
      </c>
      <c r="F535" s="84" t="b">
        <v>0</v>
      </c>
      <c r="G535" s="84" t="b">
        <v>0</v>
      </c>
    </row>
    <row r="536" spans="1:7" ht="15">
      <c r="A536" s="84" t="s">
        <v>2530</v>
      </c>
      <c r="B536" s="84">
        <v>3</v>
      </c>
      <c r="C536" s="122">
        <v>0.0031842964147366557</v>
      </c>
      <c r="D536" s="84" t="s">
        <v>1804</v>
      </c>
      <c r="E536" s="84" t="b">
        <v>0</v>
      </c>
      <c r="F536" s="84" t="b">
        <v>0</v>
      </c>
      <c r="G536" s="84" t="b">
        <v>0</v>
      </c>
    </row>
    <row r="537" spans="1:7" ht="15">
      <c r="A537" s="84" t="s">
        <v>2439</v>
      </c>
      <c r="B537" s="84">
        <v>3</v>
      </c>
      <c r="C537" s="122">
        <v>0.0031842964147366557</v>
      </c>
      <c r="D537" s="84" t="s">
        <v>1804</v>
      </c>
      <c r="E537" s="84" t="b">
        <v>0</v>
      </c>
      <c r="F537" s="84" t="b">
        <v>0</v>
      </c>
      <c r="G537" s="84" t="b">
        <v>0</v>
      </c>
    </row>
    <row r="538" spans="1:7" ht="15">
      <c r="A538" s="84" t="s">
        <v>2440</v>
      </c>
      <c r="B538" s="84">
        <v>3</v>
      </c>
      <c r="C538" s="122">
        <v>0.0031842964147366557</v>
      </c>
      <c r="D538" s="84" t="s">
        <v>1804</v>
      </c>
      <c r="E538" s="84" t="b">
        <v>0</v>
      </c>
      <c r="F538" s="84" t="b">
        <v>0</v>
      </c>
      <c r="G538" s="84" t="b">
        <v>0</v>
      </c>
    </row>
    <row r="539" spans="1:7" ht="15">
      <c r="A539" s="84" t="s">
        <v>2441</v>
      </c>
      <c r="B539" s="84">
        <v>3</v>
      </c>
      <c r="C539" s="122">
        <v>0.0031842964147366557</v>
      </c>
      <c r="D539" s="84" t="s">
        <v>1804</v>
      </c>
      <c r="E539" s="84" t="b">
        <v>0</v>
      </c>
      <c r="F539" s="84" t="b">
        <v>0</v>
      </c>
      <c r="G539" s="84" t="b">
        <v>0</v>
      </c>
    </row>
    <row r="540" spans="1:7" ht="15">
      <c r="A540" s="84" t="s">
        <v>2442</v>
      </c>
      <c r="B540" s="84">
        <v>3</v>
      </c>
      <c r="C540" s="122">
        <v>0.0031842964147366557</v>
      </c>
      <c r="D540" s="84" t="s">
        <v>1804</v>
      </c>
      <c r="E540" s="84" t="b">
        <v>0</v>
      </c>
      <c r="F540" s="84" t="b">
        <v>0</v>
      </c>
      <c r="G540" s="84" t="b">
        <v>0</v>
      </c>
    </row>
    <row r="541" spans="1:7" ht="15">
      <c r="A541" s="84" t="s">
        <v>2443</v>
      </c>
      <c r="B541" s="84">
        <v>3</v>
      </c>
      <c r="C541" s="122">
        <v>0.0031842964147366557</v>
      </c>
      <c r="D541" s="84" t="s">
        <v>1804</v>
      </c>
      <c r="E541" s="84" t="b">
        <v>0</v>
      </c>
      <c r="F541" s="84" t="b">
        <v>0</v>
      </c>
      <c r="G541" s="84" t="b">
        <v>0</v>
      </c>
    </row>
    <row r="542" spans="1:7" ht="15">
      <c r="A542" s="84" t="s">
        <v>2520</v>
      </c>
      <c r="B542" s="84">
        <v>3</v>
      </c>
      <c r="C542" s="122">
        <v>0.0031842964147366557</v>
      </c>
      <c r="D542" s="84" t="s">
        <v>1804</v>
      </c>
      <c r="E542" s="84" t="b">
        <v>0</v>
      </c>
      <c r="F542" s="84" t="b">
        <v>0</v>
      </c>
      <c r="G542" s="84" t="b">
        <v>0</v>
      </c>
    </row>
    <row r="543" spans="1:7" ht="15">
      <c r="A543" s="84" t="s">
        <v>2385</v>
      </c>
      <c r="B543" s="84">
        <v>3</v>
      </c>
      <c r="C543" s="122">
        <v>0.0031842964147366557</v>
      </c>
      <c r="D543" s="84" t="s">
        <v>1804</v>
      </c>
      <c r="E543" s="84" t="b">
        <v>1</v>
      </c>
      <c r="F543" s="84" t="b">
        <v>0</v>
      </c>
      <c r="G543" s="84" t="b">
        <v>0</v>
      </c>
    </row>
    <row r="544" spans="1:7" ht="15">
      <c r="A544" s="84" t="s">
        <v>2465</v>
      </c>
      <c r="B544" s="84">
        <v>3</v>
      </c>
      <c r="C544" s="122">
        <v>0.0031842964147366557</v>
      </c>
      <c r="D544" s="84" t="s">
        <v>1804</v>
      </c>
      <c r="E544" s="84" t="b">
        <v>1</v>
      </c>
      <c r="F544" s="84" t="b">
        <v>0</v>
      </c>
      <c r="G544" s="84" t="b">
        <v>0</v>
      </c>
    </row>
    <row r="545" spans="1:7" ht="15">
      <c r="A545" s="84" t="s">
        <v>2466</v>
      </c>
      <c r="B545" s="84">
        <v>3</v>
      </c>
      <c r="C545" s="122">
        <v>0.0031842964147366557</v>
      </c>
      <c r="D545" s="84" t="s">
        <v>1804</v>
      </c>
      <c r="E545" s="84" t="b">
        <v>0</v>
      </c>
      <c r="F545" s="84" t="b">
        <v>0</v>
      </c>
      <c r="G545" s="84" t="b">
        <v>0</v>
      </c>
    </row>
    <row r="546" spans="1:7" ht="15">
      <c r="A546" s="84" t="s">
        <v>2422</v>
      </c>
      <c r="B546" s="84">
        <v>3</v>
      </c>
      <c r="C546" s="122">
        <v>0.0031842964147366557</v>
      </c>
      <c r="D546" s="84" t="s">
        <v>1804</v>
      </c>
      <c r="E546" s="84" t="b">
        <v>0</v>
      </c>
      <c r="F546" s="84" t="b">
        <v>0</v>
      </c>
      <c r="G546" s="84" t="b">
        <v>0</v>
      </c>
    </row>
    <row r="547" spans="1:7" ht="15">
      <c r="A547" s="84" t="s">
        <v>2467</v>
      </c>
      <c r="B547" s="84">
        <v>3</v>
      </c>
      <c r="C547" s="122">
        <v>0.0031842964147366557</v>
      </c>
      <c r="D547" s="84" t="s">
        <v>1804</v>
      </c>
      <c r="E547" s="84" t="b">
        <v>0</v>
      </c>
      <c r="F547" s="84" t="b">
        <v>0</v>
      </c>
      <c r="G547" s="84" t="b">
        <v>0</v>
      </c>
    </row>
    <row r="548" spans="1:7" ht="15">
      <c r="A548" s="84" t="s">
        <v>2468</v>
      </c>
      <c r="B548" s="84">
        <v>3</v>
      </c>
      <c r="C548" s="122">
        <v>0.0031842964147366557</v>
      </c>
      <c r="D548" s="84" t="s">
        <v>1804</v>
      </c>
      <c r="E548" s="84" t="b">
        <v>0</v>
      </c>
      <c r="F548" s="84" t="b">
        <v>0</v>
      </c>
      <c r="G548" s="84" t="b">
        <v>0</v>
      </c>
    </row>
    <row r="549" spans="1:7" ht="15">
      <c r="A549" s="84" t="s">
        <v>2423</v>
      </c>
      <c r="B549" s="84">
        <v>3</v>
      </c>
      <c r="C549" s="122">
        <v>0.0031842964147366557</v>
      </c>
      <c r="D549" s="84" t="s">
        <v>1804</v>
      </c>
      <c r="E549" s="84" t="b">
        <v>0</v>
      </c>
      <c r="F549" s="84" t="b">
        <v>0</v>
      </c>
      <c r="G549" s="84" t="b">
        <v>0</v>
      </c>
    </row>
    <row r="550" spans="1:7" ht="15">
      <c r="A550" s="84" t="s">
        <v>2379</v>
      </c>
      <c r="B550" s="84">
        <v>3</v>
      </c>
      <c r="C550" s="122">
        <v>0.0031842964147366557</v>
      </c>
      <c r="D550" s="84" t="s">
        <v>1804</v>
      </c>
      <c r="E550" s="84" t="b">
        <v>0</v>
      </c>
      <c r="F550" s="84" t="b">
        <v>0</v>
      </c>
      <c r="G550" s="84" t="b">
        <v>0</v>
      </c>
    </row>
    <row r="551" spans="1:7" ht="15">
      <c r="A551" s="84" t="s">
        <v>2396</v>
      </c>
      <c r="B551" s="84">
        <v>3</v>
      </c>
      <c r="C551" s="122">
        <v>0.0031842964147366557</v>
      </c>
      <c r="D551" s="84" t="s">
        <v>1804</v>
      </c>
      <c r="E551" s="84" t="b">
        <v>0</v>
      </c>
      <c r="F551" s="84" t="b">
        <v>0</v>
      </c>
      <c r="G551" s="84" t="b">
        <v>0</v>
      </c>
    </row>
    <row r="552" spans="1:7" ht="15">
      <c r="A552" s="84" t="s">
        <v>2408</v>
      </c>
      <c r="B552" s="84">
        <v>3</v>
      </c>
      <c r="C552" s="122">
        <v>0.0031842964147366557</v>
      </c>
      <c r="D552" s="84" t="s">
        <v>1804</v>
      </c>
      <c r="E552" s="84" t="b">
        <v>1</v>
      </c>
      <c r="F552" s="84" t="b">
        <v>0</v>
      </c>
      <c r="G552" s="84" t="b">
        <v>0</v>
      </c>
    </row>
    <row r="553" spans="1:7" ht="15">
      <c r="A553" s="84" t="s">
        <v>2447</v>
      </c>
      <c r="B553" s="84">
        <v>3</v>
      </c>
      <c r="C553" s="122">
        <v>0.0031842964147366557</v>
      </c>
      <c r="D553" s="84" t="s">
        <v>1804</v>
      </c>
      <c r="E553" s="84" t="b">
        <v>0</v>
      </c>
      <c r="F553" s="84" t="b">
        <v>0</v>
      </c>
      <c r="G553" s="84" t="b">
        <v>0</v>
      </c>
    </row>
    <row r="554" spans="1:7" ht="15">
      <c r="A554" s="84" t="s">
        <v>2491</v>
      </c>
      <c r="B554" s="84">
        <v>3</v>
      </c>
      <c r="C554" s="122">
        <v>0.0031842964147366557</v>
      </c>
      <c r="D554" s="84" t="s">
        <v>1804</v>
      </c>
      <c r="E554" s="84" t="b">
        <v>0</v>
      </c>
      <c r="F554" s="84" t="b">
        <v>0</v>
      </c>
      <c r="G554" s="84" t="b">
        <v>0</v>
      </c>
    </row>
    <row r="555" spans="1:7" ht="15">
      <c r="A555" s="84" t="s">
        <v>2437</v>
      </c>
      <c r="B555" s="84">
        <v>3</v>
      </c>
      <c r="C555" s="122">
        <v>0.0031842964147366557</v>
      </c>
      <c r="D555" s="84" t="s">
        <v>1804</v>
      </c>
      <c r="E555" s="84" t="b">
        <v>0</v>
      </c>
      <c r="F555" s="84" t="b">
        <v>0</v>
      </c>
      <c r="G555" s="84" t="b">
        <v>0</v>
      </c>
    </row>
    <row r="556" spans="1:7" ht="15">
      <c r="A556" s="84" t="s">
        <v>2492</v>
      </c>
      <c r="B556" s="84">
        <v>3</v>
      </c>
      <c r="C556" s="122">
        <v>0.0031842964147366557</v>
      </c>
      <c r="D556" s="84" t="s">
        <v>1804</v>
      </c>
      <c r="E556" s="84" t="b">
        <v>0</v>
      </c>
      <c r="F556" s="84" t="b">
        <v>0</v>
      </c>
      <c r="G556" s="84" t="b">
        <v>0</v>
      </c>
    </row>
    <row r="557" spans="1:7" ht="15">
      <c r="A557" s="84" t="s">
        <v>2405</v>
      </c>
      <c r="B557" s="84">
        <v>3</v>
      </c>
      <c r="C557" s="122">
        <v>0.0031842964147366557</v>
      </c>
      <c r="D557" s="84" t="s">
        <v>1804</v>
      </c>
      <c r="E557" s="84" t="b">
        <v>0</v>
      </c>
      <c r="F557" s="84" t="b">
        <v>0</v>
      </c>
      <c r="G557" s="84" t="b">
        <v>0</v>
      </c>
    </row>
    <row r="558" spans="1:7" ht="15">
      <c r="A558" s="84" t="s">
        <v>2493</v>
      </c>
      <c r="B558" s="84">
        <v>3</v>
      </c>
      <c r="C558" s="122">
        <v>0.0031842964147366557</v>
      </c>
      <c r="D558" s="84" t="s">
        <v>1804</v>
      </c>
      <c r="E558" s="84" t="b">
        <v>0</v>
      </c>
      <c r="F558" s="84" t="b">
        <v>0</v>
      </c>
      <c r="G558" s="84" t="b">
        <v>0</v>
      </c>
    </row>
    <row r="559" spans="1:7" ht="15">
      <c r="A559" s="84" t="s">
        <v>2494</v>
      </c>
      <c r="B559" s="84">
        <v>3</v>
      </c>
      <c r="C559" s="122">
        <v>0.0031842964147366557</v>
      </c>
      <c r="D559" s="84" t="s">
        <v>1804</v>
      </c>
      <c r="E559" s="84" t="b">
        <v>0</v>
      </c>
      <c r="F559" s="84" t="b">
        <v>0</v>
      </c>
      <c r="G559" s="84" t="b">
        <v>0</v>
      </c>
    </row>
    <row r="560" spans="1:7" ht="15">
      <c r="A560" s="84" t="s">
        <v>2495</v>
      </c>
      <c r="B560" s="84">
        <v>3</v>
      </c>
      <c r="C560" s="122">
        <v>0.0031842964147366557</v>
      </c>
      <c r="D560" s="84" t="s">
        <v>1804</v>
      </c>
      <c r="E560" s="84" t="b">
        <v>0</v>
      </c>
      <c r="F560" s="84" t="b">
        <v>0</v>
      </c>
      <c r="G560" s="84" t="b">
        <v>0</v>
      </c>
    </row>
    <row r="561" spans="1:7" ht="15">
      <c r="A561" s="84" t="s">
        <v>2496</v>
      </c>
      <c r="B561" s="84">
        <v>3</v>
      </c>
      <c r="C561" s="122">
        <v>0.0031842964147366557</v>
      </c>
      <c r="D561" s="84" t="s">
        <v>1804</v>
      </c>
      <c r="E561" s="84" t="b">
        <v>1</v>
      </c>
      <c r="F561" s="84" t="b">
        <v>0</v>
      </c>
      <c r="G561" s="84" t="b">
        <v>0</v>
      </c>
    </row>
    <row r="562" spans="1:7" ht="15">
      <c r="A562" s="84" t="s">
        <v>2519</v>
      </c>
      <c r="B562" s="84">
        <v>3</v>
      </c>
      <c r="C562" s="122">
        <v>0.0031842964147366557</v>
      </c>
      <c r="D562" s="84" t="s">
        <v>1804</v>
      </c>
      <c r="E562" s="84" t="b">
        <v>1</v>
      </c>
      <c r="F562" s="84" t="b">
        <v>0</v>
      </c>
      <c r="G562" s="84" t="b">
        <v>0</v>
      </c>
    </row>
    <row r="563" spans="1:7" ht="15">
      <c r="A563" s="84" t="s">
        <v>1912</v>
      </c>
      <c r="B563" s="84">
        <v>3</v>
      </c>
      <c r="C563" s="122">
        <v>0.0031842964147366557</v>
      </c>
      <c r="D563" s="84" t="s">
        <v>1804</v>
      </c>
      <c r="E563" s="84" t="b">
        <v>0</v>
      </c>
      <c r="F563" s="84" t="b">
        <v>0</v>
      </c>
      <c r="G563" s="84" t="b">
        <v>0</v>
      </c>
    </row>
    <row r="564" spans="1:7" ht="15">
      <c r="A564" s="84" t="s">
        <v>2410</v>
      </c>
      <c r="B564" s="84">
        <v>3</v>
      </c>
      <c r="C564" s="122">
        <v>0.0031842964147366557</v>
      </c>
      <c r="D564" s="84" t="s">
        <v>1804</v>
      </c>
      <c r="E564" s="84" t="b">
        <v>0</v>
      </c>
      <c r="F564" s="84" t="b">
        <v>0</v>
      </c>
      <c r="G564" s="84" t="b">
        <v>0</v>
      </c>
    </row>
    <row r="565" spans="1:7" ht="15">
      <c r="A565" s="84" t="s">
        <v>2535</v>
      </c>
      <c r="B565" s="84">
        <v>3</v>
      </c>
      <c r="C565" s="122">
        <v>0.0031842964147366557</v>
      </c>
      <c r="D565" s="84" t="s">
        <v>1804</v>
      </c>
      <c r="E565" s="84" t="b">
        <v>0</v>
      </c>
      <c r="F565" s="84" t="b">
        <v>0</v>
      </c>
      <c r="G565" s="84" t="b">
        <v>0</v>
      </c>
    </row>
    <row r="566" spans="1:7" ht="15">
      <c r="A566" s="84" t="s">
        <v>2471</v>
      </c>
      <c r="B566" s="84">
        <v>3</v>
      </c>
      <c r="C566" s="122">
        <v>0.0031842964147366557</v>
      </c>
      <c r="D566" s="84" t="s">
        <v>1804</v>
      </c>
      <c r="E566" s="84" t="b">
        <v>1</v>
      </c>
      <c r="F566" s="84" t="b">
        <v>0</v>
      </c>
      <c r="G566" s="84" t="b">
        <v>0</v>
      </c>
    </row>
    <row r="567" spans="1:7" ht="15">
      <c r="A567" s="84" t="s">
        <v>2464</v>
      </c>
      <c r="B567" s="84">
        <v>3</v>
      </c>
      <c r="C567" s="122">
        <v>0.0031842964147366557</v>
      </c>
      <c r="D567" s="84" t="s">
        <v>1804</v>
      </c>
      <c r="E567" s="84" t="b">
        <v>1</v>
      </c>
      <c r="F567" s="84" t="b">
        <v>0</v>
      </c>
      <c r="G567" s="84" t="b">
        <v>0</v>
      </c>
    </row>
    <row r="568" spans="1:7" ht="15">
      <c r="A568" s="84" t="s">
        <v>1895</v>
      </c>
      <c r="B568" s="84">
        <v>3</v>
      </c>
      <c r="C568" s="122">
        <v>0.0031842964147366557</v>
      </c>
      <c r="D568" s="84" t="s">
        <v>1804</v>
      </c>
      <c r="E568" s="84" t="b">
        <v>0</v>
      </c>
      <c r="F568" s="84" t="b">
        <v>0</v>
      </c>
      <c r="G568" s="84" t="b">
        <v>0</v>
      </c>
    </row>
    <row r="569" spans="1:7" ht="15">
      <c r="A569" s="84" t="s">
        <v>583</v>
      </c>
      <c r="B569" s="84">
        <v>3</v>
      </c>
      <c r="C569" s="122">
        <v>0.0031842964147366557</v>
      </c>
      <c r="D569" s="84" t="s">
        <v>1804</v>
      </c>
      <c r="E569" s="84" t="b">
        <v>0</v>
      </c>
      <c r="F569" s="84" t="b">
        <v>0</v>
      </c>
      <c r="G569" s="84" t="b">
        <v>0</v>
      </c>
    </row>
    <row r="570" spans="1:7" ht="15">
      <c r="A570" s="84" t="s">
        <v>1963</v>
      </c>
      <c r="B570" s="84">
        <v>3</v>
      </c>
      <c r="C570" s="122">
        <v>0.0031842964147366557</v>
      </c>
      <c r="D570" s="84" t="s">
        <v>1804</v>
      </c>
      <c r="E570" s="84" t="b">
        <v>0</v>
      </c>
      <c r="F570" s="84" t="b">
        <v>0</v>
      </c>
      <c r="G570" s="84" t="b">
        <v>0</v>
      </c>
    </row>
    <row r="571" spans="1:7" ht="15">
      <c r="A571" s="84" t="s">
        <v>2444</v>
      </c>
      <c r="B571" s="84">
        <v>3</v>
      </c>
      <c r="C571" s="122">
        <v>0.0031842964147366557</v>
      </c>
      <c r="D571" s="84" t="s">
        <v>1804</v>
      </c>
      <c r="E571" s="84" t="b">
        <v>0</v>
      </c>
      <c r="F571" s="84" t="b">
        <v>0</v>
      </c>
      <c r="G571" s="84" t="b">
        <v>0</v>
      </c>
    </row>
    <row r="572" spans="1:7" ht="15">
      <c r="A572" s="84" t="s">
        <v>2445</v>
      </c>
      <c r="B572" s="84">
        <v>3</v>
      </c>
      <c r="C572" s="122">
        <v>0.0031842964147366557</v>
      </c>
      <c r="D572" s="84" t="s">
        <v>1804</v>
      </c>
      <c r="E572" s="84" t="b">
        <v>0</v>
      </c>
      <c r="F572" s="84" t="b">
        <v>0</v>
      </c>
      <c r="G572" s="84" t="b">
        <v>0</v>
      </c>
    </row>
    <row r="573" spans="1:7" ht="15">
      <c r="A573" s="84" t="s">
        <v>2503</v>
      </c>
      <c r="B573" s="84">
        <v>3</v>
      </c>
      <c r="C573" s="122">
        <v>0.0031842964147366557</v>
      </c>
      <c r="D573" s="84" t="s">
        <v>1804</v>
      </c>
      <c r="E573" s="84" t="b">
        <v>0</v>
      </c>
      <c r="F573" s="84" t="b">
        <v>0</v>
      </c>
      <c r="G573" s="84" t="b">
        <v>0</v>
      </c>
    </row>
    <row r="574" spans="1:7" ht="15">
      <c r="A574" s="84" t="s">
        <v>2504</v>
      </c>
      <c r="B574" s="84">
        <v>3</v>
      </c>
      <c r="C574" s="122">
        <v>0.0031842964147366557</v>
      </c>
      <c r="D574" s="84" t="s">
        <v>1804</v>
      </c>
      <c r="E574" s="84" t="b">
        <v>0</v>
      </c>
      <c r="F574" s="84" t="b">
        <v>0</v>
      </c>
      <c r="G574" s="84" t="b">
        <v>0</v>
      </c>
    </row>
    <row r="575" spans="1:7" ht="15">
      <c r="A575" s="84" t="s">
        <v>2505</v>
      </c>
      <c r="B575" s="84">
        <v>3</v>
      </c>
      <c r="C575" s="122">
        <v>0.0031842964147366557</v>
      </c>
      <c r="D575" s="84" t="s">
        <v>1804</v>
      </c>
      <c r="E575" s="84" t="b">
        <v>0</v>
      </c>
      <c r="F575" s="84" t="b">
        <v>0</v>
      </c>
      <c r="G575" s="84" t="b">
        <v>0</v>
      </c>
    </row>
    <row r="576" spans="1:7" ht="15">
      <c r="A576" s="84" t="s">
        <v>2481</v>
      </c>
      <c r="B576" s="84">
        <v>3</v>
      </c>
      <c r="C576" s="122">
        <v>0.0031842964147366557</v>
      </c>
      <c r="D576" s="84" t="s">
        <v>1804</v>
      </c>
      <c r="E576" s="84" t="b">
        <v>0</v>
      </c>
      <c r="F576" s="84" t="b">
        <v>0</v>
      </c>
      <c r="G576" s="84" t="b">
        <v>0</v>
      </c>
    </row>
    <row r="577" spans="1:7" ht="15">
      <c r="A577" s="84" t="s">
        <v>2436</v>
      </c>
      <c r="B577" s="84">
        <v>3</v>
      </c>
      <c r="C577" s="122">
        <v>0.0031842964147366557</v>
      </c>
      <c r="D577" s="84" t="s">
        <v>1804</v>
      </c>
      <c r="E577" s="84" t="b">
        <v>0</v>
      </c>
      <c r="F577" s="84" t="b">
        <v>0</v>
      </c>
      <c r="G577" s="84" t="b">
        <v>0</v>
      </c>
    </row>
    <row r="578" spans="1:7" ht="15">
      <c r="A578" s="84" t="s">
        <v>2483</v>
      </c>
      <c r="B578" s="84">
        <v>3</v>
      </c>
      <c r="C578" s="122">
        <v>0.0031842964147366557</v>
      </c>
      <c r="D578" s="84" t="s">
        <v>1804</v>
      </c>
      <c r="E578" s="84" t="b">
        <v>0</v>
      </c>
      <c r="F578" s="84" t="b">
        <v>1</v>
      </c>
      <c r="G578" s="84" t="b">
        <v>0</v>
      </c>
    </row>
    <row r="579" spans="1:7" ht="15">
      <c r="A579" s="84" t="s">
        <v>2484</v>
      </c>
      <c r="B579" s="84">
        <v>3</v>
      </c>
      <c r="C579" s="122">
        <v>0.0031842964147366557</v>
      </c>
      <c r="D579" s="84" t="s">
        <v>1804</v>
      </c>
      <c r="E579" s="84" t="b">
        <v>1</v>
      </c>
      <c r="F579" s="84" t="b">
        <v>0</v>
      </c>
      <c r="G579" s="84" t="b">
        <v>0</v>
      </c>
    </row>
    <row r="580" spans="1:7" ht="15">
      <c r="A580" s="84" t="s">
        <v>2485</v>
      </c>
      <c r="B580" s="84">
        <v>3</v>
      </c>
      <c r="C580" s="122">
        <v>0.0031842964147366557</v>
      </c>
      <c r="D580" s="84" t="s">
        <v>1804</v>
      </c>
      <c r="E580" s="84" t="b">
        <v>1</v>
      </c>
      <c r="F580" s="84" t="b">
        <v>0</v>
      </c>
      <c r="G580" s="84" t="b">
        <v>0</v>
      </c>
    </row>
    <row r="581" spans="1:7" ht="15">
      <c r="A581" s="84" t="s">
        <v>2486</v>
      </c>
      <c r="B581" s="84">
        <v>3</v>
      </c>
      <c r="C581" s="122">
        <v>0.0031842964147366557</v>
      </c>
      <c r="D581" s="84" t="s">
        <v>1804</v>
      </c>
      <c r="E581" s="84" t="b">
        <v>0</v>
      </c>
      <c r="F581" s="84" t="b">
        <v>0</v>
      </c>
      <c r="G581" s="84" t="b">
        <v>0</v>
      </c>
    </row>
    <row r="582" spans="1:7" ht="15">
      <c r="A582" s="84" t="s">
        <v>2487</v>
      </c>
      <c r="B582" s="84">
        <v>3</v>
      </c>
      <c r="C582" s="122">
        <v>0.0031842964147366557</v>
      </c>
      <c r="D582" s="84" t="s">
        <v>1804</v>
      </c>
      <c r="E582" s="84" t="b">
        <v>0</v>
      </c>
      <c r="F582" s="84" t="b">
        <v>0</v>
      </c>
      <c r="G582" s="84" t="b">
        <v>0</v>
      </c>
    </row>
    <row r="583" spans="1:7" ht="15">
      <c r="A583" s="84" t="s">
        <v>2488</v>
      </c>
      <c r="B583" s="84">
        <v>3</v>
      </c>
      <c r="C583" s="122">
        <v>0.0031842964147366557</v>
      </c>
      <c r="D583" s="84" t="s">
        <v>1804</v>
      </c>
      <c r="E583" s="84" t="b">
        <v>0</v>
      </c>
      <c r="F583" s="84" t="b">
        <v>0</v>
      </c>
      <c r="G583" s="84" t="b">
        <v>0</v>
      </c>
    </row>
    <row r="584" spans="1:7" ht="15">
      <c r="A584" s="84" t="s">
        <v>2489</v>
      </c>
      <c r="B584" s="84">
        <v>3</v>
      </c>
      <c r="C584" s="122">
        <v>0.0031842964147366557</v>
      </c>
      <c r="D584" s="84" t="s">
        <v>1804</v>
      </c>
      <c r="E584" s="84" t="b">
        <v>0</v>
      </c>
      <c r="F584" s="84" t="b">
        <v>0</v>
      </c>
      <c r="G584" s="84" t="b">
        <v>0</v>
      </c>
    </row>
    <row r="585" spans="1:7" ht="15">
      <c r="A585" s="84" t="s">
        <v>595</v>
      </c>
      <c r="B585" s="84">
        <v>3</v>
      </c>
      <c r="C585" s="122">
        <v>0.0031842964147366557</v>
      </c>
      <c r="D585" s="84" t="s">
        <v>1804</v>
      </c>
      <c r="E585" s="84" t="b">
        <v>0</v>
      </c>
      <c r="F585" s="84" t="b">
        <v>0</v>
      </c>
      <c r="G585" s="84" t="b">
        <v>0</v>
      </c>
    </row>
    <row r="586" spans="1:7" ht="15">
      <c r="A586" s="84" t="s">
        <v>2490</v>
      </c>
      <c r="B586" s="84">
        <v>3</v>
      </c>
      <c r="C586" s="122">
        <v>0.0031842964147366557</v>
      </c>
      <c r="D586" s="84" t="s">
        <v>1804</v>
      </c>
      <c r="E586" s="84" t="b">
        <v>0</v>
      </c>
      <c r="F586" s="84" t="b">
        <v>1</v>
      </c>
      <c r="G586" s="84" t="b">
        <v>0</v>
      </c>
    </row>
    <row r="587" spans="1:7" ht="15">
      <c r="A587" s="84" t="s">
        <v>284</v>
      </c>
      <c r="B587" s="84">
        <v>3</v>
      </c>
      <c r="C587" s="122">
        <v>0.0031842964147366557</v>
      </c>
      <c r="D587" s="84" t="s">
        <v>1804</v>
      </c>
      <c r="E587" s="84" t="b">
        <v>0</v>
      </c>
      <c r="F587" s="84" t="b">
        <v>0</v>
      </c>
      <c r="G587" s="84" t="b">
        <v>0</v>
      </c>
    </row>
    <row r="588" spans="1:7" ht="15">
      <c r="A588" s="84" t="s">
        <v>2474</v>
      </c>
      <c r="B588" s="84">
        <v>3</v>
      </c>
      <c r="C588" s="122">
        <v>0.0031842964147366557</v>
      </c>
      <c r="D588" s="84" t="s">
        <v>1804</v>
      </c>
      <c r="E588" s="84" t="b">
        <v>0</v>
      </c>
      <c r="F588" s="84" t="b">
        <v>0</v>
      </c>
      <c r="G588" s="84" t="b">
        <v>0</v>
      </c>
    </row>
    <row r="589" spans="1:7" ht="15">
      <c r="A589" s="84" t="s">
        <v>293</v>
      </c>
      <c r="B589" s="84">
        <v>3</v>
      </c>
      <c r="C589" s="122">
        <v>0.0031842964147366557</v>
      </c>
      <c r="D589" s="84" t="s">
        <v>1804</v>
      </c>
      <c r="E589" s="84" t="b">
        <v>0</v>
      </c>
      <c r="F589" s="84" t="b">
        <v>0</v>
      </c>
      <c r="G589" s="84" t="b">
        <v>0</v>
      </c>
    </row>
    <row r="590" spans="1:7" ht="15">
      <c r="A590" s="84" t="s">
        <v>2478</v>
      </c>
      <c r="B590" s="84">
        <v>3</v>
      </c>
      <c r="C590" s="122">
        <v>0.0031842964147366557</v>
      </c>
      <c r="D590" s="84" t="s">
        <v>1804</v>
      </c>
      <c r="E590" s="84" t="b">
        <v>0</v>
      </c>
      <c r="F590" s="84" t="b">
        <v>0</v>
      </c>
      <c r="G590" s="84" t="b">
        <v>0</v>
      </c>
    </row>
    <row r="591" spans="1:7" ht="15">
      <c r="A591" s="84" t="s">
        <v>2532</v>
      </c>
      <c r="B591" s="84">
        <v>3</v>
      </c>
      <c r="C591" s="122">
        <v>0.0031842964147366557</v>
      </c>
      <c r="D591" s="84" t="s">
        <v>1804</v>
      </c>
      <c r="E591" s="84" t="b">
        <v>0</v>
      </c>
      <c r="F591" s="84" t="b">
        <v>0</v>
      </c>
      <c r="G591" s="84" t="b">
        <v>0</v>
      </c>
    </row>
    <row r="592" spans="1:7" ht="15">
      <c r="A592" s="84" t="s">
        <v>2541</v>
      </c>
      <c r="B592" s="84">
        <v>2</v>
      </c>
      <c r="C592" s="122">
        <v>0.0023624442207845473</v>
      </c>
      <c r="D592" s="84" t="s">
        <v>1804</v>
      </c>
      <c r="E592" s="84" t="b">
        <v>1</v>
      </c>
      <c r="F592" s="84" t="b">
        <v>0</v>
      </c>
      <c r="G592" s="84" t="b">
        <v>0</v>
      </c>
    </row>
    <row r="593" spans="1:7" ht="15">
      <c r="A593" s="84" t="s">
        <v>2542</v>
      </c>
      <c r="B593" s="84">
        <v>2</v>
      </c>
      <c r="C593" s="122">
        <v>0.0023624442207845473</v>
      </c>
      <c r="D593" s="84" t="s">
        <v>1804</v>
      </c>
      <c r="E593" s="84" t="b">
        <v>0</v>
      </c>
      <c r="F593" s="84" t="b">
        <v>0</v>
      </c>
      <c r="G593" s="84" t="b">
        <v>0</v>
      </c>
    </row>
    <row r="594" spans="1:7" ht="15">
      <c r="A594" s="84" t="s">
        <v>2420</v>
      </c>
      <c r="B594" s="84">
        <v>2</v>
      </c>
      <c r="C594" s="122">
        <v>0.0023624442207845473</v>
      </c>
      <c r="D594" s="84" t="s">
        <v>1804</v>
      </c>
      <c r="E594" s="84" t="b">
        <v>0</v>
      </c>
      <c r="F594" s="84" t="b">
        <v>0</v>
      </c>
      <c r="G594" s="84" t="b">
        <v>0</v>
      </c>
    </row>
    <row r="595" spans="1:7" ht="15">
      <c r="A595" s="84" t="s">
        <v>2543</v>
      </c>
      <c r="B595" s="84">
        <v>2</v>
      </c>
      <c r="C595" s="122">
        <v>0.0023624442207845473</v>
      </c>
      <c r="D595" s="84" t="s">
        <v>1804</v>
      </c>
      <c r="E595" s="84" t="b">
        <v>0</v>
      </c>
      <c r="F595" s="84" t="b">
        <v>0</v>
      </c>
      <c r="G595" s="84" t="b">
        <v>0</v>
      </c>
    </row>
    <row r="596" spans="1:7" ht="15">
      <c r="A596" s="84" t="s">
        <v>302</v>
      </c>
      <c r="B596" s="84">
        <v>2</v>
      </c>
      <c r="C596" s="122">
        <v>0.0023624442207845473</v>
      </c>
      <c r="D596" s="84" t="s">
        <v>1804</v>
      </c>
      <c r="E596" s="84" t="b">
        <v>0</v>
      </c>
      <c r="F596" s="84" t="b">
        <v>0</v>
      </c>
      <c r="G596" s="84" t="b">
        <v>0</v>
      </c>
    </row>
    <row r="597" spans="1:7" ht="15">
      <c r="A597" s="84" t="s">
        <v>1964</v>
      </c>
      <c r="B597" s="84">
        <v>2</v>
      </c>
      <c r="C597" s="122">
        <v>0.0023624442207845473</v>
      </c>
      <c r="D597" s="84" t="s">
        <v>1804</v>
      </c>
      <c r="E597" s="84" t="b">
        <v>0</v>
      </c>
      <c r="F597" s="84" t="b">
        <v>0</v>
      </c>
      <c r="G597" s="84" t="b">
        <v>0</v>
      </c>
    </row>
    <row r="598" spans="1:7" ht="15">
      <c r="A598" s="84" t="s">
        <v>2638</v>
      </c>
      <c r="B598" s="84">
        <v>2</v>
      </c>
      <c r="C598" s="122">
        <v>0.0023624442207845473</v>
      </c>
      <c r="D598" s="84" t="s">
        <v>1804</v>
      </c>
      <c r="E598" s="84" t="b">
        <v>0</v>
      </c>
      <c r="F598" s="84" t="b">
        <v>0</v>
      </c>
      <c r="G598" s="84" t="b">
        <v>0</v>
      </c>
    </row>
    <row r="599" spans="1:7" ht="15">
      <c r="A599" s="84" t="s">
        <v>2639</v>
      </c>
      <c r="B599" s="84">
        <v>2</v>
      </c>
      <c r="C599" s="122">
        <v>0.0023624442207845473</v>
      </c>
      <c r="D599" s="84" t="s">
        <v>1804</v>
      </c>
      <c r="E599" s="84" t="b">
        <v>0</v>
      </c>
      <c r="F599" s="84" t="b">
        <v>0</v>
      </c>
      <c r="G599" s="84" t="b">
        <v>0</v>
      </c>
    </row>
    <row r="600" spans="1:7" ht="15">
      <c r="A600" s="84" t="s">
        <v>2640</v>
      </c>
      <c r="B600" s="84">
        <v>2</v>
      </c>
      <c r="C600" s="122">
        <v>0.0023624442207845473</v>
      </c>
      <c r="D600" s="84" t="s">
        <v>1804</v>
      </c>
      <c r="E600" s="84" t="b">
        <v>0</v>
      </c>
      <c r="F600" s="84" t="b">
        <v>0</v>
      </c>
      <c r="G600" s="84" t="b">
        <v>0</v>
      </c>
    </row>
    <row r="601" spans="1:7" ht="15">
      <c r="A601" s="84" t="s">
        <v>2548</v>
      </c>
      <c r="B601" s="84">
        <v>2</v>
      </c>
      <c r="C601" s="122">
        <v>0.0023624442207845473</v>
      </c>
      <c r="D601" s="84" t="s">
        <v>1804</v>
      </c>
      <c r="E601" s="84" t="b">
        <v>1</v>
      </c>
      <c r="F601" s="84" t="b">
        <v>0</v>
      </c>
      <c r="G601" s="84" t="b">
        <v>0</v>
      </c>
    </row>
    <row r="602" spans="1:7" ht="15">
      <c r="A602" s="84" t="s">
        <v>2661</v>
      </c>
      <c r="B602" s="84">
        <v>2</v>
      </c>
      <c r="C602" s="122">
        <v>0.0023624442207845473</v>
      </c>
      <c r="D602" s="84" t="s">
        <v>1804</v>
      </c>
      <c r="E602" s="84" t="b">
        <v>0</v>
      </c>
      <c r="F602" s="84" t="b">
        <v>0</v>
      </c>
      <c r="G602" s="84" t="b">
        <v>0</v>
      </c>
    </row>
    <row r="603" spans="1:7" ht="15">
      <c r="A603" s="84" t="s">
        <v>2510</v>
      </c>
      <c r="B603" s="84">
        <v>2</v>
      </c>
      <c r="C603" s="122">
        <v>0.0023624442207845473</v>
      </c>
      <c r="D603" s="84" t="s">
        <v>1804</v>
      </c>
      <c r="E603" s="84" t="b">
        <v>0</v>
      </c>
      <c r="F603" s="84" t="b">
        <v>0</v>
      </c>
      <c r="G603" s="84" t="b">
        <v>0</v>
      </c>
    </row>
    <row r="604" spans="1:7" ht="15">
      <c r="A604" s="84" t="s">
        <v>1920</v>
      </c>
      <c r="B604" s="84">
        <v>2</v>
      </c>
      <c r="C604" s="122">
        <v>0.0023624442207845473</v>
      </c>
      <c r="D604" s="84" t="s">
        <v>1804</v>
      </c>
      <c r="E604" s="84" t="b">
        <v>0</v>
      </c>
      <c r="F604" s="84" t="b">
        <v>0</v>
      </c>
      <c r="G604" s="84" t="b">
        <v>0</v>
      </c>
    </row>
    <row r="605" spans="1:7" ht="15">
      <c r="A605" s="84" t="s">
        <v>2577</v>
      </c>
      <c r="B605" s="84">
        <v>2</v>
      </c>
      <c r="C605" s="122">
        <v>0.0023624442207845473</v>
      </c>
      <c r="D605" s="84" t="s">
        <v>1804</v>
      </c>
      <c r="E605" s="84" t="b">
        <v>0</v>
      </c>
      <c r="F605" s="84" t="b">
        <v>0</v>
      </c>
      <c r="G605" s="84" t="b">
        <v>0</v>
      </c>
    </row>
    <row r="606" spans="1:7" ht="15">
      <c r="A606" s="84" t="s">
        <v>2578</v>
      </c>
      <c r="B606" s="84">
        <v>2</v>
      </c>
      <c r="C606" s="122">
        <v>0.0023624442207845473</v>
      </c>
      <c r="D606" s="84" t="s">
        <v>1804</v>
      </c>
      <c r="E606" s="84" t="b">
        <v>0</v>
      </c>
      <c r="F606" s="84" t="b">
        <v>0</v>
      </c>
      <c r="G606" s="84" t="b">
        <v>0</v>
      </c>
    </row>
    <row r="607" spans="1:7" ht="15">
      <c r="A607" s="84" t="s">
        <v>2579</v>
      </c>
      <c r="B607" s="84">
        <v>2</v>
      </c>
      <c r="C607" s="122">
        <v>0.0023624442207845473</v>
      </c>
      <c r="D607" s="84" t="s">
        <v>1804</v>
      </c>
      <c r="E607" s="84" t="b">
        <v>0</v>
      </c>
      <c r="F607" s="84" t="b">
        <v>0</v>
      </c>
      <c r="G607" s="84" t="b">
        <v>0</v>
      </c>
    </row>
    <row r="608" spans="1:7" ht="15">
      <c r="A608" s="84" t="s">
        <v>2580</v>
      </c>
      <c r="B608" s="84">
        <v>2</v>
      </c>
      <c r="C608" s="122">
        <v>0.0023624442207845473</v>
      </c>
      <c r="D608" s="84" t="s">
        <v>1804</v>
      </c>
      <c r="E608" s="84" t="b">
        <v>0</v>
      </c>
      <c r="F608" s="84" t="b">
        <v>0</v>
      </c>
      <c r="G608" s="84" t="b">
        <v>0</v>
      </c>
    </row>
    <row r="609" spans="1:7" ht="15">
      <c r="A609" s="84" t="s">
        <v>2581</v>
      </c>
      <c r="B609" s="84">
        <v>2</v>
      </c>
      <c r="C609" s="122">
        <v>0.0023624442207845473</v>
      </c>
      <c r="D609" s="84" t="s">
        <v>1804</v>
      </c>
      <c r="E609" s="84" t="b">
        <v>0</v>
      </c>
      <c r="F609" s="84" t="b">
        <v>0</v>
      </c>
      <c r="G609" s="84" t="b">
        <v>0</v>
      </c>
    </row>
    <row r="610" spans="1:7" ht="15">
      <c r="A610" s="84" t="s">
        <v>1975</v>
      </c>
      <c r="B610" s="84">
        <v>2</v>
      </c>
      <c r="C610" s="122">
        <v>0.0023624442207845473</v>
      </c>
      <c r="D610" s="84" t="s">
        <v>1804</v>
      </c>
      <c r="E610" s="84" t="b">
        <v>0</v>
      </c>
      <c r="F610" s="84" t="b">
        <v>0</v>
      </c>
      <c r="G610" s="84" t="b">
        <v>0</v>
      </c>
    </row>
    <row r="611" spans="1:7" ht="15">
      <c r="A611" s="84" t="s">
        <v>2569</v>
      </c>
      <c r="B611" s="84">
        <v>2</v>
      </c>
      <c r="C611" s="122">
        <v>0.0023624442207845473</v>
      </c>
      <c r="D611" s="84" t="s">
        <v>1804</v>
      </c>
      <c r="E611" s="84" t="b">
        <v>0</v>
      </c>
      <c r="F611" s="84" t="b">
        <v>0</v>
      </c>
      <c r="G611" s="84" t="b">
        <v>0</v>
      </c>
    </row>
    <row r="612" spans="1:7" ht="15">
      <c r="A612" s="84" t="s">
        <v>2570</v>
      </c>
      <c r="B612" s="84">
        <v>2</v>
      </c>
      <c r="C612" s="122">
        <v>0.0023624442207845473</v>
      </c>
      <c r="D612" s="84" t="s">
        <v>1804</v>
      </c>
      <c r="E612" s="84" t="b">
        <v>0</v>
      </c>
      <c r="F612" s="84" t="b">
        <v>0</v>
      </c>
      <c r="G612" s="84" t="b">
        <v>0</v>
      </c>
    </row>
    <row r="613" spans="1:7" ht="15">
      <c r="A613" s="84" t="s">
        <v>2571</v>
      </c>
      <c r="B613" s="84">
        <v>2</v>
      </c>
      <c r="C613" s="122">
        <v>0.0023624442207845473</v>
      </c>
      <c r="D613" s="84" t="s">
        <v>1804</v>
      </c>
      <c r="E613" s="84" t="b">
        <v>0</v>
      </c>
      <c r="F613" s="84" t="b">
        <v>0</v>
      </c>
      <c r="G613" s="84" t="b">
        <v>0</v>
      </c>
    </row>
    <row r="614" spans="1:7" ht="15">
      <c r="A614" s="84" t="s">
        <v>2572</v>
      </c>
      <c r="B614" s="84">
        <v>2</v>
      </c>
      <c r="C614" s="122">
        <v>0.0023624442207845473</v>
      </c>
      <c r="D614" s="84" t="s">
        <v>1804</v>
      </c>
      <c r="E614" s="84" t="b">
        <v>0</v>
      </c>
      <c r="F614" s="84" t="b">
        <v>0</v>
      </c>
      <c r="G614" s="84" t="b">
        <v>0</v>
      </c>
    </row>
    <row r="615" spans="1:7" ht="15">
      <c r="A615" s="84" t="s">
        <v>2573</v>
      </c>
      <c r="B615" s="84">
        <v>2</v>
      </c>
      <c r="C615" s="122">
        <v>0.0023624442207845473</v>
      </c>
      <c r="D615" s="84" t="s">
        <v>1804</v>
      </c>
      <c r="E615" s="84" t="b">
        <v>0</v>
      </c>
      <c r="F615" s="84" t="b">
        <v>0</v>
      </c>
      <c r="G615" s="84" t="b">
        <v>0</v>
      </c>
    </row>
    <row r="616" spans="1:7" ht="15">
      <c r="A616" s="84" t="s">
        <v>2574</v>
      </c>
      <c r="B616" s="84">
        <v>2</v>
      </c>
      <c r="C616" s="122">
        <v>0.0023624442207845473</v>
      </c>
      <c r="D616" s="84" t="s">
        <v>1804</v>
      </c>
      <c r="E616" s="84" t="b">
        <v>0</v>
      </c>
      <c r="F616" s="84" t="b">
        <v>0</v>
      </c>
      <c r="G616" s="84" t="b">
        <v>0</v>
      </c>
    </row>
    <row r="617" spans="1:7" ht="15">
      <c r="A617" s="84" t="s">
        <v>2575</v>
      </c>
      <c r="B617" s="84">
        <v>2</v>
      </c>
      <c r="C617" s="122">
        <v>0.0023624442207845473</v>
      </c>
      <c r="D617" s="84" t="s">
        <v>1804</v>
      </c>
      <c r="E617" s="84" t="b">
        <v>0</v>
      </c>
      <c r="F617" s="84" t="b">
        <v>0</v>
      </c>
      <c r="G617" s="84" t="b">
        <v>0</v>
      </c>
    </row>
    <row r="618" spans="1:7" ht="15">
      <c r="A618" s="84" t="s">
        <v>2576</v>
      </c>
      <c r="B618" s="84">
        <v>2</v>
      </c>
      <c r="C618" s="122">
        <v>0.0023624442207845473</v>
      </c>
      <c r="D618" s="84" t="s">
        <v>1804</v>
      </c>
      <c r="E618" s="84" t="b">
        <v>0</v>
      </c>
      <c r="F618" s="84" t="b">
        <v>0</v>
      </c>
      <c r="G618" s="84" t="b">
        <v>0</v>
      </c>
    </row>
    <row r="619" spans="1:7" ht="15">
      <c r="A619" s="84" t="s">
        <v>2641</v>
      </c>
      <c r="B619" s="84">
        <v>2</v>
      </c>
      <c r="C619" s="122">
        <v>0.0023624442207845473</v>
      </c>
      <c r="D619" s="84" t="s">
        <v>1804</v>
      </c>
      <c r="E619" s="84" t="b">
        <v>0</v>
      </c>
      <c r="F619" s="84" t="b">
        <v>1</v>
      </c>
      <c r="G619" s="84" t="b">
        <v>0</v>
      </c>
    </row>
    <row r="620" spans="1:7" ht="15">
      <c r="A620" s="84" t="s">
        <v>2517</v>
      </c>
      <c r="B620" s="84">
        <v>2</v>
      </c>
      <c r="C620" s="122">
        <v>0.0023624442207845473</v>
      </c>
      <c r="D620" s="84" t="s">
        <v>1804</v>
      </c>
      <c r="E620" s="84" t="b">
        <v>0</v>
      </c>
      <c r="F620" s="84" t="b">
        <v>1</v>
      </c>
      <c r="G620" s="84" t="b">
        <v>0</v>
      </c>
    </row>
    <row r="621" spans="1:7" ht="15">
      <c r="A621" s="84" t="s">
        <v>2642</v>
      </c>
      <c r="B621" s="84">
        <v>2</v>
      </c>
      <c r="C621" s="122">
        <v>0.0023624442207845473</v>
      </c>
      <c r="D621" s="84" t="s">
        <v>1804</v>
      </c>
      <c r="E621" s="84" t="b">
        <v>1</v>
      </c>
      <c r="F621" s="84" t="b">
        <v>0</v>
      </c>
      <c r="G621" s="84" t="b">
        <v>0</v>
      </c>
    </row>
    <row r="622" spans="1:7" ht="15">
      <c r="A622" s="84" t="s">
        <v>2643</v>
      </c>
      <c r="B622" s="84">
        <v>2</v>
      </c>
      <c r="C622" s="122">
        <v>0.0023624442207845473</v>
      </c>
      <c r="D622" s="84" t="s">
        <v>1804</v>
      </c>
      <c r="E622" s="84" t="b">
        <v>0</v>
      </c>
      <c r="F622" s="84" t="b">
        <v>1</v>
      </c>
      <c r="G622" s="84" t="b">
        <v>0</v>
      </c>
    </row>
    <row r="623" spans="1:7" ht="15">
      <c r="A623" s="84" t="s">
        <v>2644</v>
      </c>
      <c r="B623" s="84">
        <v>2</v>
      </c>
      <c r="C623" s="122">
        <v>0.0023624442207845473</v>
      </c>
      <c r="D623" s="84" t="s">
        <v>1804</v>
      </c>
      <c r="E623" s="84" t="b">
        <v>0</v>
      </c>
      <c r="F623" s="84" t="b">
        <v>1</v>
      </c>
      <c r="G623" s="84" t="b">
        <v>0</v>
      </c>
    </row>
    <row r="624" spans="1:7" ht="15">
      <c r="A624" s="84" t="s">
        <v>2645</v>
      </c>
      <c r="B624" s="84">
        <v>2</v>
      </c>
      <c r="C624" s="122">
        <v>0.0023624442207845473</v>
      </c>
      <c r="D624" s="84" t="s">
        <v>1804</v>
      </c>
      <c r="E624" s="84" t="b">
        <v>0</v>
      </c>
      <c r="F624" s="84" t="b">
        <v>0</v>
      </c>
      <c r="G624" s="84" t="b">
        <v>0</v>
      </c>
    </row>
    <row r="625" spans="1:7" ht="15">
      <c r="A625" s="84" t="s">
        <v>2646</v>
      </c>
      <c r="B625" s="84">
        <v>2</v>
      </c>
      <c r="C625" s="122">
        <v>0.0023624442207845473</v>
      </c>
      <c r="D625" s="84" t="s">
        <v>1804</v>
      </c>
      <c r="E625" s="84" t="b">
        <v>0</v>
      </c>
      <c r="F625" s="84" t="b">
        <v>1</v>
      </c>
      <c r="G625" s="84" t="b">
        <v>0</v>
      </c>
    </row>
    <row r="626" spans="1:7" ht="15">
      <c r="A626" s="84" t="s">
        <v>2647</v>
      </c>
      <c r="B626" s="84">
        <v>2</v>
      </c>
      <c r="C626" s="122">
        <v>0.0023624442207845473</v>
      </c>
      <c r="D626" s="84" t="s">
        <v>1804</v>
      </c>
      <c r="E626" s="84" t="b">
        <v>0</v>
      </c>
      <c r="F626" s="84" t="b">
        <v>0</v>
      </c>
      <c r="G626" s="84" t="b">
        <v>0</v>
      </c>
    </row>
    <row r="627" spans="1:7" ht="15">
      <c r="A627" s="84" t="s">
        <v>2648</v>
      </c>
      <c r="B627" s="84">
        <v>2</v>
      </c>
      <c r="C627" s="122">
        <v>0.0023624442207845473</v>
      </c>
      <c r="D627" s="84" t="s">
        <v>1804</v>
      </c>
      <c r="E627" s="84" t="b">
        <v>0</v>
      </c>
      <c r="F627" s="84" t="b">
        <v>1</v>
      </c>
      <c r="G627" s="84" t="b">
        <v>0</v>
      </c>
    </row>
    <row r="628" spans="1:7" ht="15">
      <c r="A628" s="84" t="s">
        <v>2630</v>
      </c>
      <c r="B628" s="84">
        <v>2</v>
      </c>
      <c r="C628" s="122">
        <v>0.0023624442207845473</v>
      </c>
      <c r="D628" s="84" t="s">
        <v>1804</v>
      </c>
      <c r="E628" s="84" t="b">
        <v>0</v>
      </c>
      <c r="F628" s="84" t="b">
        <v>0</v>
      </c>
      <c r="G628" s="84" t="b">
        <v>0</v>
      </c>
    </row>
    <row r="629" spans="1:7" ht="15">
      <c r="A629" s="84" t="s">
        <v>2512</v>
      </c>
      <c r="B629" s="84">
        <v>2</v>
      </c>
      <c r="C629" s="122">
        <v>0.0023624442207845473</v>
      </c>
      <c r="D629" s="84" t="s">
        <v>1804</v>
      </c>
      <c r="E629" s="84" t="b">
        <v>0</v>
      </c>
      <c r="F629" s="84" t="b">
        <v>0</v>
      </c>
      <c r="G629" s="84" t="b">
        <v>0</v>
      </c>
    </row>
    <row r="630" spans="1:7" ht="15">
      <c r="A630" s="84" t="s">
        <v>617</v>
      </c>
      <c r="B630" s="84">
        <v>2</v>
      </c>
      <c r="C630" s="122">
        <v>0.0027720088407355422</v>
      </c>
      <c r="D630" s="84" t="s">
        <v>1804</v>
      </c>
      <c r="E630" s="84" t="b">
        <v>0</v>
      </c>
      <c r="F630" s="84" t="b">
        <v>0</v>
      </c>
      <c r="G630" s="84" t="b">
        <v>0</v>
      </c>
    </row>
    <row r="631" spans="1:7" ht="15">
      <c r="A631" s="84" t="s">
        <v>1965</v>
      </c>
      <c r="B631" s="84">
        <v>2</v>
      </c>
      <c r="C631" s="122">
        <v>0.0023624442207845473</v>
      </c>
      <c r="D631" s="84" t="s">
        <v>1804</v>
      </c>
      <c r="E631" s="84" t="b">
        <v>0</v>
      </c>
      <c r="F631" s="84" t="b">
        <v>0</v>
      </c>
      <c r="G631" s="84" t="b">
        <v>0</v>
      </c>
    </row>
    <row r="632" spans="1:7" ht="15">
      <c r="A632" s="84" t="s">
        <v>2659</v>
      </c>
      <c r="B632" s="84">
        <v>2</v>
      </c>
      <c r="C632" s="122">
        <v>0.0023624442207845473</v>
      </c>
      <c r="D632" s="84" t="s">
        <v>1804</v>
      </c>
      <c r="E632" s="84" t="b">
        <v>0</v>
      </c>
      <c r="F632" s="84" t="b">
        <v>0</v>
      </c>
      <c r="G632" s="84" t="b">
        <v>0</v>
      </c>
    </row>
    <row r="633" spans="1:7" ht="15">
      <c r="A633" s="84" t="s">
        <v>574</v>
      </c>
      <c r="B633" s="84">
        <v>2</v>
      </c>
      <c r="C633" s="122">
        <v>0.0023624442207845473</v>
      </c>
      <c r="D633" s="84" t="s">
        <v>1804</v>
      </c>
      <c r="E633" s="84" t="b">
        <v>0</v>
      </c>
      <c r="F633" s="84" t="b">
        <v>0</v>
      </c>
      <c r="G633" s="84" t="b">
        <v>0</v>
      </c>
    </row>
    <row r="634" spans="1:7" ht="15">
      <c r="A634" s="84" t="s">
        <v>2633</v>
      </c>
      <c r="B634" s="84">
        <v>2</v>
      </c>
      <c r="C634" s="122">
        <v>0.0023624442207845473</v>
      </c>
      <c r="D634" s="84" t="s">
        <v>1804</v>
      </c>
      <c r="E634" s="84" t="b">
        <v>0</v>
      </c>
      <c r="F634" s="84" t="b">
        <v>0</v>
      </c>
      <c r="G634" s="84" t="b">
        <v>0</v>
      </c>
    </row>
    <row r="635" spans="1:7" ht="15">
      <c r="A635" s="84" t="s">
        <v>2533</v>
      </c>
      <c r="B635" s="84">
        <v>2</v>
      </c>
      <c r="C635" s="122">
        <v>0.0023624442207845473</v>
      </c>
      <c r="D635" s="84" t="s">
        <v>1804</v>
      </c>
      <c r="E635" s="84" t="b">
        <v>0</v>
      </c>
      <c r="F635" s="84" t="b">
        <v>0</v>
      </c>
      <c r="G635" s="84" t="b">
        <v>0</v>
      </c>
    </row>
    <row r="636" spans="1:7" ht="15">
      <c r="A636" s="84" t="s">
        <v>2634</v>
      </c>
      <c r="B636" s="84">
        <v>2</v>
      </c>
      <c r="C636" s="122">
        <v>0.0023624442207845473</v>
      </c>
      <c r="D636" s="84" t="s">
        <v>1804</v>
      </c>
      <c r="E636" s="84" t="b">
        <v>0</v>
      </c>
      <c r="F636" s="84" t="b">
        <v>0</v>
      </c>
      <c r="G636" s="84" t="b">
        <v>0</v>
      </c>
    </row>
    <row r="637" spans="1:7" ht="15">
      <c r="A637" s="84" t="s">
        <v>2635</v>
      </c>
      <c r="B637" s="84">
        <v>2</v>
      </c>
      <c r="C637" s="122">
        <v>0.0023624442207845473</v>
      </c>
      <c r="D637" s="84" t="s">
        <v>1804</v>
      </c>
      <c r="E637" s="84" t="b">
        <v>0</v>
      </c>
      <c r="F637" s="84" t="b">
        <v>0</v>
      </c>
      <c r="G637" s="84" t="b">
        <v>0</v>
      </c>
    </row>
    <row r="638" spans="1:7" ht="15">
      <c r="A638" s="84" t="s">
        <v>2660</v>
      </c>
      <c r="B638" s="84">
        <v>2</v>
      </c>
      <c r="C638" s="122">
        <v>0.0027720088407355422</v>
      </c>
      <c r="D638" s="84" t="s">
        <v>1804</v>
      </c>
      <c r="E638" s="84" t="b">
        <v>0</v>
      </c>
      <c r="F638" s="84" t="b">
        <v>0</v>
      </c>
      <c r="G638" s="84" t="b">
        <v>0</v>
      </c>
    </row>
    <row r="639" spans="1:7" ht="15">
      <c r="A639" s="84" t="s">
        <v>2658</v>
      </c>
      <c r="B639" s="84">
        <v>2</v>
      </c>
      <c r="C639" s="122">
        <v>0.0023624442207845473</v>
      </c>
      <c r="D639" s="84" t="s">
        <v>1804</v>
      </c>
      <c r="E639" s="84" t="b">
        <v>0</v>
      </c>
      <c r="F639" s="84" t="b">
        <v>0</v>
      </c>
      <c r="G639" s="84" t="b">
        <v>0</v>
      </c>
    </row>
    <row r="640" spans="1:7" ht="15">
      <c r="A640" s="84" t="s">
        <v>2531</v>
      </c>
      <c r="B640" s="84">
        <v>2</v>
      </c>
      <c r="C640" s="122">
        <v>0.0023624442207845473</v>
      </c>
      <c r="D640" s="84" t="s">
        <v>1804</v>
      </c>
      <c r="E640" s="84" t="b">
        <v>0</v>
      </c>
      <c r="F640" s="84" t="b">
        <v>0</v>
      </c>
      <c r="G640" s="84" t="b">
        <v>0</v>
      </c>
    </row>
    <row r="641" spans="1:7" ht="15">
      <c r="A641" s="84" t="s">
        <v>2430</v>
      </c>
      <c r="B641" s="84">
        <v>2</v>
      </c>
      <c r="C641" s="122">
        <v>0.0023624442207845473</v>
      </c>
      <c r="D641" s="84" t="s">
        <v>1804</v>
      </c>
      <c r="E641" s="84" t="b">
        <v>1</v>
      </c>
      <c r="F641" s="84" t="b">
        <v>0</v>
      </c>
      <c r="G641" s="84" t="b">
        <v>0</v>
      </c>
    </row>
    <row r="642" spans="1:7" ht="15">
      <c r="A642" s="84" t="s">
        <v>2657</v>
      </c>
      <c r="B642" s="84">
        <v>2</v>
      </c>
      <c r="C642" s="122">
        <v>0.0023624442207845473</v>
      </c>
      <c r="D642" s="84" t="s">
        <v>1804</v>
      </c>
      <c r="E642" s="84" t="b">
        <v>0</v>
      </c>
      <c r="F642" s="84" t="b">
        <v>0</v>
      </c>
      <c r="G642" s="84" t="b">
        <v>0</v>
      </c>
    </row>
    <row r="643" spans="1:7" ht="15">
      <c r="A643" s="84" t="s">
        <v>2472</v>
      </c>
      <c r="B643" s="84">
        <v>2</v>
      </c>
      <c r="C643" s="122">
        <v>0.0023624442207845473</v>
      </c>
      <c r="D643" s="84" t="s">
        <v>1804</v>
      </c>
      <c r="E643" s="84" t="b">
        <v>0</v>
      </c>
      <c r="F643" s="84" t="b">
        <v>0</v>
      </c>
      <c r="G643" s="84" t="b">
        <v>0</v>
      </c>
    </row>
    <row r="644" spans="1:7" ht="15">
      <c r="A644" s="84" t="s">
        <v>2655</v>
      </c>
      <c r="B644" s="84">
        <v>2</v>
      </c>
      <c r="C644" s="122">
        <v>0.0023624442207845473</v>
      </c>
      <c r="D644" s="84" t="s">
        <v>1804</v>
      </c>
      <c r="E644" s="84" t="b">
        <v>0</v>
      </c>
      <c r="F644" s="84" t="b">
        <v>0</v>
      </c>
      <c r="G644" s="84" t="b">
        <v>0</v>
      </c>
    </row>
    <row r="645" spans="1:7" ht="15">
      <c r="A645" s="84" t="s">
        <v>2653</v>
      </c>
      <c r="B645" s="84">
        <v>2</v>
      </c>
      <c r="C645" s="122">
        <v>0.0023624442207845473</v>
      </c>
      <c r="D645" s="84" t="s">
        <v>1804</v>
      </c>
      <c r="E645" s="84" t="b">
        <v>0</v>
      </c>
      <c r="F645" s="84" t="b">
        <v>0</v>
      </c>
      <c r="G645" s="84" t="b">
        <v>0</v>
      </c>
    </row>
    <row r="646" spans="1:7" ht="15">
      <c r="A646" s="84" t="s">
        <v>2651</v>
      </c>
      <c r="B646" s="84">
        <v>2</v>
      </c>
      <c r="C646" s="122">
        <v>0.0023624442207845473</v>
      </c>
      <c r="D646" s="84" t="s">
        <v>1804</v>
      </c>
      <c r="E646" s="84" t="b">
        <v>0</v>
      </c>
      <c r="F646" s="84" t="b">
        <v>0</v>
      </c>
      <c r="G646" s="84" t="b">
        <v>0</v>
      </c>
    </row>
    <row r="647" spans="1:7" ht="15">
      <c r="A647" s="84" t="s">
        <v>2624</v>
      </c>
      <c r="B647" s="84">
        <v>2</v>
      </c>
      <c r="C647" s="122">
        <v>0.0023624442207845473</v>
      </c>
      <c r="D647" s="84" t="s">
        <v>1804</v>
      </c>
      <c r="E647" s="84" t="b">
        <v>0</v>
      </c>
      <c r="F647" s="84" t="b">
        <v>0</v>
      </c>
      <c r="G647" s="84" t="b">
        <v>0</v>
      </c>
    </row>
    <row r="648" spans="1:7" ht="15">
      <c r="A648" s="84" t="s">
        <v>2625</v>
      </c>
      <c r="B648" s="84">
        <v>2</v>
      </c>
      <c r="C648" s="122">
        <v>0.0023624442207845473</v>
      </c>
      <c r="D648" s="84" t="s">
        <v>1804</v>
      </c>
      <c r="E648" s="84" t="b">
        <v>0</v>
      </c>
      <c r="F648" s="84" t="b">
        <v>0</v>
      </c>
      <c r="G648" s="84" t="b">
        <v>0</v>
      </c>
    </row>
    <row r="649" spans="1:7" ht="15">
      <c r="A649" s="84" t="s">
        <v>1911</v>
      </c>
      <c r="B649" s="84">
        <v>2</v>
      </c>
      <c r="C649" s="122">
        <v>0.0023624442207845473</v>
      </c>
      <c r="D649" s="84" t="s">
        <v>1804</v>
      </c>
      <c r="E649" s="84" t="b">
        <v>0</v>
      </c>
      <c r="F649" s="84" t="b">
        <v>0</v>
      </c>
      <c r="G649" s="84" t="b">
        <v>0</v>
      </c>
    </row>
    <row r="650" spans="1:7" ht="15">
      <c r="A650" s="84" t="s">
        <v>1913</v>
      </c>
      <c r="B650" s="84">
        <v>2</v>
      </c>
      <c r="C650" s="122">
        <v>0.0023624442207845473</v>
      </c>
      <c r="D650" s="84" t="s">
        <v>1804</v>
      </c>
      <c r="E650" s="84" t="b">
        <v>0</v>
      </c>
      <c r="F650" s="84" t="b">
        <v>0</v>
      </c>
      <c r="G650" s="84" t="b">
        <v>0</v>
      </c>
    </row>
    <row r="651" spans="1:7" ht="15">
      <c r="A651" s="84" t="s">
        <v>2506</v>
      </c>
      <c r="B651" s="84">
        <v>2</v>
      </c>
      <c r="C651" s="122">
        <v>0.0023624442207845473</v>
      </c>
      <c r="D651" s="84" t="s">
        <v>1804</v>
      </c>
      <c r="E651" s="84" t="b">
        <v>1</v>
      </c>
      <c r="F651" s="84" t="b">
        <v>0</v>
      </c>
      <c r="G651" s="84" t="b">
        <v>0</v>
      </c>
    </row>
    <row r="652" spans="1:7" ht="15">
      <c r="A652" s="84" t="s">
        <v>2507</v>
      </c>
      <c r="B652" s="84">
        <v>2</v>
      </c>
      <c r="C652" s="122">
        <v>0.0023624442207845473</v>
      </c>
      <c r="D652" s="84" t="s">
        <v>1804</v>
      </c>
      <c r="E652" s="84" t="b">
        <v>0</v>
      </c>
      <c r="F652" s="84" t="b">
        <v>0</v>
      </c>
      <c r="G652" s="84" t="b">
        <v>0</v>
      </c>
    </row>
    <row r="653" spans="1:7" ht="15">
      <c r="A653" s="84" t="s">
        <v>2508</v>
      </c>
      <c r="B653" s="84">
        <v>2</v>
      </c>
      <c r="C653" s="122">
        <v>0.0023624442207845473</v>
      </c>
      <c r="D653" s="84" t="s">
        <v>1804</v>
      </c>
      <c r="E653" s="84" t="b">
        <v>0</v>
      </c>
      <c r="F653" s="84" t="b">
        <v>0</v>
      </c>
      <c r="G653" s="84" t="b">
        <v>0</v>
      </c>
    </row>
    <row r="654" spans="1:7" ht="15">
      <c r="A654" s="84" t="s">
        <v>2475</v>
      </c>
      <c r="B654" s="84">
        <v>2</v>
      </c>
      <c r="C654" s="122">
        <v>0.0023624442207845473</v>
      </c>
      <c r="D654" s="84" t="s">
        <v>1804</v>
      </c>
      <c r="E654" s="84" t="b">
        <v>0</v>
      </c>
      <c r="F654" s="84" t="b">
        <v>0</v>
      </c>
      <c r="G654" s="84" t="b">
        <v>0</v>
      </c>
    </row>
    <row r="655" spans="1:7" ht="15">
      <c r="A655" s="84" t="s">
        <v>2652</v>
      </c>
      <c r="B655" s="84">
        <v>2</v>
      </c>
      <c r="C655" s="122">
        <v>0.0023624442207845473</v>
      </c>
      <c r="D655" s="84" t="s">
        <v>1804</v>
      </c>
      <c r="E655" s="84" t="b">
        <v>0</v>
      </c>
      <c r="F655" s="84" t="b">
        <v>0</v>
      </c>
      <c r="G655" s="84" t="b">
        <v>0</v>
      </c>
    </row>
    <row r="656" spans="1:7" ht="15">
      <c r="A656" s="84" t="s">
        <v>1952</v>
      </c>
      <c r="B656" s="84">
        <v>2</v>
      </c>
      <c r="C656" s="122">
        <v>0.0023624442207845473</v>
      </c>
      <c r="D656" s="84" t="s">
        <v>1804</v>
      </c>
      <c r="E656" s="84" t="b">
        <v>0</v>
      </c>
      <c r="F656" s="84" t="b">
        <v>0</v>
      </c>
      <c r="G656" s="84" t="b">
        <v>0</v>
      </c>
    </row>
    <row r="657" spans="1:7" ht="15">
      <c r="A657" s="84" t="s">
        <v>1944</v>
      </c>
      <c r="B657" s="84">
        <v>2</v>
      </c>
      <c r="C657" s="122">
        <v>0.0023624442207845473</v>
      </c>
      <c r="D657" s="84" t="s">
        <v>1804</v>
      </c>
      <c r="E657" s="84" t="b">
        <v>0</v>
      </c>
      <c r="F657" s="84" t="b">
        <v>0</v>
      </c>
      <c r="G657" s="84" t="b">
        <v>0</v>
      </c>
    </row>
    <row r="658" spans="1:7" ht="15">
      <c r="A658" s="84" t="s">
        <v>2656</v>
      </c>
      <c r="B658" s="84">
        <v>2</v>
      </c>
      <c r="C658" s="122">
        <v>0.0023624442207845473</v>
      </c>
      <c r="D658" s="84" t="s">
        <v>1804</v>
      </c>
      <c r="E658" s="84" t="b">
        <v>0</v>
      </c>
      <c r="F658" s="84" t="b">
        <v>0</v>
      </c>
      <c r="G658" s="84" t="b">
        <v>0</v>
      </c>
    </row>
    <row r="659" spans="1:7" ht="15">
      <c r="A659" s="84" t="s">
        <v>2654</v>
      </c>
      <c r="B659" s="84">
        <v>2</v>
      </c>
      <c r="C659" s="122">
        <v>0.0027720088407355422</v>
      </c>
      <c r="D659" s="84" t="s">
        <v>1804</v>
      </c>
      <c r="E659" s="84" t="b">
        <v>1</v>
      </c>
      <c r="F659" s="84" t="b">
        <v>0</v>
      </c>
      <c r="G659" s="84" t="b">
        <v>0</v>
      </c>
    </row>
    <row r="660" spans="1:7" ht="15">
      <c r="A660" s="84" t="s">
        <v>1957</v>
      </c>
      <c r="B660" s="84">
        <v>2</v>
      </c>
      <c r="C660" s="122">
        <v>0.0023624442207845473</v>
      </c>
      <c r="D660" s="84" t="s">
        <v>1804</v>
      </c>
      <c r="E660" s="84" t="b">
        <v>0</v>
      </c>
      <c r="F660" s="84" t="b">
        <v>0</v>
      </c>
      <c r="G660" s="84" t="b">
        <v>0</v>
      </c>
    </row>
    <row r="661" spans="1:7" ht="15">
      <c r="A661" s="84" t="s">
        <v>2549</v>
      </c>
      <c r="B661" s="84">
        <v>2</v>
      </c>
      <c r="C661" s="122">
        <v>0.0023624442207845473</v>
      </c>
      <c r="D661" s="84" t="s">
        <v>1804</v>
      </c>
      <c r="E661" s="84" t="b">
        <v>0</v>
      </c>
      <c r="F661" s="84" t="b">
        <v>0</v>
      </c>
      <c r="G661" s="84" t="b">
        <v>0</v>
      </c>
    </row>
    <row r="662" spans="1:7" ht="15">
      <c r="A662" s="84" t="s">
        <v>2627</v>
      </c>
      <c r="B662" s="84">
        <v>2</v>
      </c>
      <c r="C662" s="122">
        <v>0.0023624442207845473</v>
      </c>
      <c r="D662" s="84" t="s">
        <v>1804</v>
      </c>
      <c r="E662" s="84" t="b">
        <v>0</v>
      </c>
      <c r="F662" s="84" t="b">
        <v>0</v>
      </c>
      <c r="G662" s="84" t="b">
        <v>0</v>
      </c>
    </row>
    <row r="663" spans="1:7" ht="15">
      <c r="A663" s="84" t="s">
        <v>2561</v>
      </c>
      <c r="B663" s="84">
        <v>2</v>
      </c>
      <c r="C663" s="122">
        <v>0.0023624442207845473</v>
      </c>
      <c r="D663" s="84" t="s">
        <v>1804</v>
      </c>
      <c r="E663" s="84" t="b">
        <v>1</v>
      </c>
      <c r="F663" s="84" t="b">
        <v>0</v>
      </c>
      <c r="G663" s="84" t="b">
        <v>0</v>
      </c>
    </row>
    <row r="664" spans="1:7" ht="15">
      <c r="A664" s="84" t="s">
        <v>2562</v>
      </c>
      <c r="B664" s="84">
        <v>2</v>
      </c>
      <c r="C664" s="122">
        <v>0.0023624442207845473</v>
      </c>
      <c r="D664" s="84" t="s">
        <v>1804</v>
      </c>
      <c r="E664" s="84" t="b">
        <v>0</v>
      </c>
      <c r="F664" s="84" t="b">
        <v>0</v>
      </c>
      <c r="G664" s="84" t="b">
        <v>0</v>
      </c>
    </row>
    <row r="665" spans="1:7" ht="15">
      <c r="A665" s="84" t="s">
        <v>2563</v>
      </c>
      <c r="B665" s="84">
        <v>2</v>
      </c>
      <c r="C665" s="122">
        <v>0.0023624442207845473</v>
      </c>
      <c r="D665" s="84" t="s">
        <v>1804</v>
      </c>
      <c r="E665" s="84" t="b">
        <v>0</v>
      </c>
      <c r="F665" s="84" t="b">
        <v>0</v>
      </c>
      <c r="G665" s="84" t="b">
        <v>0</v>
      </c>
    </row>
    <row r="666" spans="1:7" ht="15">
      <c r="A666" s="84" t="s">
        <v>2564</v>
      </c>
      <c r="B666" s="84">
        <v>2</v>
      </c>
      <c r="C666" s="122">
        <v>0.0023624442207845473</v>
      </c>
      <c r="D666" s="84" t="s">
        <v>1804</v>
      </c>
      <c r="E666" s="84" t="b">
        <v>0</v>
      </c>
      <c r="F666" s="84" t="b">
        <v>0</v>
      </c>
      <c r="G666" s="84" t="b">
        <v>0</v>
      </c>
    </row>
    <row r="667" spans="1:7" ht="15">
      <c r="A667" s="84" t="s">
        <v>2565</v>
      </c>
      <c r="B667" s="84">
        <v>2</v>
      </c>
      <c r="C667" s="122">
        <v>0.0023624442207845473</v>
      </c>
      <c r="D667" s="84" t="s">
        <v>1804</v>
      </c>
      <c r="E667" s="84" t="b">
        <v>0</v>
      </c>
      <c r="F667" s="84" t="b">
        <v>0</v>
      </c>
      <c r="G667" s="84" t="b">
        <v>0</v>
      </c>
    </row>
    <row r="668" spans="1:7" ht="15">
      <c r="A668" s="84" t="s">
        <v>2566</v>
      </c>
      <c r="B668" s="84">
        <v>2</v>
      </c>
      <c r="C668" s="122">
        <v>0.0023624442207845473</v>
      </c>
      <c r="D668" s="84" t="s">
        <v>1804</v>
      </c>
      <c r="E668" s="84" t="b">
        <v>0</v>
      </c>
      <c r="F668" s="84" t="b">
        <v>0</v>
      </c>
      <c r="G668" s="84" t="b">
        <v>0</v>
      </c>
    </row>
    <row r="669" spans="1:7" ht="15">
      <c r="A669" s="84" t="s">
        <v>2567</v>
      </c>
      <c r="B669" s="84">
        <v>2</v>
      </c>
      <c r="C669" s="122">
        <v>0.0023624442207845473</v>
      </c>
      <c r="D669" s="84" t="s">
        <v>1804</v>
      </c>
      <c r="E669" s="84" t="b">
        <v>0</v>
      </c>
      <c r="F669" s="84" t="b">
        <v>0</v>
      </c>
      <c r="G669" s="84" t="b">
        <v>0</v>
      </c>
    </row>
    <row r="670" spans="1:7" ht="15">
      <c r="A670" s="84" t="s">
        <v>2568</v>
      </c>
      <c r="B670" s="84">
        <v>2</v>
      </c>
      <c r="C670" s="122">
        <v>0.0023624442207845473</v>
      </c>
      <c r="D670" s="84" t="s">
        <v>1804</v>
      </c>
      <c r="E670" s="84" t="b">
        <v>0</v>
      </c>
      <c r="F670" s="84" t="b">
        <v>0</v>
      </c>
      <c r="G670" s="84" t="b">
        <v>0</v>
      </c>
    </row>
    <row r="671" spans="1:7" ht="15">
      <c r="A671" s="84" t="s">
        <v>2429</v>
      </c>
      <c r="B671" s="84">
        <v>2</v>
      </c>
      <c r="C671" s="122">
        <v>0.0023624442207845473</v>
      </c>
      <c r="D671" s="84" t="s">
        <v>1804</v>
      </c>
      <c r="E671" s="84" t="b">
        <v>0</v>
      </c>
      <c r="F671" s="84" t="b">
        <v>0</v>
      </c>
      <c r="G671" s="84" t="b">
        <v>0</v>
      </c>
    </row>
    <row r="672" spans="1:7" ht="15">
      <c r="A672" s="84" t="s">
        <v>2433</v>
      </c>
      <c r="B672" s="84">
        <v>2</v>
      </c>
      <c r="C672" s="122">
        <v>0.0023624442207845473</v>
      </c>
      <c r="D672" s="84" t="s">
        <v>1804</v>
      </c>
      <c r="E672" s="84" t="b">
        <v>0</v>
      </c>
      <c r="F672" s="84" t="b">
        <v>0</v>
      </c>
      <c r="G672" s="84" t="b">
        <v>0</v>
      </c>
    </row>
    <row r="673" spans="1:7" ht="15">
      <c r="A673" s="84" t="s">
        <v>2558</v>
      </c>
      <c r="B673" s="84">
        <v>2</v>
      </c>
      <c r="C673" s="122">
        <v>0.0023624442207845473</v>
      </c>
      <c r="D673" s="84" t="s">
        <v>1804</v>
      </c>
      <c r="E673" s="84" t="b">
        <v>0</v>
      </c>
      <c r="F673" s="84" t="b">
        <v>0</v>
      </c>
      <c r="G673" s="84" t="b">
        <v>0</v>
      </c>
    </row>
    <row r="674" spans="1:7" ht="15">
      <c r="A674" s="84" t="s">
        <v>2559</v>
      </c>
      <c r="B674" s="84">
        <v>2</v>
      </c>
      <c r="C674" s="122">
        <v>0.0023624442207845473</v>
      </c>
      <c r="D674" s="84" t="s">
        <v>1804</v>
      </c>
      <c r="E674" s="84" t="b">
        <v>0</v>
      </c>
      <c r="F674" s="84" t="b">
        <v>1</v>
      </c>
      <c r="G674" s="84" t="b">
        <v>0</v>
      </c>
    </row>
    <row r="675" spans="1:7" ht="15">
      <c r="A675" s="84" t="s">
        <v>2448</v>
      </c>
      <c r="B675" s="84">
        <v>2</v>
      </c>
      <c r="C675" s="122">
        <v>0.0023624442207845473</v>
      </c>
      <c r="D675" s="84" t="s">
        <v>1804</v>
      </c>
      <c r="E675" s="84" t="b">
        <v>0</v>
      </c>
      <c r="F675" s="84" t="b">
        <v>0</v>
      </c>
      <c r="G675" s="84" t="b">
        <v>0</v>
      </c>
    </row>
    <row r="676" spans="1:7" ht="15">
      <c r="A676" s="84" t="s">
        <v>2449</v>
      </c>
      <c r="B676" s="84">
        <v>2</v>
      </c>
      <c r="C676" s="122">
        <v>0.0023624442207845473</v>
      </c>
      <c r="D676" s="84" t="s">
        <v>1804</v>
      </c>
      <c r="E676" s="84" t="b">
        <v>0</v>
      </c>
      <c r="F676" s="84" t="b">
        <v>0</v>
      </c>
      <c r="G676" s="84" t="b">
        <v>0</v>
      </c>
    </row>
    <row r="677" spans="1:7" ht="15">
      <c r="A677" s="84" t="s">
        <v>283</v>
      </c>
      <c r="B677" s="84">
        <v>2</v>
      </c>
      <c r="C677" s="122">
        <v>0.0023624442207845473</v>
      </c>
      <c r="D677" s="84" t="s">
        <v>1804</v>
      </c>
      <c r="E677" s="84" t="b">
        <v>0</v>
      </c>
      <c r="F677" s="84" t="b">
        <v>0</v>
      </c>
      <c r="G677" s="84" t="b">
        <v>0</v>
      </c>
    </row>
    <row r="678" spans="1:7" ht="15">
      <c r="A678" s="84" t="s">
        <v>1980</v>
      </c>
      <c r="B678" s="84">
        <v>2</v>
      </c>
      <c r="C678" s="122">
        <v>0.0023624442207845473</v>
      </c>
      <c r="D678" s="84" t="s">
        <v>1804</v>
      </c>
      <c r="E678" s="84" t="b">
        <v>0</v>
      </c>
      <c r="F678" s="84" t="b">
        <v>0</v>
      </c>
      <c r="G678" s="84" t="b">
        <v>0</v>
      </c>
    </row>
    <row r="679" spans="1:7" ht="15">
      <c r="A679" s="84" t="s">
        <v>2412</v>
      </c>
      <c r="B679" s="84">
        <v>2</v>
      </c>
      <c r="C679" s="122">
        <v>0.0023624442207845473</v>
      </c>
      <c r="D679" s="84" t="s">
        <v>1804</v>
      </c>
      <c r="E679" s="84" t="b">
        <v>0</v>
      </c>
      <c r="F679" s="84" t="b">
        <v>0</v>
      </c>
      <c r="G679" s="84" t="b">
        <v>0</v>
      </c>
    </row>
    <row r="680" spans="1:7" ht="15">
      <c r="A680" s="84" t="s">
        <v>2605</v>
      </c>
      <c r="B680" s="84">
        <v>2</v>
      </c>
      <c r="C680" s="122">
        <v>0.0023624442207845473</v>
      </c>
      <c r="D680" s="84" t="s">
        <v>1804</v>
      </c>
      <c r="E680" s="84" t="b">
        <v>0</v>
      </c>
      <c r="F680" s="84" t="b">
        <v>0</v>
      </c>
      <c r="G680" s="84" t="b">
        <v>0</v>
      </c>
    </row>
    <row r="681" spans="1:7" ht="15">
      <c r="A681" s="84" t="s">
        <v>2606</v>
      </c>
      <c r="B681" s="84">
        <v>2</v>
      </c>
      <c r="C681" s="122">
        <v>0.0023624442207845473</v>
      </c>
      <c r="D681" s="84" t="s">
        <v>1804</v>
      </c>
      <c r="E681" s="84" t="b">
        <v>0</v>
      </c>
      <c r="F681" s="84" t="b">
        <v>0</v>
      </c>
      <c r="G681" s="84" t="b">
        <v>0</v>
      </c>
    </row>
    <row r="682" spans="1:7" ht="15">
      <c r="A682" s="84" t="s">
        <v>2607</v>
      </c>
      <c r="B682" s="84">
        <v>2</v>
      </c>
      <c r="C682" s="122">
        <v>0.0023624442207845473</v>
      </c>
      <c r="D682" s="84" t="s">
        <v>1804</v>
      </c>
      <c r="E682" s="84" t="b">
        <v>0</v>
      </c>
      <c r="F682" s="84" t="b">
        <v>0</v>
      </c>
      <c r="G682" s="84" t="b">
        <v>0</v>
      </c>
    </row>
    <row r="683" spans="1:7" ht="15">
      <c r="A683" s="84" t="s">
        <v>295</v>
      </c>
      <c r="B683" s="84">
        <v>2</v>
      </c>
      <c r="C683" s="122">
        <v>0.0023624442207845473</v>
      </c>
      <c r="D683" s="84" t="s">
        <v>1804</v>
      </c>
      <c r="E683" s="84" t="b">
        <v>0</v>
      </c>
      <c r="F683" s="84" t="b">
        <v>0</v>
      </c>
      <c r="G683" s="84" t="b">
        <v>0</v>
      </c>
    </row>
    <row r="684" spans="1:7" ht="15">
      <c r="A684" s="84" t="s">
        <v>1907</v>
      </c>
      <c r="B684" s="84">
        <v>2</v>
      </c>
      <c r="C684" s="122">
        <v>0.0023624442207845473</v>
      </c>
      <c r="D684" s="84" t="s">
        <v>1804</v>
      </c>
      <c r="E684" s="84" t="b">
        <v>0</v>
      </c>
      <c r="F684" s="84" t="b">
        <v>0</v>
      </c>
      <c r="G684" s="84" t="b">
        <v>0</v>
      </c>
    </row>
    <row r="685" spans="1:7" ht="15">
      <c r="A685" s="84" t="s">
        <v>2509</v>
      </c>
      <c r="B685" s="84">
        <v>2</v>
      </c>
      <c r="C685" s="122">
        <v>0.0023624442207845473</v>
      </c>
      <c r="D685" s="84" t="s">
        <v>1804</v>
      </c>
      <c r="E685" s="84" t="b">
        <v>0</v>
      </c>
      <c r="F685" s="84" t="b">
        <v>0</v>
      </c>
      <c r="G685" s="84" t="b">
        <v>0</v>
      </c>
    </row>
    <row r="686" spans="1:7" ht="15">
      <c r="A686" s="84" t="s">
        <v>2586</v>
      </c>
      <c r="B686" s="84">
        <v>2</v>
      </c>
      <c r="C686" s="122">
        <v>0.0023624442207845473</v>
      </c>
      <c r="D686" s="84" t="s">
        <v>1804</v>
      </c>
      <c r="E686" s="84" t="b">
        <v>0</v>
      </c>
      <c r="F686" s="84" t="b">
        <v>0</v>
      </c>
      <c r="G686" s="84" t="b">
        <v>0</v>
      </c>
    </row>
    <row r="687" spans="1:7" ht="15">
      <c r="A687" s="84" t="s">
        <v>2470</v>
      </c>
      <c r="B687" s="84">
        <v>2</v>
      </c>
      <c r="C687" s="122">
        <v>0.0023624442207845473</v>
      </c>
      <c r="D687" s="84" t="s">
        <v>1804</v>
      </c>
      <c r="E687" s="84" t="b">
        <v>0</v>
      </c>
      <c r="F687" s="84" t="b">
        <v>0</v>
      </c>
      <c r="G687" s="84" t="b">
        <v>0</v>
      </c>
    </row>
    <row r="688" spans="1:7" ht="15">
      <c r="A688" s="84" t="s">
        <v>606</v>
      </c>
      <c r="B688" s="84">
        <v>2</v>
      </c>
      <c r="C688" s="122">
        <v>0.0023624442207845473</v>
      </c>
      <c r="D688" s="84" t="s">
        <v>1804</v>
      </c>
      <c r="E688" s="84" t="b">
        <v>0</v>
      </c>
      <c r="F688" s="84" t="b">
        <v>0</v>
      </c>
      <c r="G688" s="84" t="b">
        <v>0</v>
      </c>
    </row>
    <row r="689" spans="1:7" ht="15">
      <c r="A689" s="84" t="s">
        <v>2547</v>
      </c>
      <c r="B689" s="84">
        <v>2</v>
      </c>
      <c r="C689" s="122">
        <v>0.0027720088407355422</v>
      </c>
      <c r="D689" s="84" t="s">
        <v>1804</v>
      </c>
      <c r="E689" s="84" t="b">
        <v>0</v>
      </c>
      <c r="F689" s="84" t="b">
        <v>0</v>
      </c>
      <c r="G689" s="84" t="b">
        <v>0</v>
      </c>
    </row>
    <row r="690" spans="1:7" ht="15">
      <c r="A690" s="84" t="s">
        <v>2460</v>
      </c>
      <c r="B690" s="84">
        <v>2</v>
      </c>
      <c r="C690" s="122">
        <v>0.0023624442207845473</v>
      </c>
      <c r="D690" s="84" t="s">
        <v>1804</v>
      </c>
      <c r="E690" s="84" t="b">
        <v>0</v>
      </c>
      <c r="F690" s="84" t="b">
        <v>0</v>
      </c>
      <c r="G690" s="84" t="b">
        <v>0</v>
      </c>
    </row>
    <row r="691" spans="1:7" ht="15">
      <c r="A691" s="84" t="s">
        <v>1996</v>
      </c>
      <c r="B691" s="84">
        <v>2</v>
      </c>
      <c r="C691" s="122">
        <v>0.0023624442207845473</v>
      </c>
      <c r="D691" s="84" t="s">
        <v>1804</v>
      </c>
      <c r="E691" s="84" t="b">
        <v>0</v>
      </c>
      <c r="F691" s="84" t="b">
        <v>0</v>
      </c>
      <c r="G691" s="84" t="b">
        <v>0</v>
      </c>
    </row>
    <row r="692" spans="1:7" ht="15">
      <c r="A692" s="84" t="s">
        <v>2546</v>
      </c>
      <c r="B692" s="84">
        <v>2</v>
      </c>
      <c r="C692" s="122">
        <v>0.0023624442207845473</v>
      </c>
      <c r="D692" s="84" t="s">
        <v>1804</v>
      </c>
      <c r="E692" s="84" t="b">
        <v>0</v>
      </c>
      <c r="F692" s="84" t="b">
        <v>0</v>
      </c>
      <c r="G692" s="84" t="b">
        <v>0</v>
      </c>
    </row>
    <row r="693" spans="1:7" ht="15">
      <c r="A693" s="84" t="s">
        <v>2500</v>
      </c>
      <c r="B693" s="84">
        <v>2</v>
      </c>
      <c r="C693" s="122">
        <v>0.0023624442207845473</v>
      </c>
      <c r="D693" s="84" t="s">
        <v>1804</v>
      </c>
      <c r="E693" s="84" t="b">
        <v>0</v>
      </c>
      <c r="F693" s="84" t="b">
        <v>0</v>
      </c>
      <c r="G693" s="84" t="b">
        <v>0</v>
      </c>
    </row>
    <row r="694" spans="1:7" ht="15">
      <c r="A694" s="84" t="s">
        <v>2584</v>
      </c>
      <c r="B694" s="84">
        <v>2</v>
      </c>
      <c r="C694" s="122">
        <v>0.0023624442207845473</v>
      </c>
      <c r="D694" s="84" t="s">
        <v>1804</v>
      </c>
      <c r="E694" s="84" t="b">
        <v>0</v>
      </c>
      <c r="F694" s="84" t="b">
        <v>0</v>
      </c>
      <c r="G694" s="84" t="b">
        <v>0</v>
      </c>
    </row>
    <row r="695" spans="1:7" ht="15">
      <c r="A695" s="84" t="s">
        <v>2626</v>
      </c>
      <c r="B695" s="84">
        <v>2</v>
      </c>
      <c r="C695" s="122">
        <v>0.0023624442207845473</v>
      </c>
      <c r="D695" s="84" t="s">
        <v>1804</v>
      </c>
      <c r="E695" s="84" t="b">
        <v>0</v>
      </c>
      <c r="F695" s="84" t="b">
        <v>0</v>
      </c>
      <c r="G695" s="84" t="b">
        <v>0</v>
      </c>
    </row>
    <row r="696" spans="1:7" ht="15">
      <c r="A696" s="84" t="s">
        <v>293</v>
      </c>
      <c r="B696" s="84">
        <v>7</v>
      </c>
      <c r="C696" s="122">
        <v>0.017350865882739236</v>
      </c>
      <c r="D696" s="84" t="s">
        <v>1805</v>
      </c>
      <c r="E696" s="84" t="b">
        <v>0</v>
      </c>
      <c r="F696" s="84" t="b">
        <v>0</v>
      </c>
      <c r="G696" s="84" t="b">
        <v>0</v>
      </c>
    </row>
    <row r="697" spans="1:7" ht="15">
      <c r="A697" s="84" t="s">
        <v>1943</v>
      </c>
      <c r="B697" s="84">
        <v>5</v>
      </c>
      <c r="C697" s="122">
        <v>0.013674725566573733</v>
      </c>
      <c r="D697" s="84" t="s">
        <v>1805</v>
      </c>
      <c r="E697" s="84" t="b">
        <v>0</v>
      </c>
      <c r="F697" s="84" t="b">
        <v>0</v>
      </c>
      <c r="G697" s="84" t="b">
        <v>0</v>
      </c>
    </row>
    <row r="698" spans="1:7" ht="15">
      <c r="A698" s="84" t="s">
        <v>1934</v>
      </c>
      <c r="B698" s="84">
        <v>5</v>
      </c>
      <c r="C698" s="122">
        <v>0.015242848754406362</v>
      </c>
      <c r="D698" s="84" t="s">
        <v>1805</v>
      </c>
      <c r="E698" s="84" t="b">
        <v>0</v>
      </c>
      <c r="F698" s="84" t="b">
        <v>0</v>
      </c>
      <c r="G698" s="84" t="b">
        <v>0</v>
      </c>
    </row>
    <row r="699" spans="1:7" ht="15">
      <c r="A699" s="84" t="s">
        <v>1944</v>
      </c>
      <c r="B699" s="84">
        <v>4</v>
      </c>
      <c r="C699" s="122">
        <v>0.012194279003525092</v>
      </c>
      <c r="D699" s="84" t="s">
        <v>1805</v>
      </c>
      <c r="E699" s="84" t="b">
        <v>0</v>
      </c>
      <c r="F699" s="84" t="b">
        <v>0</v>
      </c>
      <c r="G699" s="84" t="b">
        <v>0</v>
      </c>
    </row>
    <row r="700" spans="1:7" ht="15">
      <c r="A700" s="84" t="s">
        <v>1899</v>
      </c>
      <c r="B700" s="84">
        <v>3</v>
      </c>
      <c r="C700" s="122">
        <v>0.010358706695442844</v>
      </c>
      <c r="D700" s="84" t="s">
        <v>1805</v>
      </c>
      <c r="E700" s="84" t="b">
        <v>0</v>
      </c>
      <c r="F700" s="84" t="b">
        <v>0</v>
      </c>
      <c r="G700" s="84" t="b">
        <v>0</v>
      </c>
    </row>
    <row r="701" spans="1:7" ht="15">
      <c r="A701" s="84" t="s">
        <v>1945</v>
      </c>
      <c r="B701" s="84">
        <v>3</v>
      </c>
      <c r="C701" s="122">
        <v>0.010358706695442844</v>
      </c>
      <c r="D701" s="84" t="s">
        <v>1805</v>
      </c>
      <c r="E701" s="84" t="b">
        <v>0</v>
      </c>
      <c r="F701" s="84" t="b">
        <v>0</v>
      </c>
      <c r="G701" s="84" t="b">
        <v>0</v>
      </c>
    </row>
    <row r="702" spans="1:7" ht="15">
      <c r="A702" s="84" t="s">
        <v>1946</v>
      </c>
      <c r="B702" s="84">
        <v>2</v>
      </c>
      <c r="C702" s="122">
        <v>0.0080455537131799</v>
      </c>
      <c r="D702" s="84" t="s">
        <v>1805</v>
      </c>
      <c r="E702" s="84" t="b">
        <v>0</v>
      </c>
      <c r="F702" s="84" t="b">
        <v>0</v>
      </c>
      <c r="G702" s="84" t="b">
        <v>0</v>
      </c>
    </row>
    <row r="703" spans="1:7" ht="15">
      <c r="A703" s="84" t="s">
        <v>1947</v>
      </c>
      <c r="B703" s="84">
        <v>2</v>
      </c>
      <c r="C703" s="122">
        <v>0.0080455537131799</v>
      </c>
      <c r="D703" s="84" t="s">
        <v>1805</v>
      </c>
      <c r="E703" s="84" t="b">
        <v>0</v>
      </c>
      <c r="F703" s="84" t="b">
        <v>0</v>
      </c>
      <c r="G703" s="84" t="b">
        <v>0</v>
      </c>
    </row>
    <row r="704" spans="1:7" ht="15">
      <c r="A704" s="84" t="s">
        <v>1937</v>
      </c>
      <c r="B704" s="84">
        <v>2</v>
      </c>
      <c r="C704" s="122">
        <v>0.0080455537131799</v>
      </c>
      <c r="D704" s="84" t="s">
        <v>1805</v>
      </c>
      <c r="E704" s="84" t="b">
        <v>0</v>
      </c>
      <c r="F704" s="84" t="b">
        <v>0</v>
      </c>
      <c r="G704" s="84" t="b">
        <v>0</v>
      </c>
    </row>
    <row r="705" spans="1:7" ht="15">
      <c r="A705" s="84" t="s">
        <v>1948</v>
      </c>
      <c r="B705" s="84">
        <v>2</v>
      </c>
      <c r="C705" s="122">
        <v>0.0080455537131799</v>
      </c>
      <c r="D705" s="84" t="s">
        <v>1805</v>
      </c>
      <c r="E705" s="84" t="b">
        <v>0</v>
      </c>
      <c r="F705" s="84" t="b">
        <v>0</v>
      </c>
      <c r="G705" s="84" t="b">
        <v>0</v>
      </c>
    </row>
    <row r="706" spans="1:7" ht="15">
      <c r="A706" s="84" t="s">
        <v>2515</v>
      </c>
      <c r="B706" s="84">
        <v>2</v>
      </c>
      <c r="C706" s="122">
        <v>0.0080455537131799</v>
      </c>
      <c r="D706" s="84" t="s">
        <v>1805</v>
      </c>
      <c r="E706" s="84" t="b">
        <v>0</v>
      </c>
      <c r="F706" s="84" t="b">
        <v>0</v>
      </c>
      <c r="G706" s="84" t="b">
        <v>0</v>
      </c>
    </row>
    <row r="707" spans="1:7" ht="15">
      <c r="A707" s="84" t="s">
        <v>2377</v>
      </c>
      <c r="B707" s="84">
        <v>2</v>
      </c>
      <c r="C707" s="122">
        <v>0.0080455537131799</v>
      </c>
      <c r="D707" s="84" t="s">
        <v>1805</v>
      </c>
      <c r="E707" s="84" t="b">
        <v>0</v>
      </c>
      <c r="F707" s="84" t="b">
        <v>0</v>
      </c>
      <c r="G707" s="84" t="b">
        <v>0</v>
      </c>
    </row>
    <row r="708" spans="1:7" ht="15">
      <c r="A708" s="84" t="s">
        <v>2631</v>
      </c>
      <c r="B708" s="84">
        <v>2</v>
      </c>
      <c r="C708" s="122">
        <v>0.0080455537131799</v>
      </c>
      <c r="D708" s="84" t="s">
        <v>1805</v>
      </c>
      <c r="E708" s="84" t="b">
        <v>0</v>
      </c>
      <c r="F708" s="84" t="b">
        <v>0</v>
      </c>
      <c r="G708" s="84" t="b">
        <v>0</v>
      </c>
    </row>
    <row r="709" spans="1:7" ht="15">
      <c r="A709" s="84" t="s">
        <v>2632</v>
      </c>
      <c r="B709" s="84">
        <v>2</v>
      </c>
      <c r="C709" s="122">
        <v>0.0080455537131799</v>
      </c>
      <c r="D709" s="84" t="s">
        <v>1805</v>
      </c>
      <c r="E709" s="84" t="b">
        <v>0</v>
      </c>
      <c r="F709" s="84" t="b">
        <v>0</v>
      </c>
      <c r="G709" s="84" t="b">
        <v>0</v>
      </c>
    </row>
    <row r="710" spans="1:7" ht="15">
      <c r="A710" s="84" t="s">
        <v>2628</v>
      </c>
      <c r="B710" s="84">
        <v>2</v>
      </c>
      <c r="C710" s="122">
        <v>0.0080455537131799</v>
      </c>
      <c r="D710" s="84" t="s">
        <v>1805</v>
      </c>
      <c r="E710" s="84" t="b">
        <v>0</v>
      </c>
      <c r="F710" s="84" t="b">
        <v>0</v>
      </c>
      <c r="G710" s="84" t="b">
        <v>0</v>
      </c>
    </row>
    <row r="711" spans="1:7" ht="15">
      <c r="A711" s="84" t="s">
        <v>2381</v>
      </c>
      <c r="B711" s="84">
        <v>2</v>
      </c>
      <c r="C711" s="122">
        <v>0.0080455537131799</v>
      </c>
      <c r="D711" s="84" t="s">
        <v>1805</v>
      </c>
      <c r="E711" s="84" t="b">
        <v>0</v>
      </c>
      <c r="F711" s="84" t="b">
        <v>0</v>
      </c>
      <c r="G711" s="84" t="b">
        <v>0</v>
      </c>
    </row>
    <row r="712" spans="1:7" ht="15">
      <c r="A712" s="84" t="s">
        <v>2382</v>
      </c>
      <c r="B712" s="84">
        <v>2</v>
      </c>
      <c r="C712" s="122">
        <v>0.0080455537131799</v>
      </c>
      <c r="D712" s="84" t="s">
        <v>1805</v>
      </c>
      <c r="E712" s="84" t="b">
        <v>0</v>
      </c>
      <c r="F712" s="84" t="b">
        <v>0</v>
      </c>
      <c r="G712" s="84" t="b">
        <v>0</v>
      </c>
    </row>
    <row r="713" spans="1:7" ht="15">
      <c r="A713" s="84" t="s">
        <v>2368</v>
      </c>
      <c r="B713" s="84">
        <v>2</v>
      </c>
      <c r="C713" s="122">
        <v>0.0080455537131799</v>
      </c>
      <c r="D713" s="84" t="s">
        <v>1805</v>
      </c>
      <c r="E713" s="84" t="b">
        <v>0</v>
      </c>
      <c r="F713" s="84" t="b">
        <v>0</v>
      </c>
      <c r="G713" s="84" t="b">
        <v>0</v>
      </c>
    </row>
    <row r="714" spans="1:7" ht="15">
      <c r="A714" s="84" t="s">
        <v>2602</v>
      </c>
      <c r="B714" s="84">
        <v>2</v>
      </c>
      <c r="C714" s="122">
        <v>0.0080455537131799</v>
      </c>
      <c r="D714" s="84" t="s">
        <v>1805</v>
      </c>
      <c r="E714" s="84" t="b">
        <v>0</v>
      </c>
      <c r="F714" s="84" t="b">
        <v>0</v>
      </c>
      <c r="G714" s="84" t="b">
        <v>0</v>
      </c>
    </row>
    <row r="715" spans="1:7" ht="15">
      <c r="A715" s="84" t="s">
        <v>2603</v>
      </c>
      <c r="B715" s="84">
        <v>2</v>
      </c>
      <c r="C715" s="122">
        <v>0.0080455537131799</v>
      </c>
      <c r="D715" s="84" t="s">
        <v>1805</v>
      </c>
      <c r="E715" s="84" t="b">
        <v>0</v>
      </c>
      <c r="F715" s="84" t="b">
        <v>0</v>
      </c>
      <c r="G715" s="84" t="b">
        <v>0</v>
      </c>
    </row>
    <row r="716" spans="1:7" ht="15">
      <c r="A716" s="84" t="s">
        <v>2604</v>
      </c>
      <c r="B716" s="84">
        <v>2</v>
      </c>
      <c r="C716" s="122">
        <v>0.0080455537131799</v>
      </c>
      <c r="D716" s="84" t="s">
        <v>1805</v>
      </c>
      <c r="E716" s="84" t="b">
        <v>0</v>
      </c>
      <c r="F716" s="84" t="b">
        <v>0</v>
      </c>
      <c r="G716" s="84" t="b">
        <v>0</v>
      </c>
    </row>
    <row r="717" spans="1:7" ht="15">
      <c r="A717" s="84" t="s">
        <v>2544</v>
      </c>
      <c r="B717" s="84">
        <v>2</v>
      </c>
      <c r="C717" s="122">
        <v>0.0080455537131799</v>
      </c>
      <c r="D717" s="84" t="s">
        <v>1805</v>
      </c>
      <c r="E717" s="84" t="b">
        <v>0</v>
      </c>
      <c r="F717" s="84" t="b">
        <v>0</v>
      </c>
      <c r="G717" s="84" t="b">
        <v>0</v>
      </c>
    </row>
    <row r="718" spans="1:7" ht="15">
      <c r="A718" s="84" t="s">
        <v>1901</v>
      </c>
      <c r="B718" s="84">
        <v>2</v>
      </c>
      <c r="C718" s="122">
        <v>0.009993967924597254</v>
      </c>
      <c r="D718" s="84" t="s">
        <v>1805</v>
      </c>
      <c r="E718" s="84" t="b">
        <v>0</v>
      </c>
      <c r="F718" s="84" t="b">
        <v>0</v>
      </c>
      <c r="G718" s="84" t="b">
        <v>0</v>
      </c>
    </row>
    <row r="719" spans="1:7" ht="15">
      <c r="A719" s="84" t="s">
        <v>2583</v>
      </c>
      <c r="B719" s="84">
        <v>2</v>
      </c>
      <c r="C719" s="122">
        <v>0.0080455537131799</v>
      </c>
      <c r="D719" s="84" t="s">
        <v>1805</v>
      </c>
      <c r="E719" s="84" t="b">
        <v>0</v>
      </c>
      <c r="F719" s="84" t="b">
        <v>0</v>
      </c>
      <c r="G719" s="84" t="b">
        <v>0</v>
      </c>
    </row>
    <row r="720" spans="1:7" ht="15">
      <c r="A720" s="84" t="s">
        <v>621</v>
      </c>
      <c r="B720" s="84">
        <v>2</v>
      </c>
      <c r="C720" s="122">
        <v>0.0080455537131799</v>
      </c>
      <c r="D720" s="84" t="s">
        <v>1805</v>
      </c>
      <c r="E720" s="84" t="b">
        <v>0</v>
      </c>
      <c r="F720" s="84" t="b">
        <v>0</v>
      </c>
      <c r="G720" s="84" t="b">
        <v>0</v>
      </c>
    </row>
    <row r="721" spans="1:7" ht="15">
      <c r="A721" s="84" t="s">
        <v>2514</v>
      </c>
      <c r="B721" s="84">
        <v>2</v>
      </c>
      <c r="C721" s="122">
        <v>0.0080455537131799</v>
      </c>
      <c r="D721" s="84" t="s">
        <v>1805</v>
      </c>
      <c r="E721" s="84" t="b">
        <v>0</v>
      </c>
      <c r="F721" s="84" t="b">
        <v>0</v>
      </c>
      <c r="G721" s="84" t="b">
        <v>0</v>
      </c>
    </row>
    <row r="722" spans="1:7" ht="15">
      <c r="A722" s="84" t="s">
        <v>2598</v>
      </c>
      <c r="B722" s="84">
        <v>2</v>
      </c>
      <c r="C722" s="122">
        <v>0.0080455537131799</v>
      </c>
      <c r="D722" s="84" t="s">
        <v>1805</v>
      </c>
      <c r="E722" s="84" t="b">
        <v>0</v>
      </c>
      <c r="F722" s="84" t="b">
        <v>0</v>
      </c>
      <c r="G722" s="84" t="b">
        <v>0</v>
      </c>
    </row>
    <row r="723" spans="1:7" ht="15">
      <c r="A723" s="84" t="s">
        <v>2610</v>
      </c>
      <c r="B723" s="84">
        <v>2</v>
      </c>
      <c r="C723" s="122">
        <v>0.0080455537131799</v>
      </c>
      <c r="D723" s="84" t="s">
        <v>1805</v>
      </c>
      <c r="E723" s="84" t="b">
        <v>0</v>
      </c>
      <c r="F723" s="84" t="b">
        <v>0</v>
      </c>
      <c r="G723" s="84" t="b">
        <v>0</v>
      </c>
    </row>
    <row r="724" spans="1:7" ht="15">
      <c r="A724" s="84" t="s">
        <v>574</v>
      </c>
      <c r="B724" s="84">
        <v>2</v>
      </c>
      <c r="C724" s="122">
        <v>0.0080455537131799</v>
      </c>
      <c r="D724" s="84" t="s">
        <v>1805</v>
      </c>
      <c r="E724" s="84" t="b">
        <v>0</v>
      </c>
      <c r="F724" s="84" t="b">
        <v>0</v>
      </c>
      <c r="G724" s="84" t="b">
        <v>0</v>
      </c>
    </row>
    <row r="725" spans="1:7" ht="15">
      <c r="A725" s="84" t="s">
        <v>2617</v>
      </c>
      <c r="B725" s="84">
        <v>2</v>
      </c>
      <c r="C725" s="122">
        <v>0.0080455537131799</v>
      </c>
      <c r="D725" s="84" t="s">
        <v>1805</v>
      </c>
      <c r="E725" s="84" t="b">
        <v>0</v>
      </c>
      <c r="F725" s="84" t="b">
        <v>0</v>
      </c>
      <c r="G725" s="84" t="b">
        <v>0</v>
      </c>
    </row>
    <row r="726" spans="1:7" ht="15">
      <c r="A726" s="84" t="s">
        <v>578</v>
      </c>
      <c r="B726" s="84">
        <v>2</v>
      </c>
      <c r="C726" s="122">
        <v>0.0080455537131799</v>
      </c>
      <c r="D726" s="84" t="s">
        <v>1805</v>
      </c>
      <c r="E726" s="84" t="b">
        <v>0</v>
      </c>
      <c r="F726" s="84" t="b">
        <v>0</v>
      </c>
      <c r="G726" s="84" t="b">
        <v>0</v>
      </c>
    </row>
    <row r="727" spans="1:7" ht="15">
      <c r="A727" s="84" t="s">
        <v>2379</v>
      </c>
      <c r="B727" s="84">
        <v>2</v>
      </c>
      <c r="C727" s="122">
        <v>0.0080455537131799</v>
      </c>
      <c r="D727" s="84" t="s">
        <v>1805</v>
      </c>
      <c r="E727" s="84" t="b">
        <v>0</v>
      </c>
      <c r="F727" s="84" t="b">
        <v>0</v>
      </c>
      <c r="G727" s="84" t="b">
        <v>0</v>
      </c>
    </row>
    <row r="728" spans="1:7" ht="15">
      <c r="A728" s="84" t="s">
        <v>2521</v>
      </c>
      <c r="B728" s="84">
        <v>2</v>
      </c>
      <c r="C728" s="122">
        <v>0.009993967924597254</v>
      </c>
      <c r="D728" s="84" t="s">
        <v>1805</v>
      </c>
      <c r="E728" s="84" t="b">
        <v>0</v>
      </c>
      <c r="F728" s="84" t="b">
        <v>1</v>
      </c>
      <c r="G728" s="84" t="b">
        <v>0</v>
      </c>
    </row>
    <row r="729" spans="1:7" ht="15">
      <c r="A729" s="84" t="s">
        <v>2408</v>
      </c>
      <c r="B729" s="84">
        <v>2</v>
      </c>
      <c r="C729" s="122">
        <v>0.0080455537131799</v>
      </c>
      <c r="D729" s="84" t="s">
        <v>1805</v>
      </c>
      <c r="E729" s="84" t="b">
        <v>1</v>
      </c>
      <c r="F729" s="84" t="b">
        <v>0</v>
      </c>
      <c r="G729" s="84" t="b">
        <v>0</v>
      </c>
    </row>
    <row r="730" spans="1:7" ht="15">
      <c r="A730" s="84" t="s">
        <v>1976</v>
      </c>
      <c r="B730" s="84">
        <v>2</v>
      </c>
      <c r="C730" s="122">
        <v>0.0080455537131799</v>
      </c>
      <c r="D730" s="84" t="s">
        <v>1805</v>
      </c>
      <c r="E730" s="84" t="b">
        <v>0</v>
      </c>
      <c r="F730" s="84" t="b">
        <v>0</v>
      </c>
      <c r="G730" s="84" t="b">
        <v>0</v>
      </c>
    </row>
    <row r="731" spans="1:7" ht="15">
      <c r="A731" s="84" t="s">
        <v>2446</v>
      </c>
      <c r="B731" s="84">
        <v>2</v>
      </c>
      <c r="C731" s="122">
        <v>0.0080455537131799</v>
      </c>
      <c r="D731" s="84" t="s">
        <v>1805</v>
      </c>
      <c r="E731" s="84" t="b">
        <v>0</v>
      </c>
      <c r="F731" s="84" t="b">
        <v>0</v>
      </c>
      <c r="G731" s="84" t="b">
        <v>0</v>
      </c>
    </row>
    <row r="732" spans="1:7" ht="15">
      <c r="A732" s="84" t="s">
        <v>2611</v>
      </c>
      <c r="B732" s="84">
        <v>2</v>
      </c>
      <c r="C732" s="122">
        <v>0.009993967924597254</v>
      </c>
      <c r="D732" s="84" t="s">
        <v>1805</v>
      </c>
      <c r="E732" s="84" t="b">
        <v>0</v>
      </c>
      <c r="F732" s="84" t="b">
        <v>0</v>
      </c>
      <c r="G732" s="84" t="b">
        <v>0</v>
      </c>
    </row>
    <row r="733" spans="1:7" ht="15">
      <c r="A733" s="84" t="s">
        <v>2613</v>
      </c>
      <c r="B733" s="84">
        <v>2</v>
      </c>
      <c r="C733" s="122">
        <v>0.009993967924597254</v>
      </c>
      <c r="D733" s="84" t="s">
        <v>1805</v>
      </c>
      <c r="E733" s="84" t="b">
        <v>0</v>
      </c>
      <c r="F733" s="84" t="b">
        <v>0</v>
      </c>
      <c r="G733" s="84" t="b">
        <v>0</v>
      </c>
    </row>
    <row r="734" spans="1:7" ht="15">
      <c r="A734" s="84" t="s">
        <v>2363</v>
      </c>
      <c r="B734" s="84">
        <v>2</v>
      </c>
      <c r="C734" s="122">
        <v>0.0080455537131799</v>
      </c>
      <c r="D734" s="84" t="s">
        <v>1805</v>
      </c>
      <c r="E734" s="84" t="b">
        <v>0</v>
      </c>
      <c r="F734" s="84" t="b">
        <v>1</v>
      </c>
      <c r="G734" s="84" t="b">
        <v>0</v>
      </c>
    </row>
    <row r="735" spans="1:7" ht="15">
      <c r="A735" s="84" t="s">
        <v>1952</v>
      </c>
      <c r="B735" s="84">
        <v>2</v>
      </c>
      <c r="C735" s="122">
        <v>0.0080455537131799</v>
      </c>
      <c r="D735" s="84" t="s">
        <v>1805</v>
      </c>
      <c r="E735" s="84" t="b">
        <v>0</v>
      </c>
      <c r="F735" s="84" t="b">
        <v>0</v>
      </c>
      <c r="G735" s="84" t="b">
        <v>0</v>
      </c>
    </row>
    <row r="736" spans="1:7" ht="15">
      <c r="A736" s="84" t="s">
        <v>2595</v>
      </c>
      <c r="B736" s="84">
        <v>2</v>
      </c>
      <c r="C736" s="122">
        <v>0.0080455537131799</v>
      </c>
      <c r="D736" s="84" t="s">
        <v>1805</v>
      </c>
      <c r="E736" s="84" t="b">
        <v>0</v>
      </c>
      <c r="F736" s="84" t="b">
        <v>0</v>
      </c>
      <c r="G736" s="84" t="b">
        <v>0</v>
      </c>
    </row>
    <row r="737" spans="1:7" ht="15">
      <c r="A737" s="84" t="s">
        <v>2596</v>
      </c>
      <c r="B737" s="84">
        <v>2</v>
      </c>
      <c r="C737" s="122">
        <v>0.0080455537131799</v>
      </c>
      <c r="D737" s="84" t="s">
        <v>1805</v>
      </c>
      <c r="E737" s="84" t="b">
        <v>0</v>
      </c>
      <c r="F737" s="84" t="b">
        <v>0</v>
      </c>
      <c r="G737" s="84" t="b">
        <v>0</v>
      </c>
    </row>
    <row r="738" spans="1:7" ht="15">
      <c r="A738" s="84" t="s">
        <v>2599</v>
      </c>
      <c r="B738" s="84">
        <v>2</v>
      </c>
      <c r="C738" s="122">
        <v>0.0080455537131799</v>
      </c>
      <c r="D738" s="84" t="s">
        <v>1805</v>
      </c>
      <c r="E738" s="84" t="b">
        <v>0</v>
      </c>
      <c r="F738" s="84" t="b">
        <v>0</v>
      </c>
      <c r="G738" s="84" t="b">
        <v>0</v>
      </c>
    </row>
    <row r="739" spans="1:7" ht="15">
      <c r="A739" s="84" t="s">
        <v>2560</v>
      </c>
      <c r="B739" s="84">
        <v>2</v>
      </c>
      <c r="C739" s="122">
        <v>0.009993967924597254</v>
      </c>
      <c r="D739" s="84" t="s">
        <v>1805</v>
      </c>
      <c r="E739" s="84" t="b">
        <v>0</v>
      </c>
      <c r="F739" s="84" t="b">
        <v>0</v>
      </c>
      <c r="G739" s="84" t="b">
        <v>0</v>
      </c>
    </row>
    <row r="740" spans="1:7" ht="15">
      <c r="A740" s="84" t="s">
        <v>2356</v>
      </c>
      <c r="B740" s="84">
        <v>2</v>
      </c>
      <c r="C740" s="122">
        <v>0.009993967924597254</v>
      </c>
      <c r="D740" s="84" t="s">
        <v>1805</v>
      </c>
      <c r="E740" s="84" t="b">
        <v>0</v>
      </c>
      <c r="F740" s="84" t="b">
        <v>0</v>
      </c>
      <c r="G740" s="84" t="b">
        <v>0</v>
      </c>
    </row>
    <row r="741" spans="1:7" ht="15">
      <c r="A741" s="84" t="s">
        <v>1934</v>
      </c>
      <c r="B741" s="84">
        <v>4</v>
      </c>
      <c r="C741" s="122">
        <v>0.007808671038018746</v>
      </c>
      <c r="D741" s="84" t="s">
        <v>1806</v>
      </c>
      <c r="E741" s="84" t="b">
        <v>0</v>
      </c>
      <c r="F741" s="84" t="b">
        <v>0</v>
      </c>
      <c r="G741" s="84" t="b">
        <v>0</v>
      </c>
    </row>
    <row r="742" spans="1:7" ht="15">
      <c r="A742" s="84" t="s">
        <v>1906</v>
      </c>
      <c r="B742" s="84">
        <v>4</v>
      </c>
      <c r="C742" s="122">
        <v>0.007808671038018746</v>
      </c>
      <c r="D742" s="84" t="s">
        <v>1806</v>
      </c>
      <c r="E742" s="84" t="b">
        <v>0</v>
      </c>
      <c r="F742" s="84" t="b">
        <v>0</v>
      </c>
      <c r="G742" s="84" t="b">
        <v>0</v>
      </c>
    </row>
    <row r="743" spans="1:7" ht="15">
      <c r="A743" s="84" t="s">
        <v>1905</v>
      </c>
      <c r="B743" s="84">
        <v>3</v>
      </c>
      <c r="C743" s="122">
        <v>0.00585650327851406</v>
      </c>
      <c r="D743" s="84" t="s">
        <v>1806</v>
      </c>
      <c r="E743" s="84" t="b">
        <v>0</v>
      </c>
      <c r="F743" s="84" t="b">
        <v>0</v>
      </c>
      <c r="G743" s="84" t="b">
        <v>0</v>
      </c>
    </row>
    <row r="744" spans="1:7" ht="15">
      <c r="A744" s="84" t="s">
        <v>1950</v>
      </c>
      <c r="B744" s="84">
        <v>3</v>
      </c>
      <c r="C744" s="122">
        <v>0.014110781046749118</v>
      </c>
      <c r="D744" s="84" t="s">
        <v>1806</v>
      </c>
      <c r="E744" s="84" t="b">
        <v>0</v>
      </c>
      <c r="F744" s="84" t="b">
        <v>0</v>
      </c>
      <c r="G744" s="84" t="b">
        <v>0</v>
      </c>
    </row>
    <row r="745" spans="1:7" ht="15">
      <c r="A745" s="84" t="s">
        <v>282</v>
      </c>
      <c r="B745" s="84">
        <v>2</v>
      </c>
      <c r="C745" s="122">
        <v>0.009407187364499412</v>
      </c>
      <c r="D745" s="84" t="s">
        <v>1806</v>
      </c>
      <c r="E745" s="84" t="b">
        <v>0</v>
      </c>
      <c r="F745" s="84" t="b">
        <v>0</v>
      </c>
      <c r="G745" s="84" t="b">
        <v>0</v>
      </c>
    </row>
    <row r="746" spans="1:7" ht="15">
      <c r="A746" s="84" t="s">
        <v>596</v>
      </c>
      <c r="B746" s="84">
        <v>2</v>
      </c>
      <c r="C746" s="122">
        <v>0.009407187364499412</v>
      </c>
      <c r="D746" s="84" t="s">
        <v>1806</v>
      </c>
      <c r="E746" s="84" t="b">
        <v>0</v>
      </c>
      <c r="F746" s="84" t="b">
        <v>0</v>
      </c>
      <c r="G746" s="84" t="b">
        <v>0</v>
      </c>
    </row>
    <row r="747" spans="1:7" ht="15">
      <c r="A747" s="84" t="s">
        <v>1904</v>
      </c>
      <c r="B747" s="84">
        <v>2</v>
      </c>
      <c r="C747" s="122">
        <v>0.009407187364499412</v>
      </c>
      <c r="D747" s="84" t="s">
        <v>1806</v>
      </c>
      <c r="E747" s="84" t="b">
        <v>0</v>
      </c>
      <c r="F747" s="84" t="b">
        <v>0</v>
      </c>
      <c r="G747" s="84" t="b">
        <v>0</v>
      </c>
    </row>
    <row r="748" spans="1:7" ht="15">
      <c r="A748" s="84" t="s">
        <v>1951</v>
      </c>
      <c r="B748" s="84">
        <v>2</v>
      </c>
      <c r="C748" s="122">
        <v>0.009407187364499412</v>
      </c>
      <c r="D748" s="84" t="s">
        <v>1806</v>
      </c>
      <c r="E748" s="84" t="b">
        <v>0</v>
      </c>
      <c r="F748" s="84" t="b">
        <v>0</v>
      </c>
      <c r="G748" s="84" t="b">
        <v>0</v>
      </c>
    </row>
    <row r="749" spans="1:7" ht="15">
      <c r="A749" s="84" t="s">
        <v>1952</v>
      </c>
      <c r="B749" s="84">
        <v>2</v>
      </c>
      <c r="C749" s="122">
        <v>0.009407187364499412</v>
      </c>
      <c r="D749" s="84" t="s">
        <v>1806</v>
      </c>
      <c r="E749" s="84" t="b">
        <v>0</v>
      </c>
      <c r="F749" s="84" t="b">
        <v>0</v>
      </c>
      <c r="G749" s="84" t="b">
        <v>0</v>
      </c>
    </row>
    <row r="750" spans="1:7" ht="15">
      <c r="A750" s="84" t="s">
        <v>1953</v>
      </c>
      <c r="B750" s="84">
        <v>2</v>
      </c>
      <c r="C750" s="122">
        <v>0.009407187364499412</v>
      </c>
      <c r="D750" s="84" t="s">
        <v>1806</v>
      </c>
      <c r="E750" s="84" t="b">
        <v>0</v>
      </c>
      <c r="F750" s="84" t="b">
        <v>0</v>
      </c>
      <c r="G750" s="84" t="b">
        <v>0</v>
      </c>
    </row>
    <row r="751" spans="1:7" ht="15">
      <c r="A751" s="84" t="s">
        <v>2366</v>
      </c>
      <c r="B751" s="84">
        <v>2</v>
      </c>
      <c r="C751" s="122">
        <v>0.009407187364499412</v>
      </c>
      <c r="D751" s="84" t="s">
        <v>1806</v>
      </c>
      <c r="E751" s="84" t="b">
        <v>0</v>
      </c>
      <c r="F751" s="84" t="b">
        <v>0</v>
      </c>
      <c r="G751" s="84" t="b">
        <v>0</v>
      </c>
    </row>
    <row r="752" spans="1:7" ht="15">
      <c r="A752" s="84" t="s">
        <v>2588</v>
      </c>
      <c r="B752" s="84">
        <v>2</v>
      </c>
      <c r="C752" s="122">
        <v>0.009407187364499412</v>
      </c>
      <c r="D752" s="84" t="s">
        <v>1806</v>
      </c>
      <c r="E752" s="84" t="b">
        <v>0</v>
      </c>
      <c r="F752" s="84" t="b">
        <v>0</v>
      </c>
      <c r="G752" s="84" t="b">
        <v>0</v>
      </c>
    </row>
    <row r="753" spans="1:7" ht="15">
      <c r="A753" s="84" t="s">
        <v>1985</v>
      </c>
      <c r="B753" s="84">
        <v>2</v>
      </c>
      <c r="C753" s="122">
        <v>0.009407187364499412</v>
      </c>
      <c r="D753" s="84" t="s">
        <v>1806</v>
      </c>
      <c r="E753" s="84" t="b">
        <v>0</v>
      </c>
      <c r="F753" s="84" t="b">
        <v>0</v>
      </c>
      <c r="G753" s="84" t="b">
        <v>0</v>
      </c>
    </row>
    <row r="754" spans="1:7" ht="15">
      <c r="A754" s="84" t="s">
        <v>2589</v>
      </c>
      <c r="B754" s="84">
        <v>2</v>
      </c>
      <c r="C754" s="122">
        <v>0.009407187364499412</v>
      </c>
      <c r="D754" s="84" t="s">
        <v>1806</v>
      </c>
      <c r="E754" s="84" t="b">
        <v>0</v>
      </c>
      <c r="F754" s="84" t="b">
        <v>0</v>
      </c>
      <c r="G754" s="84" t="b">
        <v>0</v>
      </c>
    </row>
    <row r="755" spans="1:7" ht="15">
      <c r="A755" s="84" t="s">
        <v>294</v>
      </c>
      <c r="B755" s="84">
        <v>2</v>
      </c>
      <c r="C755" s="122">
        <v>0.009407187364499412</v>
      </c>
      <c r="D755" s="84" t="s">
        <v>1806</v>
      </c>
      <c r="E755" s="84" t="b">
        <v>0</v>
      </c>
      <c r="F755" s="84" t="b">
        <v>0</v>
      </c>
      <c r="G755" s="84" t="b">
        <v>0</v>
      </c>
    </row>
    <row r="756" spans="1:7" ht="15">
      <c r="A756" s="84" t="s">
        <v>2446</v>
      </c>
      <c r="B756" s="84">
        <v>2</v>
      </c>
      <c r="C756" s="122">
        <v>0.009407187364499412</v>
      </c>
      <c r="D756" s="84" t="s">
        <v>1806</v>
      </c>
      <c r="E756" s="84" t="b">
        <v>0</v>
      </c>
      <c r="F756" s="84" t="b">
        <v>0</v>
      </c>
      <c r="G756" s="84" t="b">
        <v>0</v>
      </c>
    </row>
    <row r="757" spans="1:7" ht="15">
      <c r="A757" s="84" t="s">
        <v>2511</v>
      </c>
      <c r="B757" s="84">
        <v>2</v>
      </c>
      <c r="C757" s="122">
        <v>0.009407187364499412</v>
      </c>
      <c r="D757" s="84" t="s">
        <v>1806</v>
      </c>
      <c r="E757" s="84" t="b">
        <v>0</v>
      </c>
      <c r="F757" s="84" t="b">
        <v>0</v>
      </c>
      <c r="G757" s="84" t="b">
        <v>0</v>
      </c>
    </row>
    <row r="758" spans="1:7" ht="15">
      <c r="A758" s="84" t="s">
        <v>2373</v>
      </c>
      <c r="B758" s="84">
        <v>2</v>
      </c>
      <c r="C758" s="122">
        <v>0.009407187364499412</v>
      </c>
      <c r="D758" s="84" t="s">
        <v>1806</v>
      </c>
      <c r="E758" s="84" t="b">
        <v>0</v>
      </c>
      <c r="F758" s="84" t="b">
        <v>0</v>
      </c>
      <c r="G758" s="84" t="b">
        <v>0</v>
      </c>
    </row>
    <row r="759" spans="1:7" ht="15">
      <c r="A759" s="84" t="s">
        <v>2433</v>
      </c>
      <c r="B759" s="84">
        <v>2</v>
      </c>
      <c r="C759" s="122">
        <v>0.009407187364499412</v>
      </c>
      <c r="D759" s="84" t="s">
        <v>1806</v>
      </c>
      <c r="E759" s="84" t="b">
        <v>0</v>
      </c>
      <c r="F759" s="84" t="b">
        <v>0</v>
      </c>
      <c r="G759" s="84" t="b">
        <v>0</v>
      </c>
    </row>
    <row r="760" spans="1:7" ht="15">
      <c r="A760" s="84" t="s">
        <v>583</v>
      </c>
      <c r="B760" s="84">
        <v>6</v>
      </c>
      <c r="C760" s="122">
        <v>0.012286938598529844</v>
      </c>
      <c r="D760" s="84" t="s">
        <v>1807</v>
      </c>
      <c r="E760" s="84" t="b">
        <v>0</v>
      </c>
      <c r="F760" s="84" t="b">
        <v>0</v>
      </c>
      <c r="G760" s="84" t="b">
        <v>0</v>
      </c>
    </row>
    <row r="761" spans="1:7" ht="15">
      <c r="A761" s="84" t="s">
        <v>584</v>
      </c>
      <c r="B761" s="84">
        <v>6</v>
      </c>
      <c r="C761" s="122">
        <v>0.012286938598529844</v>
      </c>
      <c r="D761" s="84" t="s">
        <v>1807</v>
      </c>
      <c r="E761" s="84" t="b">
        <v>0</v>
      </c>
      <c r="F761" s="84" t="b">
        <v>0</v>
      </c>
      <c r="G761" s="84" t="b">
        <v>0</v>
      </c>
    </row>
    <row r="762" spans="1:7" ht="15">
      <c r="A762" s="84" t="s">
        <v>282</v>
      </c>
      <c r="B762" s="84">
        <v>6</v>
      </c>
      <c r="C762" s="122">
        <v>0.012286938598529844</v>
      </c>
      <c r="D762" s="84" t="s">
        <v>1807</v>
      </c>
      <c r="E762" s="84" t="b">
        <v>0</v>
      </c>
      <c r="F762" s="84" t="b">
        <v>0</v>
      </c>
      <c r="G762" s="84" t="b">
        <v>0</v>
      </c>
    </row>
    <row r="763" spans="1:7" ht="15">
      <c r="A763" s="84" t="s">
        <v>1955</v>
      </c>
      <c r="B763" s="84">
        <v>5</v>
      </c>
      <c r="C763" s="122">
        <v>0.01293235516025871</v>
      </c>
      <c r="D763" s="84" t="s">
        <v>1807</v>
      </c>
      <c r="E763" s="84" t="b">
        <v>0</v>
      </c>
      <c r="F763" s="84" t="b">
        <v>0</v>
      </c>
      <c r="G763" s="84" t="b">
        <v>0</v>
      </c>
    </row>
    <row r="764" spans="1:7" ht="15">
      <c r="A764" s="84" t="s">
        <v>1956</v>
      </c>
      <c r="B764" s="84">
        <v>5</v>
      </c>
      <c r="C764" s="122">
        <v>0.01293235516025871</v>
      </c>
      <c r="D764" s="84" t="s">
        <v>1807</v>
      </c>
      <c r="E764" s="84" t="b">
        <v>0</v>
      </c>
      <c r="F764" s="84" t="b">
        <v>0</v>
      </c>
      <c r="G764" s="84" t="b">
        <v>0</v>
      </c>
    </row>
    <row r="765" spans="1:7" ht="15">
      <c r="A765" s="84" t="s">
        <v>1957</v>
      </c>
      <c r="B765" s="84">
        <v>5</v>
      </c>
      <c r="C765" s="122">
        <v>0.01293235516025871</v>
      </c>
      <c r="D765" s="84" t="s">
        <v>1807</v>
      </c>
      <c r="E765" s="84" t="b">
        <v>0</v>
      </c>
      <c r="F765" s="84" t="b">
        <v>0</v>
      </c>
      <c r="G765" s="84" t="b">
        <v>0</v>
      </c>
    </row>
    <row r="766" spans="1:7" ht="15">
      <c r="A766" s="84" t="s">
        <v>1958</v>
      </c>
      <c r="B766" s="84">
        <v>5</v>
      </c>
      <c r="C766" s="122">
        <v>0.01293235516025871</v>
      </c>
      <c r="D766" s="84" t="s">
        <v>1807</v>
      </c>
      <c r="E766" s="84" t="b">
        <v>0</v>
      </c>
      <c r="F766" s="84" t="b">
        <v>0</v>
      </c>
      <c r="G766" s="84" t="b">
        <v>0</v>
      </c>
    </row>
    <row r="767" spans="1:7" ht="15">
      <c r="A767" s="84" t="s">
        <v>1959</v>
      </c>
      <c r="B767" s="84">
        <v>5</v>
      </c>
      <c r="C767" s="122">
        <v>0.01293235516025871</v>
      </c>
      <c r="D767" s="84" t="s">
        <v>1807</v>
      </c>
      <c r="E767" s="84" t="b">
        <v>0</v>
      </c>
      <c r="F767" s="84" t="b">
        <v>0</v>
      </c>
      <c r="G767" s="84" t="b">
        <v>0</v>
      </c>
    </row>
    <row r="768" spans="1:7" ht="15">
      <c r="A768" s="84" t="s">
        <v>1960</v>
      </c>
      <c r="B768" s="84">
        <v>5</v>
      </c>
      <c r="C768" s="122">
        <v>0.01293235516025871</v>
      </c>
      <c r="D768" s="84" t="s">
        <v>1807</v>
      </c>
      <c r="E768" s="84" t="b">
        <v>0</v>
      </c>
      <c r="F768" s="84" t="b">
        <v>0</v>
      </c>
      <c r="G768" s="84" t="b">
        <v>0</v>
      </c>
    </row>
    <row r="769" spans="1:7" ht="15">
      <c r="A769" s="84" t="s">
        <v>1961</v>
      </c>
      <c r="B769" s="84">
        <v>5</v>
      </c>
      <c r="C769" s="122">
        <v>0.01293235516025871</v>
      </c>
      <c r="D769" s="84" t="s">
        <v>1807</v>
      </c>
      <c r="E769" s="84" t="b">
        <v>0</v>
      </c>
      <c r="F769" s="84" t="b">
        <v>0</v>
      </c>
      <c r="G769" s="84" t="b">
        <v>0</v>
      </c>
    </row>
    <row r="770" spans="1:7" ht="15">
      <c r="A770" s="84" t="s">
        <v>1987</v>
      </c>
      <c r="B770" s="84">
        <v>5</v>
      </c>
      <c r="C770" s="122">
        <v>0.01293235516025871</v>
      </c>
      <c r="D770" s="84" t="s">
        <v>1807</v>
      </c>
      <c r="E770" s="84" t="b">
        <v>0</v>
      </c>
      <c r="F770" s="84" t="b">
        <v>0</v>
      </c>
      <c r="G770" s="84" t="b">
        <v>0</v>
      </c>
    </row>
    <row r="771" spans="1:7" ht="15">
      <c r="A771" s="84" t="s">
        <v>2361</v>
      </c>
      <c r="B771" s="84">
        <v>5</v>
      </c>
      <c r="C771" s="122">
        <v>0.01293235516025871</v>
      </c>
      <c r="D771" s="84" t="s">
        <v>1807</v>
      </c>
      <c r="E771" s="84" t="b">
        <v>0</v>
      </c>
      <c r="F771" s="84" t="b">
        <v>0</v>
      </c>
      <c r="G771" s="84" t="b">
        <v>0</v>
      </c>
    </row>
    <row r="772" spans="1:7" ht="15">
      <c r="A772" s="84" t="s">
        <v>290</v>
      </c>
      <c r="B772" s="84">
        <v>4</v>
      </c>
      <c r="C772" s="122">
        <v>0.012982891284888774</v>
      </c>
      <c r="D772" s="84" t="s">
        <v>1807</v>
      </c>
      <c r="E772" s="84" t="b">
        <v>0</v>
      </c>
      <c r="F772" s="84" t="b">
        <v>0</v>
      </c>
      <c r="G772" s="84" t="b">
        <v>0</v>
      </c>
    </row>
    <row r="773" spans="1:7" ht="15">
      <c r="A773" s="84" t="s">
        <v>2378</v>
      </c>
      <c r="B773" s="84">
        <v>4</v>
      </c>
      <c r="C773" s="122">
        <v>0.012982891284888774</v>
      </c>
      <c r="D773" s="84" t="s">
        <v>1807</v>
      </c>
      <c r="E773" s="84" t="b">
        <v>0</v>
      </c>
      <c r="F773" s="84" t="b">
        <v>0</v>
      </c>
      <c r="G773" s="84" t="b">
        <v>0</v>
      </c>
    </row>
    <row r="774" spans="1:7" ht="15">
      <c r="A774" s="84" t="s">
        <v>585</v>
      </c>
      <c r="B774" s="84">
        <v>2</v>
      </c>
      <c r="C774" s="122">
        <v>0.010587091841954334</v>
      </c>
      <c r="D774" s="84" t="s">
        <v>1807</v>
      </c>
      <c r="E774" s="84" t="b">
        <v>0</v>
      </c>
      <c r="F774" s="84" t="b">
        <v>0</v>
      </c>
      <c r="G774" s="84" t="b">
        <v>0</v>
      </c>
    </row>
    <row r="775" spans="1:7" ht="15">
      <c r="A775" s="84" t="s">
        <v>1935</v>
      </c>
      <c r="B775" s="84">
        <v>2</v>
      </c>
      <c r="C775" s="122">
        <v>0.010587091841954334</v>
      </c>
      <c r="D775" s="84" t="s">
        <v>1807</v>
      </c>
      <c r="E775" s="84" t="b">
        <v>0</v>
      </c>
      <c r="F775" s="84" t="b">
        <v>0</v>
      </c>
      <c r="G775" s="84" t="b">
        <v>0</v>
      </c>
    </row>
    <row r="776" spans="1:7" ht="15">
      <c r="A776" s="84" t="s">
        <v>293</v>
      </c>
      <c r="B776" s="84">
        <v>2</v>
      </c>
      <c r="C776" s="122">
        <v>0.014682738041464284</v>
      </c>
      <c r="D776" s="84" t="s">
        <v>1807</v>
      </c>
      <c r="E776" s="84" t="b">
        <v>0</v>
      </c>
      <c r="F776" s="84" t="b">
        <v>0</v>
      </c>
      <c r="G776" s="84" t="b">
        <v>0</v>
      </c>
    </row>
    <row r="777" spans="1:7" ht="15">
      <c r="A777" s="84" t="s">
        <v>2356</v>
      </c>
      <c r="B777" s="84">
        <v>2</v>
      </c>
      <c r="C777" s="122">
        <v>0.010587091841954334</v>
      </c>
      <c r="D777" s="84" t="s">
        <v>1807</v>
      </c>
      <c r="E777" s="84" t="b">
        <v>0</v>
      </c>
      <c r="F777" s="84" t="b">
        <v>0</v>
      </c>
      <c r="G777" s="84" t="b">
        <v>0</v>
      </c>
    </row>
    <row r="778" spans="1:7" ht="15">
      <c r="A778" s="84" t="s">
        <v>2388</v>
      </c>
      <c r="B778" s="84">
        <v>2</v>
      </c>
      <c r="C778" s="122">
        <v>0.010587091841954334</v>
      </c>
      <c r="D778" s="84" t="s">
        <v>1807</v>
      </c>
      <c r="E778" s="84" t="b">
        <v>0</v>
      </c>
      <c r="F778" s="84" t="b">
        <v>0</v>
      </c>
      <c r="G778" s="84" t="b">
        <v>0</v>
      </c>
    </row>
    <row r="779" spans="1:7" ht="15">
      <c r="A779" s="84" t="s">
        <v>2357</v>
      </c>
      <c r="B779" s="84">
        <v>2</v>
      </c>
      <c r="C779" s="122">
        <v>0.010587091841954334</v>
      </c>
      <c r="D779" s="84" t="s">
        <v>1807</v>
      </c>
      <c r="E779" s="84" t="b">
        <v>1</v>
      </c>
      <c r="F779" s="84" t="b">
        <v>0</v>
      </c>
      <c r="G779" s="84" t="b">
        <v>0</v>
      </c>
    </row>
    <row r="780" spans="1:7" ht="15">
      <c r="A780" s="84" t="s">
        <v>1963</v>
      </c>
      <c r="B780" s="84">
        <v>5</v>
      </c>
      <c r="C780" s="122">
        <v>0</v>
      </c>
      <c r="D780" s="84" t="s">
        <v>1808</v>
      </c>
      <c r="E780" s="84" t="b">
        <v>0</v>
      </c>
      <c r="F780" s="84" t="b">
        <v>0</v>
      </c>
      <c r="G780" s="84" t="b">
        <v>0</v>
      </c>
    </row>
    <row r="781" spans="1:7" ht="15">
      <c r="A781" s="84" t="s">
        <v>282</v>
      </c>
      <c r="B781" s="84">
        <v>4</v>
      </c>
      <c r="C781" s="122">
        <v>0.004355506202609277</v>
      </c>
      <c r="D781" s="84" t="s">
        <v>1808</v>
      </c>
      <c r="E781" s="84" t="b">
        <v>0</v>
      </c>
      <c r="F781" s="84" t="b">
        <v>0</v>
      </c>
      <c r="G781" s="84" t="b">
        <v>0</v>
      </c>
    </row>
    <row r="782" spans="1:7" ht="15">
      <c r="A782" s="84" t="s">
        <v>1964</v>
      </c>
      <c r="B782" s="84">
        <v>4</v>
      </c>
      <c r="C782" s="122">
        <v>0.004355506202609277</v>
      </c>
      <c r="D782" s="84" t="s">
        <v>1808</v>
      </c>
      <c r="E782" s="84" t="b">
        <v>0</v>
      </c>
      <c r="F782" s="84" t="b">
        <v>0</v>
      </c>
      <c r="G782" s="84" t="b">
        <v>0</v>
      </c>
    </row>
    <row r="783" spans="1:7" ht="15">
      <c r="A783" s="84" t="s">
        <v>1965</v>
      </c>
      <c r="B783" s="84">
        <v>4</v>
      </c>
      <c r="C783" s="122">
        <v>0.009970730319836241</v>
      </c>
      <c r="D783" s="84" t="s">
        <v>1808</v>
      </c>
      <c r="E783" s="84" t="b">
        <v>0</v>
      </c>
      <c r="F783" s="84" t="b">
        <v>0</v>
      </c>
      <c r="G783" s="84" t="b">
        <v>0</v>
      </c>
    </row>
    <row r="784" spans="1:7" ht="15">
      <c r="A784" s="84" t="s">
        <v>297</v>
      </c>
      <c r="B784" s="84">
        <v>3</v>
      </c>
      <c r="C784" s="122">
        <v>0.007478047739877182</v>
      </c>
      <c r="D784" s="84" t="s">
        <v>1808</v>
      </c>
      <c r="E784" s="84" t="b">
        <v>0</v>
      </c>
      <c r="F784" s="84" t="b">
        <v>0</v>
      </c>
      <c r="G784" s="84" t="b">
        <v>0</v>
      </c>
    </row>
    <row r="785" spans="1:7" ht="15">
      <c r="A785" s="84" t="s">
        <v>1946</v>
      </c>
      <c r="B785" s="84">
        <v>3</v>
      </c>
      <c r="C785" s="122">
        <v>0.007478047739877182</v>
      </c>
      <c r="D785" s="84" t="s">
        <v>1808</v>
      </c>
      <c r="E785" s="84" t="b">
        <v>0</v>
      </c>
      <c r="F785" s="84" t="b">
        <v>0</v>
      </c>
      <c r="G785" s="84" t="b">
        <v>0</v>
      </c>
    </row>
    <row r="786" spans="1:7" ht="15">
      <c r="A786" s="84" t="s">
        <v>604</v>
      </c>
      <c r="B786" s="84">
        <v>3</v>
      </c>
      <c r="C786" s="122">
        <v>0.007478047739877182</v>
      </c>
      <c r="D786" s="84" t="s">
        <v>1808</v>
      </c>
      <c r="E786" s="84" t="b">
        <v>0</v>
      </c>
      <c r="F786" s="84" t="b">
        <v>0</v>
      </c>
      <c r="G786" s="84" t="b">
        <v>0</v>
      </c>
    </row>
    <row r="787" spans="1:7" ht="15">
      <c r="A787" s="84" t="s">
        <v>1966</v>
      </c>
      <c r="B787" s="84">
        <v>3</v>
      </c>
      <c r="C787" s="122">
        <v>0.007478047739877182</v>
      </c>
      <c r="D787" s="84" t="s">
        <v>1808</v>
      </c>
      <c r="E787" s="84" t="b">
        <v>0</v>
      </c>
      <c r="F787" s="84" t="b">
        <v>0</v>
      </c>
      <c r="G787" s="84" t="b">
        <v>0</v>
      </c>
    </row>
    <row r="788" spans="1:7" ht="15">
      <c r="A788" s="84" t="s">
        <v>1967</v>
      </c>
      <c r="B788" s="84">
        <v>3</v>
      </c>
      <c r="C788" s="122">
        <v>0.007478047739877182</v>
      </c>
      <c r="D788" s="84" t="s">
        <v>1808</v>
      </c>
      <c r="E788" s="84" t="b">
        <v>0</v>
      </c>
      <c r="F788" s="84" t="b">
        <v>0</v>
      </c>
      <c r="G788" s="84" t="b">
        <v>0</v>
      </c>
    </row>
    <row r="789" spans="1:7" ht="15">
      <c r="A789" s="84" t="s">
        <v>1968</v>
      </c>
      <c r="B789" s="84">
        <v>3</v>
      </c>
      <c r="C789" s="122">
        <v>0.007478047739877182</v>
      </c>
      <c r="D789" s="84" t="s">
        <v>1808</v>
      </c>
      <c r="E789" s="84" t="b">
        <v>0</v>
      </c>
      <c r="F789" s="84" t="b">
        <v>0</v>
      </c>
      <c r="G789" s="84" t="b">
        <v>0</v>
      </c>
    </row>
    <row r="790" spans="1:7" ht="15">
      <c r="A790" s="84" t="s">
        <v>2552</v>
      </c>
      <c r="B790" s="84">
        <v>2</v>
      </c>
      <c r="C790" s="122">
        <v>0.008942472104989609</v>
      </c>
      <c r="D790" s="84" t="s">
        <v>1808</v>
      </c>
      <c r="E790" s="84" t="b">
        <v>0</v>
      </c>
      <c r="F790" s="84" t="b">
        <v>0</v>
      </c>
      <c r="G790" s="84" t="b">
        <v>0</v>
      </c>
    </row>
    <row r="791" spans="1:7" ht="15">
      <c r="A791" s="84" t="s">
        <v>2362</v>
      </c>
      <c r="B791" s="84">
        <v>2</v>
      </c>
      <c r="C791" s="122">
        <v>0.008942472104989609</v>
      </c>
      <c r="D791" s="84" t="s">
        <v>1808</v>
      </c>
      <c r="E791" s="84" t="b">
        <v>0</v>
      </c>
      <c r="F791" s="84" t="b">
        <v>0</v>
      </c>
      <c r="G791" s="84" t="b">
        <v>0</v>
      </c>
    </row>
    <row r="792" spans="1:7" ht="15">
      <c r="A792" s="84" t="s">
        <v>603</v>
      </c>
      <c r="B792" s="84">
        <v>2</v>
      </c>
      <c r="C792" s="122">
        <v>0.008942472104989609</v>
      </c>
      <c r="D792" s="84" t="s">
        <v>1808</v>
      </c>
      <c r="E792" s="84" t="b">
        <v>0</v>
      </c>
      <c r="F792" s="84" t="b">
        <v>0</v>
      </c>
      <c r="G792" s="84" t="b">
        <v>0</v>
      </c>
    </row>
    <row r="793" spans="1:7" ht="15">
      <c r="A793" s="84" t="s">
        <v>2420</v>
      </c>
      <c r="B793" s="84">
        <v>2</v>
      </c>
      <c r="C793" s="122">
        <v>0.008942472104989609</v>
      </c>
      <c r="D793" s="84" t="s">
        <v>1808</v>
      </c>
      <c r="E793" s="84" t="b">
        <v>0</v>
      </c>
      <c r="F793" s="84" t="b">
        <v>0</v>
      </c>
      <c r="G793" s="84" t="b">
        <v>0</v>
      </c>
    </row>
    <row r="794" spans="1:7" ht="15">
      <c r="A794" s="84" t="s">
        <v>302</v>
      </c>
      <c r="B794" s="84">
        <v>2</v>
      </c>
      <c r="C794" s="122">
        <v>0.008942472104989609</v>
      </c>
      <c r="D794" s="84" t="s">
        <v>1808</v>
      </c>
      <c r="E794" s="84" t="b">
        <v>0</v>
      </c>
      <c r="F794" s="84" t="b">
        <v>0</v>
      </c>
      <c r="G794" s="84" t="b">
        <v>0</v>
      </c>
    </row>
    <row r="795" spans="1:7" ht="15">
      <c r="A795" s="84" t="s">
        <v>2431</v>
      </c>
      <c r="B795" s="84">
        <v>2</v>
      </c>
      <c r="C795" s="122">
        <v>0.008942472104989609</v>
      </c>
      <c r="D795" s="84" t="s">
        <v>1808</v>
      </c>
      <c r="E795" s="84" t="b">
        <v>0</v>
      </c>
      <c r="F795" s="84" t="b">
        <v>0</v>
      </c>
      <c r="G795" s="84" t="b">
        <v>0</v>
      </c>
    </row>
    <row r="796" spans="1:7" ht="15">
      <c r="A796" s="84" t="s">
        <v>2425</v>
      </c>
      <c r="B796" s="84">
        <v>2</v>
      </c>
      <c r="C796" s="122">
        <v>0.008942472104989609</v>
      </c>
      <c r="D796" s="84" t="s">
        <v>1808</v>
      </c>
      <c r="E796" s="84" t="b">
        <v>0</v>
      </c>
      <c r="F796" s="84" t="b">
        <v>0</v>
      </c>
      <c r="G796" s="84" t="b">
        <v>0</v>
      </c>
    </row>
    <row r="797" spans="1:7" ht="15">
      <c r="A797" s="84" t="s">
        <v>2477</v>
      </c>
      <c r="B797" s="84">
        <v>2</v>
      </c>
      <c r="C797" s="122">
        <v>0.008942472104989609</v>
      </c>
      <c r="D797" s="84" t="s">
        <v>1808</v>
      </c>
      <c r="E797" s="84" t="b">
        <v>0</v>
      </c>
      <c r="F797" s="84" t="b">
        <v>0</v>
      </c>
      <c r="G797" s="84" t="b">
        <v>0</v>
      </c>
    </row>
    <row r="798" spans="1:7" ht="15">
      <c r="A798" s="84" t="s">
        <v>2553</v>
      </c>
      <c r="B798" s="84">
        <v>2</v>
      </c>
      <c r="C798" s="122">
        <v>0.008942472104989609</v>
      </c>
      <c r="D798" s="84" t="s">
        <v>1808</v>
      </c>
      <c r="E798" s="84" t="b">
        <v>1</v>
      </c>
      <c r="F798" s="84" t="b">
        <v>0</v>
      </c>
      <c r="G798" s="84" t="b">
        <v>0</v>
      </c>
    </row>
    <row r="799" spans="1:7" ht="15">
      <c r="A799" s="84" t="s">
        <v>2554</v>
      </c>
      <c r="B799" s="84">
        <v>2</v>
      </c>
      <c r="C799" s="122">
        <v>0.008942472104989609</v>
      </c>
      <c r="D799" s="84" t="s">
        <v>1808</v>
      </c>
      <c r="E799" s="84" t="b">
        <v>0</v>
      </c>
      <c r="F799" s="84" t="b">
        <v>0</v>
      </c>
      <c r="G799" s="84" t="b">
        <v>0</v>
      </c>
    </row>
    <row r="800" spans="1:7" ht="15">
      <c r="A800" s="84" t="s">
        <v>2385</v>
      </c>
      <c r="B800" s="84">
        <v>2</v>
      </c>
      <c r="C800" s="122">
        <v>0.008942472104989609</v>
      </c>
      <c r="D800" s="84" t="s">
        <v>1808</v>
      </c>
      <c r="E800" s="84" t="b">
        <v>1</v>
      </c>
      <c r="F800" s="84" t="b">
        <v>0</v>
      </c>
      <c r="G800" s="84" t="b">
        <v>0</v>
      </c>
    </row>
    <row r="801" spans="1:7" ht="15">
      <c r="A801" s="84" t="s">
        <v>2430</v>
      </c>
      <c r="B801" s="84">
        <v>2</v>
      </c>
      <c r="C801" s="122">
        <v>0.008942472104989609</v>
      </c>
      <c r="D801" s="84" t="s">
        <v>1808</v>
      </c>
      <c r="E801" s="84" t="b">
        <v>1</v>
      </c>
      <c r="F801" s="84" t="b">
        <v>0</v>
      </c>
      <c r="G801" s="84" t="b">
        <v>0</v>
      </c>
    </row>
    <row r="802" spans="1:7" ht="15">
      <c r="A802" s="84" t="s">
        <v>2476</v>
      </c>
      <c r="B802" s="84">
        <v>2</v>
      </c>
      <c r="C802" s="122">
        <v>0.008942472104989609</v>
      </c>
      <c r="D802" s="84" t="s">
        <v>1808</v>
      </c>
      <c r="E802" s="84" t="b">
        <v>0</v>
      </c>
      <c r="F802" s="84" t="b">
        <v>0</v>
      </c>
      <c r="G802" s="84" t="b">
        <v>0</v>
      </c>
    </row>
    <row r="803" spans="1:7" ht="15">
      <c r="A803" s="84" t="s">
        <v>2469</v>
      </c>
      <c r="B803" s="84">
        <v>2</v>
      </c>
      <c r="C803" s="122">
        <v>0.008942472104989609</v>
      </c>
      <c r="D803" s="84" t="s">
        <v>1808</v>
      </c>
      <c r="E803" s="84" t="b">
        <v>0</v>
      </c>
      <c r="F803" s="84" t="b">
        <v>0</v>
      </c>
      <c r="G803" s="84" t="b">
        <v>0</v>
      </c>
    </row>
    <row r="804" spans="1:7" ht="15">
      <c r="A804" s="84" t="s">
        <v>2555</v>
      </c>
      <c r="B804" s="84">
        <v>2</v>
      </c>
      <c r="C804" s="122">
        <v>0.008942472104989609</v>
      </c>
      <c r="D804" s="84" t="s">
        <v>1808</v>
      </c>
      <c r="E804" s="84" t="b">
        <v>0</v>
      </c>
      <c r="F804" s="84" t="b">
        <v>0</v>
      </c>
      <c r="G804" s="84" t="b">
        <v>0</v>
      </c>
    </row>
    <row r="805" spans="1:7" ht="15">
      <c r="A805" s="84" t="s">
        <v>2556</v>
      </c>
      <c r="B805" s="84">
        <v>2</v>
      </c>
      <c r="C805" s="122">
        <v>0.008942472104989609</v>
      </c>
      <c r="D805" s="84" t="s">
        <v>1808</v>
      </c>
      <c r="E805" s="84" t="b">
        <v>0</v>
      </c>
      <c r="F805" s="84" t="b">
        <v>0</v>
      </c>
      <c r="G805" s="84" t="b">
        <v>0</v>
      </c>
    </row>
    <row r="806" spans="1:7" ht="15">
      <c r="A806" s="84" t="s">
        <v>280</v>
      </c>
      <c r="B806" s="84">
        <v>2</v>
      </c>
      <c r="C806" s="122">
        <v>0.008942472104989609</v>
      </c>
      <c r="D806" s="84" t="s">
        <v>1808</v>
      </c>
      <c r="E806" s="84" t="b">
        <v>0</v>
      </c>
      <c r="F806" s="84" t="b">
        <v>0</v>
      </c>
      <c r="G806" s="84" t="b">
        <v>0</v>
      </c>
    </row>
    <row r="807" spans="1:7" ht="15">
      <c r="A807" s="84" t="s">
        <v>1970</v>
      </c>
      <c r="B807" s="84">
        <v>7</v>
      </c>
      <c r="C807" s="122">
        <v>0</v>
      </c>
      <c r="D807" s="84" t="s">
        <v>1809</v>
      </c>
      <c r="E807" s="84" t="b">
        <v>0</v>
      </c>
      <c r="F807" s="84" t="b">
        <v>0</v>
      </c>
      <c r="G807" s="84" t="b">
        <v>0</v>
      </c>
    </row>
    <row r="808" spans="1:7" ht="15">
      <c r="A808" s="84" t="s">
        <v>1971</v>
      </c>
      <c r="B808" s="84">
        <v>4</v>
      </c>
      <c r="C808" s="122">
        <v>0</v>
      </c>
      <c r="D808" s="84" t="s">
        <v>1809</v>
      </c>
      <c r="E808" s="84" t="b">
        <v>0</v>
      </c>
      <c r="F808" s="84" t="b">
        <v>0</v>
      </c>
      <c r="G808" s="84" t="b">
        <v>0</v>
      </c>
    </row>
    <row r="809" spans="1:7" ht="15">
      <c r="A809" s="84" t="s">
        <v>1972</v>
      </c>
      <c r="B809" s="84">
        <v>4</v>
      </c>
      <c r="C809" s="122">
        <v>0</v>
      </c>
      <c r="D809" s="84" t="s">
        <v>1809</v>
      </c>
      <c r="E809" s="84" t="b">
        <v>0</v>
      </c>
      <c r="F809" s="84" t="b">
        <v>0</v>
      </c>
      <c r="G809" s="84" t="b">
        <v>0</v>
      </c>
    </row>
    <row r="810" spans="1:7" ht="15">
      <c r="A810" s="84" t="s">
        <v>1973</v>
      </c>
      <c r="B810" s="84">
        <v>4</v>
      </c>
      <c r="C810" s="122">
        <v>0</v>
      </c>
      <c r="D810" s="84" t="s">
        <v>1809</v>
      </c>
      <c r="E810" s="84" t="b">
        <v>0</v>
      </c>
      <c r="F810" s="84" t="b">
        <v>0</v>
      </c>
      <c r="G810" s="84" t="b">
        <v>0</v>
      </c>
    </row>
    <row r="811" spans="1:7" ht="15">
      <c r="A811" s="84" t="s">
        <v>1974</v>
      </c>
      <c r="B811" s="84">
        <v>4</v>
      </c>
      <c r="C811" s="122">
        <v>0</v>
      </c>
      <c r="D811" s="84" t="s">
        <v>1809</v>
      </c>
      <c r="E811" s="84" t="b">
        <v>0</v>
      </c>
      <c r="F811" s="84" t="b">
        <v>0</v>
      </c>
      <c r="G811" s="84" t="b">
        <v>0</v>
      </c>
    </row>
    <row r="812" spans="1:7" ht="15">
      <c r="A812" s="84" t="s">
        <v>261</v>
      </c>
      <c r="B812" s="84">
        <v>3</v>
      </c>
      <c r="C812" s="122">
        <v>0.007649310404589792</v>
      </c>
      <c r="D812" s="84" t="s">
        <v>1809</v>
      </c>
      <c r="E812" s="84" t="b">
        <v>0</v>
      </c>
      <c r="F812" s="84" t="b">
        <v>0</v>
      </c>
      <c r="G812" s="84" t="b">
        <v>0</v>
      </c>
    </row>
    <row r="813" spans="1:7" ht="15">
      <c r="A813" s="84" t="s">
        <v>1975</v>
      </c>
      <c r="B813" s="84">
        <v>3</v>
      </c>
      <c r="C813" s="122">
        <v>0.007649310404589792</v>
      </c>
      <c r="D813" s="84" t="s">
        <v>1809</v>
      </c>
      <c r="E813" s="84" t="b">
        <v>0</v>
      </c>
      <c r="F813" s="84" t="b">
        <v>0</v>
      </c>
      <c r="G813" s="84" t="b">
        <v>0</v>
      </c>
    </row>
    <row r="814" spans="1:7" ht="15">
      <c r="A814" s="84" t="s">
        <v>1976</v>
      </c>
      <c r="B814" s="84">
        <v>3</v>
      </c>
      <c r="C814" s="122">
        <v>0.007649310404589792</v>
      </c>
      <c r="D814" s="84" t="s">
        <v>1809</v>
      </c>
      <c r="E814" s="84" t="b">
        <v>0</v>
      </c>
      <c r="F814" s="84" t="b">
        <v>0</v>
      </c>
      <c r="G814" s="84" t="b">
        <v>0</v>
      </c>
    </row>
    <row r="815" spans="1:7" ht="15">
      <c r="A815" s="84" t="s">
        <v>1944</v>
      </c>
      <c r="B815" s="84">
        <v>3</v>
      </c>
      <c r="C815" s="122">
        <v>0.007649310404589792</v>
      </c>
      <c r="D815" s="84" t="s">
        <v>1809</v>
      </c>
      <c r="E815" s="84" t="b">
        <v>0</v>
      </c>
      <c r="F815" s="84" t="b">
        <v>0</v>
      </c>
      <c r="G815" s="84" t="b">
        <v>0</v>
      </c>
    </row>
    <row r="816" spans="1:7" ht="15">
      <c r="A816" s="84" t="s">
        <v>1977</v>
      </c>
      <c r="B816" s="84">
        <v>3</v>
      </c>
      <c r="C816" s="122">
        <v>0.007649310404589792</v>
      </c>
      <c r="D816" s="84" t="s">
        <v>1809</v>
      </c>
      <c r="E816" s="84" t="b">
        <v>0</v>
      </c>
      <c r="F816" s="84" t="b">
        <v>0</v>
      </c>
      <c r="G816" s="84" t="b">
        <v>0</v>
      </c>
    </row>
    <row r="817" spans="1:7" ht="15">
      <c r="A817" s="84" t="s">
        <v>2501</v>
      </c>
      <c r="B817" s="84">
        <v>3</v>
      </c>
      <c r="C817" s="122">
        <v>0.007649310404589792</v>
      </c>
      <c r="D817" s="84" t="s">
        <v>1809</v>
      </c>
      <c r="E817" s="84" t="b">
        <v>0</v>
      </c>
      <c r="F817" s="84" t="b">
        <v>0</v>
      </c>
      <c r="G817" s="84" t="b">
        <v>0</v>
      </c>
    </row>
    <row r="818" spans="1:7" ht="15">
      <c r="A818" s="84" t="s">
        <v>2502</v>
      </c>
      <c r="B818" s="84">
        <v>3</v>
      </c>
      <c r="C818" s="122">
        <v>0.007649310404589792</v>
      </c>
      <c r="D818" s="84" t="s">
        <v>1809</v>
      </c>
      <c r="E818" s="84" t="b">
        <v>0</v>
      </c>
      <c r="F818" s="84" t="b">
        <v>0</v>
      </c>
      <c r="G818" s="84" t="b">
        <v>0</v>
      </c>
    </row>
    <row r="819" spans="1:7" ht="15">
      <c r="A819" s="84" t="s">
        <v>1979</v>
      </c>
      <c r="B819" s="84">
        <v>4</v>
      </c>
      <c r="C819" s="122">
        <v>0.007178519482078253</v>
      </c>
      <c r="D819" s="84" t="s">
        <v>1810</v>
      </c>
      <c r="E819" s="84" t="b">
        <v>0</v>
      </c>
      <c r="F819" s="84" t="b">
        <v>0</v>
      </c>
      <c r="G819" s="84" t="b">
        <v>0</v>
      </c>
    </row>
    <row r="820" spans="1:7" ht="15">
      <c r="A820" s="84" t="s">
        <v>1937</v>
      </c>
      <c r="B820" s="84">
        <v>4</v>
      </c>
      <c r="C820" s="122">
        <v>0.007178519482078253</v>
      </c>
      <c r="D820" s="84" t="s">
        <v>1810</v>
      </c>
      <c r="E820" s="84" t="b">
        <v>0</v>
      </c>
      <c r="F820" s="84" t="b">
        <v>0</v>
      </c>
      <c r="G820" s="84" t="b">
        <v>0</v>
      </c>
    </row>
    <row r="821" spans="1:7" ht="15">
      <c r="A821" s="84" t="s">
        <v>1899</v>
      </c>
      <c r="B821" s="84">
        <v>4</v>
      </c>
      <c r="C821" s="122">
        <v>0.007178519482078253</v>
      </c>
      <c r="D821" s="84" t="s">
        <v>1810</v>
      </c>
      <c r="E821" s="84" t="b">
        <v>0</v>
      </c>
      <c r="F821" s="84" t="b">
        <v>0</v>
      </c>
      <c r="G821" s="84" t="b">
        <v>0</v>
      </c>
    </row>
    <row r="822" spans="1:7" ht="15">
      <c r="A822" s="84" t="s">
        <v>1894</v>
      </c>
      <c r="B822" s="84">
        <v>4</v>
      </c>
      <c r="C822" s="122">
        <v>0.007178519482078253</v>
      </c>
      <c r="D822" s="84" t="s">
        <v>1810</v>
      </c>
      <c r="E822" s="84" t="b">
        <v>0</v>
      </c>
      <c r="F822" s="84" t="b">
        <v>0</v>
      </c>
      <c r="G822" s="84" t="b">
        <v>0</v>
      </c>
    </row>
    <row r="823" spans="1:7" ht="15">
      <c r="A823" s="84" t="s">
        <v>1980</v>
      </c>
      <c r="B823" s="84">
        <v>4</v>
      </c>
      <c r="C823" s="122">
        <v>0.007178519482078253</v>
      </c>
      <c r="D823" s="84" t="s">
        <v>1810</v>
      </c>
      <c r="E823" s="84" t="b">
        <v>0</v>
      </c>
      <c r="F823" s="84" t="b">
        <v>0</v>
      </c>
      <c r="G823" s="84" t="b">
        <v>0</v>
      </c>
    </row>
    <row r="824" spans="1:7" ht="15">
      <c r="A824" s="84" t="s">
        <v>1981</v>
      </c>
      <c r="B824" s="84">
        <v>4</v>
      </c>
      <c r="C824" s="122">
        <v>0.007178519482078253</v>
      </c>
      <c r="D824" s="84" t="s">
        <v>1810</v>
      </c>
      <c r="E824" s="84" t="b">
        <v>0</v>
      </c>
      <c r="F824" s="84" t="b">
        <v>0</v>
      </c>
      <c r="G824" s="84" t="b">
        <v>0</v>
      </c>
    </row>
    <row r="825" spans="1:7" ht="15">
      <c r="A825" s="84" t="s">
        <v>1982</v>
      </c>
      <c r="B825" s="84">
        <v>4</v>
      </c>
      <c r="C825" s="122">
        <v>0.007178519482078253</v>
      </c>
      <c r="D825" s="84" t="s">
        <v>1810</v>
      </c>
      <c r="E825" s="84" t="b">
        <v>0</v>
      </c>
      <c r="F825" s="84" t="b">
        <v>0</v>
      </c>
      <c r="G825" s="84" t="b">
        <v>0</v>
      </c>
    </row>
    <row r="826" spans="1:7" ht="15">
      <c r="A826" s="84" t="s">
        <v>1983</v>
      </c>
      <c r="B826" s="84">
        <v>4</v>
      </c>
      <c r="C826" s="122">
        <v>0.007178519482078253</v>
      </c>
      <c r="D826" s="84" t="s">
        <v>1810</v>
      </c>
      <c r="E826" s="84" t="b">
        <v>0</v>
      </c>
      <c r="F826" s="84" t="b">
        <v>0</v>
      </c>
      <c r="G826" s="84" t="b">
        <v>0</v>
      </c>
    </row>
    <row r="827" spans="1:7" ht="15">
      <c r="A827" s="84" t="s">
        <v>1984</v>
      </c>
      <c r="B827" s="84">
        <v>4</v>
      </c>
      <c r="C827" s="122">
        <v>0.007178519482078253</v>
      </c>
      <c r="D827" s="84" t="s">
        <v>1810</v>
      </c>
      <c r="E827" s="84" t="b">
        <v>0</v>
      </c>
      <c r="F827" s="84" t="b">
        <v>0</v>
      </c>
      <c r="G827" s="84" t="b">
        <v>0</v>
      </c>
    </row>
    <row r="828" spans="1:7" ht="15">
      <c r="A828" s="84" t="s">
        <v>1985</v>
      </c>
      <c r="B828" s="84">
        <v>4</v>
      </c>
      <c r="C828" s="122">
        <v>0.007178519482078253</v>
      </c>
      <c r="D828" s="84" t="s">
        <v>1810</v>
      </c>
      <c r="E828" s="84" t="b">
        <v>0</v>
      </c>
      <c r="F828" s="84" t="b">
        <v>0</v>
      </c>
      <c r="G828" s="84" t="b">
        <v>0</v>
      </c>
    </row>
    <row r="829" spans="1:7" ht="15">
      <c r="A829" s="84" t="s">
        <v>2414</v>
      </c>
      <c r="B829" s="84">
        <v>4</v>
      </c>
      <c r="C829" s="122">
        <v>0.007178519482078253</v>
      </c>
      <c r="D829" s="84" t="s">
        <v>1810</v>
      </c>
      <c r="E829" s="84" t="b">
        <v>0</v>
      </c>
      <c r="F829" s="84" t="b">
        <v>0</v>
      </c>
      <c r="G829" s="84" t="b">
        <v>0</v>
      </c>
    </row>
    <row r="830" spans="1:7" ht="15">
      <c r="A830" s="84" t="s">
        <v>283</v>
      </c>
      <c r="B830" s="84">
        <v>3</v>
      </c>
      <c r="C830" s="122">
        <v>0.012324930534242022</v>
      </c>
      <c r="D830" s="84" t="s">
        <v>1810</v>
      </c>
      <c r="E830" s="84" t="b">
        <v>0</v>
      </c>
      <c r="F830" s="84" t="b">
        <v>0</v>
      </c>
      <c r="G830" s="84" t="b">
        <v>0</v>
      </c>
    </row>
    <row r="831" spans="1:7" ht="15">
      <c r="A831" s="84" t="s">
        <v>2412</v>
      </c>
      <c r="B831" s="84">
        <v>3</v>
      </c>
      <c r="C831" s="122">
        <v>0.012324930534242022</v>
      </c>
      <c r="D831" s="84" t="s">
        <v>1810</v>
      </c>
      <c r="E831" s="84" t="b">
        <v>0</v>
      </c>
      <c r="F831" s="84" t="b">
        <v>0</v>
      </c>
      <c r="G831" s="84" t="b">
        <v>0</v>
      </c>
    </row>
    <row r="832" spans="1:7" ht="15">
      <c r="A832" s="84" t="s">
        <v>1955</v>
      </c>
      <c r="B832" s="84">
        <v>3</v>
      </c>
      <c r="C832" s="122">
        <v>0</v>
      </c>
      <c r="D832" s="84" t="s">
        <v>1811</v>
      </c>
      <c r="E832" s="84" t="b">
        <v>0</v>
      </c>
      <c r="F832" s="84" t="b">
        <v>0</v>
      </c>
      <c r="G832" s="84" t="b">
        <v>0</v>
      </c>
    </row>
    <row r="833" spans="1:7" ht="15">
      <c r="A833" s="84" t="s">
        <v>1956</v>
      </c>
      <c r="B833" s="84">
        <v>3</v>
      </c>
      <c r="C833" s="122">
        <v>0</v>
      </c>
      <c r="D833" s="84" t="s">
        <v>1811</v>
      </c>
      <c r="E833" s="84" t="b">
        <v>0</v>
      </c>
      <c r="F833" s="84" t="b">
        <v>0</v>
      </c>
      <c r="G833" s="84" t="b">
        <v>0</v>
      </c>
    </row>
    <row r="834" spans="1:7" ht="15">
      <c r="A834" s="84" t="s">
        <v>1957</v>
      </c>
      <c r="B834" s="84">
        <v>3</v>
      </c>
      <c r="C834" s="122">
        <v>0</v>
      </c>
      <c r="D834" s="84" t="s">
        <v>1811</v>
      </c>
      <c r="E834" s="84" t="b">
        <v>0</v>
      </c>
      <c r="F834" s="84" t="b">
        <v>0</v>
      </c>
      <c r="G834" s="84" t="b">
        <v>0</v>
      </c>
    </row>
    <row r="835" spans="1:7" ht="15">
      <c r="A835" s="84" t="s">
        <v>1958</v>
      </c>
      <c r="B835" s="84">
        <v>3</v>
      </c>
      <c r="C835" s="122">
        <v>0</v>
      </c>
      <c r="D835" s="84" t="s">
        <v>1811</v>
      </c>
      <c r="E835" s="84" t="b">
        <v>0</v>
      </c>
      <c r="F835" s="84" t="b">
        <v>0</v>
      </c>
      <c r="G835" s="84" t="b">
        <v>0</v>
      </c>
    </row>
    <row r="836" spans="1:7" ht="15">
      <c r="A836" s="84" t="s">
        <v>1959</v>
      </c>
      <c r="B836" s="84">
        <v>3</v>
      </c>
      <c r="C836" s="122">
        <v>0</v>
      </c>
      <c r="D836" s="84" t="s">
        <v>1811</v>
      </c>
      <c r="E836" s="84" t="b">
        <v>0</v>
      </c>
      <c r="F836" s="84" t="b">
        <v>0</v>
      </c>
      <c r="G836" s="84" t="b">
        <v>0</v>
      </c>
    </row>
    <row r="837" spans="1:7" ht="15">
      <c r="A837" s="84" t="s">
        <v>1960</v>
      </c>
      <c r="B837" s="84">
        <v>3</v>
      </c>
      <c r="C837" s="122">
        <v>0</v>
      </c>
      <c r="D837" s="84" t="s">
        <v>1811</v>
      </c>
      <c r="E837" s="84" t="b">
        <v>0</v>
      </c>
      <c r="F837" s="84" t="b">
        <v>0</v>
      </c>
      <c r="G837" s="84" t="b">
        <v>0</v>
      </c>
    </row>
    <row r="838" spans="1:7" ht="15">
      <c r="A838" s="84" t="s">
        <v>583</v>
      </c>
      <c r="B838" s="84">
        <v>3</v>
      </c>
      <c r="C838" s="122">
        <v>0</v>
      </c>
      <c r="D838" s="84" t="s">
        <v>1811</v>
      </c>
      <c r="E838" s="84" t="b">
        <v>0</v>
      </c>
      <c r="F838" s="84" t="b">
        <v>0</v>
      </c>
      <c r="G838" s="84" t="b">
        <v>0</v>
      </c>
    </row>
    <row r="839" spans="1:7" ht="15">
      <c r="A839" s="84" t="s">
        <v>1961</v>
      </c>
      <c r="B839" s="84">
        <v>3</v>
      </c>
      <c r="C839" s="122">
        <v>0</v>
      </c>
      <c r="D839" s="84" t="s">
        <v>1811</v>
      </c>
      <c r="E839" s="84" t="b">
        <v>0</v>
      </c>
      <c r="F839" s="84" t="b">
        <v>0</v>
      </c>
      <c r="G839" s="84" t="b">
        <v>0</v>
      </c>
    </row>
    <row r="840" spans="1:7" ht="15">
      <c r="A840" s="84" t="s">
        <v>1987</v>
      </c>
      <c r="B840" s="84">
        <v>3</v>
      </c>
      <c r="C840" s="122">
        <v>0</v>
      </c>
      <c r="D840" s="84" t="s">
        <v>1811</v>
      </c>
      <c r="E840" s="84" t="b">
        <v>0</v>
      </c>
      <c r="F840" s="84" t="b">
        <v>0</v>
      </c>
      <c r="G840" s="84" t="b">
        <v>0</v>
      </c>
    </row>
    <row r="841" spans="1:7" ht="15">
      <c r="A841" s="84" t="s">
        <v>584</v>
      </c>
      <c r="B841" s="84">
        <v>3</v>
      </c>
      <c r="C841" s="122">
        <v>0</v>
      </c>
      <c r="D841" s="84" t="s">
        <v>1811</v>
      </c>
      <c r="E841" s="84" t="b">
        <v>0</v>
      </c>
      <c r="F841" s="84" t="b">
        <v>0</v>
      </c>
      <c r="G841" s="84" t="b">
        <v>0</v>
      </c>
    </row>
    <row r="842" spans="1:7" ht="15">
      <c r="A842" s="84" t="s">
        <v>2361</v>
      </c>
      <c r="B842" s="84">
        <v>3</v>
      </c>
      <c r="C842" s="122">
        <v>0</v>
      </c>
      <c r="D842" s="84" t="s">
        <v>1811</v>
      </c>
      <c r="E842" s="84" t="b">
        <v>0</v>
      </c>
      <c r="F842" s="84" t="b">
        <v>0</v>
      </c>
      <c r="G842" s="84" t="b">
        <v>0</v>
      </c>
    </row>
    <row r="843" spans="1:7" ht="15">
      <c r="A843" s="84" t="s">
        <v>250</v>
      </c>
      <c r="B843" s="84">
        <v>2</v>
      </c>
      <c r="C843" s="122">
        <v>0.009267961002930591</v>
      </c>
      <c r="D843" s="84" t="s">
        <v>1811</v>
      </c>
      <c r="E843" s="84" t="b">
        <v>0</v>
      </c>
      <c r="F843" s="84" t="b">
        <v>0</v>
      </c>
      <c r="G843" s="84" t="b">
        <v>0</v>
      </c>
    </row>
    <row r="844" spans="1:7" ht="15">
      <c r="A844" s="84" t="s">
        <v>2378</v>
      </c>
      <c r="B844" s="84">
        <v>2</v>
      </c>
      <c r="C844" s="122">
        <v>0.009267961002930591</v>
      </c>
      <c r="D844" s="84" t="s">
        <v>1811</v>
      </c>
      <c r="E844" s="84" t="b">
        <v>0</v>
      </c>
      <c r="F844" s="84" t="b">
        <v>0</v>
      </c>
      <c r="G844" s="84" t="b">
        <v>0</v>
      </c>
    </row>
    <row r="845" spans="1:7" ht="15">
      <c r="A845" s="84" t="s">
        <v>1906</v>
      </c>
      <c r="B845" s="84">
        <v>2</v>
      </c>
      <c r="C845" s="122">
        <v>0</v>
      </c>
      <c r="D845" s="84" t="s">
        <v>1812</v>
      </c>
      <c r="E845" s="84" t="b">
        <v>0</v>
      </c>
      <c r="F845" s="84" t="b">
        <v>0</v>
      </c>
      <c r="G845" s="84" t="b">
        <v>0</v>
      </c>
    </row>
    <row r="846" spans="1:7" ht="15">
      <c r="A846" s="84" t="s">
        <v>1989</v>
      </c>
      <c r="B846" s="84">
        <v>2</v>
      </c>
      <c r="C846" s="122">
        <v>0</v>
      </c>
      <c r="D846" s="84" t="s">
        <v>1812</v>
      </c>
      <c r="E846" s="84" t="b">
        <v>0</v>
      </c>
      <c r="F846" s="84" t="b">
        <v>0</v>
      </c>
      <c r="G846" s="84" t="b">
        <v>0</v>
      </c>
    </row>
    <row r="847" spans="1:7" ht="15">
      <c r="A847" s="84" t="s">
        <v>1990</v>
      </c>
      <c r="B847" s="84">
        <v>2</v>
      </c>
      <c r="C847" s="122">
        <v>0</v>
      </c>
      <c r="D847" s="84" t="s">
        <v>1812</v>
      </c>
      <c r="E847" s="84" t="b">
        <v>0</v>
      </c>
      <c r="F847" s="84" t="b">
        <v>0</v>
      </c>
      <c r="G847" s="84" t="b">
        <v>0</v>
      </c>
    </row>
    <row r="848" spans="1:7" ht="15">
      <c r="A848" s="84" t="s">
        <v>1912</v>
      </c>
      <c r="B848" s="84">
        <v>2</v>
      </c>
      <c r="C848" s="122">
        <v>0</v>
      </c>
      <c r="D848" s="84" t="s">
        <v>1812</v>
      </c>
      <c r="E848" s="84" t="b">
        <v>0</v>
      </c>
      <c r="F848" s="84" t="b">
        <v>0</v>
      </c>
      <c r="G848" s="84" t="b">
        <v>0</v>
      </c>
    </row>
    <row r="849" spans="1:7" ht="15">
      <c r="A849" s="84" t="s">
        <v>583</v>
      </c>
      <c r="B849" s="84">
        <v>3</v>
      </c>
      <c r="C849" s="122">
        <v>0.010930003523601814</v>
      </c>
      <c r="D849" s="84" t="s">
        <v>1813</v>
      </c>
      <c r="E849" s="84" t="b">
        <v>0</v>
      </c>
      <c r="F849" s="84" t="b">
        <v>0</v>
      </c>
      <c r="G849" s="84" t="b">
        <v>0</v>
      </c>
    </row>
    <row r="850" spans="1:7" ht="15">
      <c r="A850" s="84" t="s">
        <v>1946</v>
      </c>
      <c r="B850" s="84">
        <v>3</v>
      </c>
      <c r="C850" s="122">
        <v>0.010930003523601814</v>
      </c>
      <c r="D850" s="84" t="s">
        <v>1813</v>
      </c>
      <c r="E850" s="84" t="b">
        <v>0</v>
      </c>
      <c r="F850" s="84" t="b">
        <v>0</v>
      </c>
      <c r="G850" s="84" t="b">
        <v>0</v>
      </c>
    </row>
    <row r="851" spans="1:7" ht="15">
      <c r="A851" s="84" t="s">
        <v>1992</v>
      </c>
      <c r="B851" s="84">
        <v>3</v>
      </c>
      <c r="C851" s="122">
        <v>0.010930003523601814</v>
      </c>
      <c r="D851" s="84" t="s">
        <v>1813</v>
      </c>
      <c r="E851" s="84" t="b">
        <v>0</v>
      </c>
      <c r="F851" s="84" t="b">
        <v>0</v>
      </c>
      <c r="G851" s="84" t="b">
        <v>0</v>
      </c>
    </row>
    <row r="852" spans="1:7" ht="15">
      <c r="A852" s="84" t="s">
        <v>1993</v>
      </c>
      <c r="B852" s="84">
        <v>2</v>
      </c>
      <c r="C852" s="122">
        <v>0.01673461465374766</v>
      </c>
      <c r="D852" s="84" t="s">
        <v>1813</v>
      </c>
      <c r="E852" s="84" t="b">
        <v>0</v>
      </c>
      <c r="F852" s="84" t="b">
        <v>0</v>
      </c>
      <c r="G852" s="84" t="b">
        <v>0</v>
      </c>
    </row>
    <row r="853" spans="1:7" ht="15">
      <c r="A853" s="84" t="s">
        <v>1892</v>
      </c>
      <c r="B853" s="84">
        <v>2</v>
      </c>
      <c r="C853" s="122">
        <v>0.010773624640599519</v>
      </c>
      <c r="D853" s="84" t="s">
        <v>1813</v>
      </c>
      <c r="E853" s="84" t="b">
        <v>0</v>
      </c>
      <c r="F853" s="84" t="b">
        <v>0</v>
      </c>
      <c r="G853" s="84" t="b">
        <v>0</v>
      </c>
    </row>
    <row r="854" spans="1:7" ht="15">
      <c r="A854" s="84" t="s">
        <v>1934</v>
      </c>
      <c r="B854" s="84">
        <v>2</v>
      </c>
      <c r="C854" s="122">
        <v>0.01673461465374766</v>
      </c>
      <c r="D854" s="84" t="s">
        <v>1813</v>
      </c>
      <c r="E854" s="84" t="b">
        <v>0</v>
      </c>
      <c r="F854" s="84" t="b">
        <v>0</v>
      </c>
      <c r="G854" s="84" t="b">
        <v>0</v>
      </c>
    </row>
    <row r="855" spans="1:7" ht="15">
      <c r="A855" s="84" t="s">
        <v>1979</v>
      </c>
      <c r="B855" s="84">
        <v>2</v>
      </c>
      <c r="C855" s="122">
        <v>0.010773624640599519</v>
      </c>
      <c r="D855" s="84" t="s">
        <v>1813</v>
      </c>
      <c r="E855" s="84" t="b">
        <v>0</v>
      </c>
      <c r="F855" s="84" t="b">
        <v>0</v>
      </c>
      <c r="G855" s="84" t="b">
        <v>0</v>
      </c>
    </row>
    <row r="856" spans="1:7" ht="15">
      <c r="A856" s="84" t="s">
        <v>1994</v>
      </c>
      <c r="B856" s="84">
        <v>2</v>
      </c>
      <c r="C856" s="122">
        <v>0.010773624640599519</v>
      </c>
      <c r="D856" s="84" t="s">
        <v>1813</v>
      </c>
      <c r="E856" s="84" t="b">
        <v>0</v>
      </c>
      <c r="F856" s="84" t="b">
        <v>0</v>
      </c>
      <c r="G856" s="84" t="b">
        <v>0</v>
      </c>
    </row>
    <row r="857" spans="1:7" ht="15">
      <c r="A857" s="84" t="s">
        <v>1995</v>
      </c>
      <c r="B857" s="84">
        <v>2</v>
      </c>
      <c r="C857" s="122">
        <v>0.010773624640599519</v>
      </c>
      <c r="D857" s="84" t="s">
        <v>1813</v>
      </c>
      <c r="E857" s="84" t="b">
        <v>0</v>
      </c>
      <c r="F857" s="84" t="b">
        <v>0</v>
      </c>
      <c r="G857" s="84" t="b">
        <v>0</v>
      </c>
    </row>
    <row r="858" spans="1:7" ht="15">
      <c r="A858" s="84" t="s">
        <v>1996</v>
      </c>
      <c r="B858" s="84">
        <v>2</v>
      </c>
      <c r="C858" s="122">
        <v>0.010773624640599519</v>
      </c>
      <c r="D858" s="84" t="s">
        <v>1813</v>
      </c>
      <c r="E858" s="84" t="b">
        <v>0</v>
      </c>
      <c r="F858" s="84" t="b">
        <v>0</v>
      </c>
      <c r="G858" s="84" t="b">
        <v>0</v>
      </c>
    </row>
    <row r="859" spans="1:7" ht="15">
      <c r="A859" s="84" t="s">
        <v>1955</v>
      </c>
      <c r="B859" s="84">
        <v>2</v>
      </c>
      <c r="C859" s="122">
        <v>0.010773624640599519</v>
      </c>
      <c r="D859" s="84" t="s">
        <v>1813</v>
      </c>
      <c r="E859" s="84" t="b">
        <v>0</v>
      </c>
      <c r="F859" s="84" t="b">
        <v>0</v>
      </c>
      <c r="G859" s="84" t="b">
        <v>0</v>
      </c>
    </row>
    <row r="860" spans="1:7" ht="15">
      <c r="A860" s="84" t="s">
        <v>2619</v>
      </c>
      <c r="B860" s="84">
        <v>2</v>
      </c>
      <c r="C860" s="122">
        <v>0.010773624640599519</v>
      </c>
      <c r="D860" s="84" t="s">
        <v>1813</v>
      </c>
      <c r="E860" s="84" t="b">
        <v>0</v>
      </c>
      <c r="F860" s="84" t="b">
        <v>0</v>
      </c>
      <c r="G860" s="84" t="b">
        <v>0</v>
      </c>
    </row>
    <row r="861" spans="1:7" ht="15">
      <c r="A861" s="84" t="s">
        <v>2518</v>
      </c>
      <c r="B861" s="84">
        <v>2</v>
      </c>
      <c r="C861" s="122">
        <v>0.010773624640599519</v>
      </c>
      <c r="D861" s="84" t="s">
        <v>1813</v>
      </c>
      <c r="E861" s="84" t="b">
        <v>1</v>
      </c>
      <c r="F861" s="84" t="b">
        <v>0</v>
      </c>
      <c r="G861" s="84" t="b">
        <v>0</v>
      </c>
    </row>
    <row r="862" spans="1:7" ht="15">
      <c r="A862" s="84" t="s">
        <v>2363</v>
      </c>
      <c r="B862" s="84">
        <v>2</v>
      </c>
      <c r="C862" s="122">
        <v>0.010773624640599519</v>
      </c>
      <c r="D862" s="84" t="s">
        <v>1813</v>
      </c>
      <c r="E862" s="84" t="b">
        <v>0</v>
      </c>
      <c r="F862" s="84" t="b">
        <v>1</v>
      </c>
      <c r="G862" s="84" t="b">
        <v>0</v>
      </c>
    </row>
    <row r="863" spans="1:7" ht="15">
      <c r="A863" s="84" t="s">
        <v>2620</v>
      </c>
      <c r="B863" s="84">
        <v>2</v>
      </c>
      <c r="C863" s="122">
        <v>0.010773624640599519</v>
      </c>
      <c r="D863" s="84" t="s">
        <v>1813</v>
      </c>
      <c r="E863" s="84" t="b">
        <v>0</v>
      </c>
      <c r="F863" s="84" t="b">
        <v>0</v>
      </c>
      <c r="G863" s="84" t="b">
        <v>0</v>
      </c>
    </row>
    <row r="864" spans="1:7" ht="15">
      <c r="A864" s="84" t="s">
        <v>2473</v>
      </c>
      <c r="B864" s="84">
        <v>2</v>
      </c>
      <c r="C864" s="122">
        <v>0.010773624640599519</v>
      </c>
      <c r="D864" s="84" t="s">
        <v>1813</v>
      </c>
      <c r="E864" s="84" t="b">
        <v>0</v>
      </c>
      <c r="F864" s="84" t="b">
        <v>0</v>
      </c>
      <c r="G864" s="84" t="b">
        <v>0</v>
      </c>
    </row>
    <row r="865" spans="1:7" ht="15">
      <c r="A865" s="84" t="s">
        <v>293</v>
      </c>
      <c r="B865" s="84">
        <v>2</v>
      </c>
      <c r="C865" s="122">
        <v>0.010773624640599519</v>
      </c>
      <c r="D865" s="84" t="s">
        <v>1813</v>
      </c>
      <c r="E865" s="84" t="b">
        <v>0</v>
      </c>
      <c r="F865" s="84" t="b">
        <v>0</v>
      </c>
      <c r="G86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2668</v>
      </c>
      <c r="B1" s="13" t="s">
        <v>2669</v>
      </c>
      <c r="C1" s="13" t="s">
        <v>2662</v>
      </c>
      <c r="D1" s="13" t="s">
        <v>2663</v>
      </c>
      <c r="E1" s="13" t="s">
        <v>2670</v>
      </c>
      <c r="F1" s="13" t="s">
        <v>144</v>
      </c>
      <c r="G1" s="13" t="s">
        <v>2671</v>
      </c>
      <c r="H1" s="13" t="s">
        <v>2672</v>
      </c>
      <c r="I1" s="13" t="s">
        <v>2673</v>
      </c>
      <c r="J1" s="13" t="s">
        <v>2674</v>
      </c>
      <c r="K1" s="13" t="s">
        <v>2675</v>
      </c>
      <c r="L1" s="13" t="s">
        <v>2676</v>
      </c>
    </row>
    <row r="2" spans="1:12" ht="15">
      <c r="A2" s="84" t="s">
        <v>1941</v>
      </c>
      <c r="B2" s="84" t="s">
        <v>2358</v>
      </c>
      <c r="C2" s="84">
        <v>14</v>
      </c>
      <c r="D2" s="122">
        <v>0.006723545218436713</v>
      </c>
      <c r="E2" s="122">
        <v>2.15896526038341</v>
      </c>
      <c r="F2" s="84" t="s">
        <v>2664</v>
      </c>
      <c r="G2" s="84" t="b">
        <v>0</v>
      </c>
      <c r="H2" s="84" t="b">
        <v>0</v>
      </c>
      <c r="I2" s="84" t="b">
        <v>0</v>
      </c>
      <c r="J2" s="84" t="b">
        <v>0</v>
      </c>
      <c r="K2" s="84" t="b">
        <v>0</v>
      </c>
      <c r="L2" s="84" t="b">
        <v>0</v>
      </c>
    </row>
    <row r="3" spans="1:12" ht="15">
      <c r="A3" s="84" t="s">
        <v>1936</v>
      </c>
      <c r="B3" s="84" t="s">
        <v>2359</v>
      </c>
      <c r="C3" s="84">
        <v>11</v>
      </c>
      <c r="D3" s="122">
        <v>0.0057742910132939475</v>
      </c>
      <c r="E3" s="122">
        <v>2.183324606242855</v>
      </c>
      <c r="F3" s="84" t="s">
        <v>2664</v>
      </c>
      <c r="G3" s="84" t="b">
        <v>0</v>
      </c>
      <c r="H3" s="84" t="b">
        <v>0</v>
      </c>
      <c r="I3" s="84" t="b">
        <v>0</v>
      </c>
      <c r="J3" s="84" t="b">
        <v>0</v>
      </c>
      <c r="K3" s="84" t="b">
        <v>0</v>
      </c>
      <c r="L3" s="84" t="b">
        <v>0</v>
      </c>
    </row>
    <row r="4" spans="1:12" ht="15">
      <c r="A4" s="84" t="s">
        <v>1940</v>
      </c>
      <c r="B4" s="84" t="s">
        <v>1935</v>
      </c>
      <c r="C4" s="84">
        <v>11</v>
      </c>
      <c r="D4" s="122">
        <v>0.0057742910132939475</v>
      </c>
      <c r="E4" s="122">
        <v>1.7310269352482246</v>
      </c>
      <c r="F4" s="84" t="s">
        <v>2664</v>
      </c>
      <c r="G4" s="84" t="b">
        <v>0</v>
      </c>
      <c r="H4" s="84" t="b">
        <v>0</v>
      </c>
      <c r="I4" s="84" t="b">
        <v>0</v>
      </c>
      <c r="J4" s="84" t="b">
        <v>0</v>
      </c>
      <c r="K4" s="84" t="b">
        <v>0</v>
      </c>
      <c r="L4" s="84" t="b">
        <v>0</v>
      </c>
    </row>
    <row r="5" spans="1:12" ht="15">
      <c r="A5" s="84" t="s">
        <v>584</v>
      </c>
      <c r="B5" s="84" t="s">
        <v>2361</v>
      </c>
      <c r="C5" s="84">
        <v>10</v>
      </c>
      <c r="D5" s="122">
        <v>0.005425945420377555</v>
      </c>
      <c r="E5" s="122">
        <v>2.0797840143357855</v>
      </c>
      <c r="F5" s="84" t="s">
        <v>2664</v>
      </c>
      <c r="G5" s="84" t="b">
        <v>0</v>
      </c>
      <c r="H5" s="84" t="b">
        <v>0</v>
      </c>
      <c r="I5" s="84" t="b">
        <v>0</v>
      </c>
      <c r="J5" s="84" t="b">
        <v>0</v>
      </c>
      <c r="K5" s="84" t="b">
        <v>0</v>
      </c>
      <c r="L5" s="84" t="b">
        <v>0</v>
      </c>
    </row>
    <row r="6" spans="1:12" ht="15">
      <c r="A6" s="84" t="s">
        <v>2359</v>
      </c>
      <c r="B6" s="84" t="s">
        <v>1934</v>
      </c>
      <c r="C6" s="84">
        <v>10</v>
      </c>
      <c r="D6" s="122">
        <v>0.005425945420377555</v>
      </c>
      <c r="E6" s="122">
        <v>1.7159631888123488</v>
      </c>
      <c r="F6" s="84" t="s">
        <v>2664</v>
      </c>
      <c r="G6" s="84" t="b">
        <v>0</v>
      </c>
      <c r="H6" s="84" t="b">
        <v>0</v>
      </c>
      <c r="I6" s="84" t="b">
        <v>0</v>
      </c>
      <c r="J6" s="84" t="b">
        <v>0</v>
      </c>
      <c r="K6" s="84" t="b">
        <v>0</v>
      </c>
      <c r="L6" s="84" t="b">
        <v>0</v>
      </c>
    </row>
    <row r="7" spans="1:12" ht="15">
      <c r="A7" s="84" t="s">
        <v>1955</v>
      </c>
      <c r="B7" s="84" t="s">
        <v>1956</v>
      </c>
      <c r="C7" s="84">
        <v>9</v>
      </c>
      <c r="D7" s="122">
        <v>0.00505904090182362</v>
      </c>
      <c r="E7" s="122">
        <v>2.2558752733914664</v>
      </c>
      <c r="F7" s="84" t="s">
        <v>2664</v>
      </c>
      <c r="G7" s="84" t="b">
        <v>0</v>
      </c>
      <c r="H7" s="84" t="b">
        <v>0</v>
      </c>
      <c r="I7" s="84" t="b">
        <v>0</v>
      </c>
      <c r="J7" s="84" t="b">
        <v>0</v>
      </c>
      <c r="K7" s="84" t="b">
        <v>0</v>
      </c>
      <c r="L7" s="84" t="b">
        <v>0</v>
      </c>
    </row>
    <row r="8" spans="1:12" ht="15">
      <c r="A8" s="84" t="s">
        <v>1956</v>
      </c>
      <c r="B8" s="84" t="s">
        <v>1957</v>
      </c>
      <c r="C8" s="84">
        <v>9</v>
      </c>
      <c r="D8" s="122">
        <v>0.00505904090182362</v>
      </c>
      <c r="E8" s="122">
        <v>2.3350565194390915</v>
      </c>
      <c r="F8" s="84" t="s">
        <v>2664</v>
      </c>
      <c r="G8" s="84" t="b">
        <v>0</v>
      </c>
      <c r="H8" s="84" t="b">
        <v>0</v>
      </c>
      <c r="I8" s="84" t="b">
        <v>0</v>
      </c>
      <c r="J8" s="84" t="b">
        <v>0</v>
      </c>
      <c r="K8" s="84" t="b">
        <v>0</v>
      </c>
      <c r="L8" s="84" t="b">
        <v>0</v>
      </c>
    </row>
    <row r="9" spans="1:12" ht="15">
      <c r="A9" s="84" t="s">
        <v>1957</v>
      </c>
      <c r="B9" s="84" t="s">
        <v>1958</v>
      </c>
      <c r="C9" s="84">
        <v>9</v>
      </c>
      <c r="D9" s="122">
        <v>0.00505904090182362</v>
      </c>
      <c r="E9" s="122">
        <v>2.3350565194390915</v>
      </c>
      <c r="F9" s="84" t="s">
        <v>2664</v>
      </c>
      <c r="G9" s="84" t="b">
        <v>0</v>
      </c>
      <c r="H9" s="84" t="b">
        <v>0</v>
      </c>
      <c r="I9" s="84" t="b">
        <v>0</v>
      </c>
      <c r="J9" s="84" t="b">
        <v>0</v>
      </c>
      <c r="K9" s="84" t="b">
        <v>0</v>
      </c>
      <c r="L9" s="84" t="b">
        <v>0</v>
      </c>
    </row>
    <row r="10" spans="1:12" ht="15">
      <c r="A10" s="84" t="s">
        <v>1958</v>
      </c>
      <c r="B10" s="84" t="s">
        <v>1959</v>
      </c>
      <c r="C10" s="84">
        <v>9</v>
      </c>
      <c r="D10" s="122">
        <v>0.00505904090182362</v>
      </c>
      <c r="E10" s="122">
        <v>2.380814009999767</v>
      </c>
      <c r="F10" s="84" t="s">
        <v>2664</v>
      </c>
      <c r="G10" s="84" t="b">
        <v>0</v>
      </c>
      <c r="H10" s="84" t="b">
        <v>0</v>
      </c>
      <c r="I10" s="84" t="b">
        <v>0</v>
      </c>
      <c r="J10" s="84" t="b">
        <v>0</v>
      </c>
      <c r="K10" s="84" t="b">
        <v>0</v>
      </c>
      <c r="L10" s="84" t="b">
        <v>0</v>
      </c>
    </row>
    <row r="11" spans="1:12" ht="15">
      <c r="A11" s="84" t="s">
        <v>1959</v>
      </c>
      <c r="B11" s="84" t="s">
        <v>1960</v>
      </c>
      <c r="C11" s="84">
        <v>9</v>
      </c>
      <c r="D11" s="122">
        <v>0.00505904090182362</v>
      </c>
      <c r="E11" s="122">
        <v>2.2558752733914664</v>
      </c>
      <c r="F11" s="84" t="s">
        <v>2664</v>
      </c>
      <c r="G11" s="84" t="b">
        <v>0</v>
      </c>
      <c r="H11" s="84" t="b">
        <v>0</v>
      </c>
      <c r="I11" s="84" t="b">
        <v>0</v>
      </c>
      <c r="J11" s="84" t="b">
        <v>0</v>
      </c>
      <c r="K11" s="84" t="b">
        <v>0</v>
      </c>
      <c r="L11" s="84" t="b">
        <v>0</v>
      </c>
    </row>
    <row r="12" spans="1:12" ht="15">
      <c r="A12" s="84" t="s">
        <v>1960</v>
      </c>
      <c r="B12" s="84" t="s">
        <v>583</v>
      </c>
      <c r="C12" s="84">
        <v>9</v>
      </c>
      <c r="D12" s="122">
        <v>0.00505904090182362</v>
      </c>
      <c r="E12" s="122">
        <v>2.0059978001748666</v>
      </c>
      <c r="F12" s="84" t="s">
        <v>2664</v>
      </c>
      <c r="G12" s="84" t="b">
        <v>0</v>
      </c>
      <c r="H12" s="84" t="b">
        <v>0</v>
      </c>
      <c r="I12" s="84" t="b">
        <v>0</v>
      </c>
      <c r="J12" s="84" t="b">
        <v>0</v>
      </c>
      <c r="K12" s="84" t="b">
        <v>0</v>
      </c>
      <c r="L12" s="84" t="b">
        <v>0</v>
      </c>
    </row>
    <row r="13" spans="1:12" ht="15">
      <c r="A13" s="84" t="s">
        <v>583</v>
      </c>
      <c r="B13" s="84" t="s">
        <v>1961</v>
      </c>
      <c r="C13" s="84">
        <v>9</v>
      </c>
      <c r="D13" s="122">
        <v>0.00505904090182362</v>
      </c>
      <c r="E13" s="122">
        <v>2.2211131671322546</v>
      </c>
      <c r="F13" s="84" t="s">
        <v>2664</v>
      </c>
      <c r="G13" s="84" t="b">
        <v>0</v>
      </c>
      <c r="H13" s="84" t="b">
        <v>0</v>
      </c>
      <c r="I13" s="84" t="b">
        <v>0</v>
      </c>
      <c r="J13" s="84" t="b">
        <v>0</v>
      </c>
      <c r="K13" s="84" t="b">
        <v>0</v>
      </c>
      <c r="L13" s="84" t="b">
        <v>0</v>
      </c>
    </row>
    <row r="14" spans="1:12" ht="15">
      <c r="A14" s="84" t="s">
        <v>1961</v>
      </c>
      <c r="B14" s="84" t="s">
        <v>1987</v>
      </c>
      <c r="C14" s="84">
        <v>9</v>
      </c>
      <c r="D14" s="122">
        <v>0.00505904090182362</v>
      </c>
      <c r="E14" s="122">
        <v>2.380814009999767</v>
      </c>
      <c r="F14" s="84" t="s">
        <v>2664</v>
      </c>
      <c r="G14" s="84" t="b">
        <v>0</v>
      </c>
      <c r="H14" s="84" t="b">
        <v>0</v>
      </c>
      <c r="I14" s="84" t="b">
        <v>0</v>
      </c>
      <c r="J14" s="84" t="b">
        <v>0</v>
      </c>
      <c r="K14" s="84" t="b">
        <v>0</v>
      </c>
      <c r="L14" s="84" t="b">
        <v>0</v>
      </c>
    </row>
    <row r="15" spans="1:12" ht="15">
      <c r="A15" s="84" t="s">
        <v>1987</v>
      </c>
      <c r="B15" s="84" t="s">
        <v>584</v>
      </c>
      <c r="C15" s="84">
        <v>9</v>
      </c>
      <c r="D15" s="122">
        <v>0.00505904090182362</v>
      </c>
      <c r="E15" s="122">
        <v>2.1309365367831665</v>
      </c>
      <c r="F15" s="84" t="s">
        <v>2664</v>
      </c>
      <c r="G15" s="84" t="b">
        <v>0</v>
      </c>
      <c r="H15" s="84" t="b">
        <v>0</v>
      </c>
      <c r="I15" s="84" t="b">
        <v>0</v>
      </c>
      <c r="J15" s="84" t="b">
        <v>0</v>
      </c>
      <c r="K15" s="84" t="b">
        <v>0</v>
      </c>
      <c r="L15" s="84" t="b">
        <v>0</v>
      </c>
    </row>
    <row r="16" spans="1:12" ht="15">
      <c r="A16" s="84" t="s">
        <v>1934</v>
      </c>
      <c r="B16" s="84" t="s">
        <v>2367</v>
      </c>
      <c r="C16" s="84">
        <v>9</v>
      </c>
      <c r="D16" s="122">
        <v>0.00505904090182362</v>
      </c>
      <c r="E16" s="122">
        <v>1.816542579561204</v>
      </c>
      <c r="F16" s="84" t="s">
        <v>2664</v>
      </c>
      <c r="G16" s="84" t="b">
        <v>0</v>
      </c>
      <c r="H16" s="84" t="b">
        <v>0</v>
      </c>
      <c r="I16" s="84" t="b">
        <v>0</v>
      </c>
      <c r="J16" s="84" t="b">
        <v>0</v>
      </c>
      <c r="K16" s="84" t="b">
        <v>0</v>
      </c>
      <c r="L16" s="84" t="b">
        <v>0</v>
      </c>
    </row>
    <row r="17" spans="1:12" ht="15">
      <c r="A17" s="84" t="s">
        <v>2369</v>
      </c>
      <c r="B17" s="84" t="s">
        <v>285</v>
      </c>
      <c r="C17" s="84">
        <v>9</v>
      </c>
      <c r="D17" s="122">
        <v>0.00505904090182362</v>
      </c>
      <c r="E17" s="122">
        <v>2.380814009999767</v>
      </c>
      <c r="F17" s="84" t="s">
        <v>2664</v>
      </c>
      <c r="G17" s="84" t="b">
        <v>0</v>
      </c>
      <c r="H17" s="84" t="b">
        <v>0</v>
      </c>
      <c r="I17" s="84" t="b">
        <v>0</v>
      </c>
      <c r="J17" s="84" t="b">
        <v>0</v>
      </c>
      <c r="K17" s="84" t="b">
        <v>0</v>
      </c>
      <c r="L17" s="84" t="b">
        <v>0</v>
      </c>
    </row>
    <row r="18" spans="1:12" ht="15">
      <c r="A18" s="84" t="s">
        <v>285</v>
      </c>
      <c r="B18" s="84" t="s">
        <v>2370</v>
      </c>
      <c r="C18" s="84">
        <v>9</v>
      </c>
      <c r="D18" s="122">
        <v>0.00505904090182362</v>
      </c>
      <c r="E18" s="122">
        <v>2.380814009999767</v>
      </c>
      <c r="F18" s="84" t="s">
        <v>2664</v>
      </c>
      <c r="G18" s="84" t="b">
        <v>0</v>
      </c>
      <c r="H18" s="84" t="b">
        <v>0</v>
      </c>
      <c r="I18" s="84" t="b">
        <v>0</v>
      </c>
      <c r="J18" s="84" t="b">
        <v>0</v>
      </c>
      <c r="K18" s="84" t="b">
        <v>0</v>
      </c>
      <c r="L18" s="84" t="b">
        <v>0</v>
      </c>
    </row>
    <row r="19" spans="1:12" ht="15">
      <c r="A19" s="84" t="s">
        <v>2370</v>
      </c>
      <c r="B19" s="84" t="s">
        <v>1935</v>
      </c>
      <c r="C19" s="84">
        <v>9</v>
      </c>
      <c r="D19" s="122">
        <v>0.00505904090182362</v>
      </c>
      <c r="E19" s="122">
        <v>1.9200831714682736</v>
      </c>
      <c r="F19" s="84" t="s">
        <v>2664</v>
      </c>
      <c r="G19" s="84" t="b">
        <v>0</v>
      </c>
      <c r="H19" s="84" t="b">
        <v>0</v>
      </c>
      <c r="I19" s="84" t="b">
        <v>0</v>
      </c>
      <c r="J19" s="84" t="b">
        <v>0</v>
      </c>
      <c r="K19" s="84" t="b">
        <v>0</v>
      </c>
      <c r="L19" s="84" t="b">
        <v>0</v>
      </c>
    </row>
    <row r="20" spans="1:12" ht="15">
      <c r="A20" s="84" t="s">
        <v>1935</v>
      </c>
      <c r="B20" s="84" t="s">
        <v>2364</v>
      </c>
      <c r="C20" s="84">
        <v>9</v>
      </c>
      <c r="D20" s="122">
        <v>0.00505904090182362</v>
      </c>
      <c r="E20" s="122">
        <v>2.0105454279255874</v>
      </c>
      <c r="F20" s="84" t="s">
        <v>2664</v>
      </c>
      <c r="G20" s="84" t="b">
        <v>0</v>
      </c>
      <c r="H20" s="84" t="b">
        <v>0</v>
      </c>
      <c r="I20" s="84" t="b">
        <v>0</v>
      </c>
      <c r="J20" s="84" t="b">
        <v>0</v>
      </c>
      <c r="K20" s="84" t="b">
        <v>0</v>
      </c>
      <c r="L20" s="84" t="b">
        <v>0</v>
      </c>
    </row>
    <row r="21" spans="1:12" ht="15">
      <c r="A21" s="84" t="s">
        <v>2364</v>
      </c>
      <c r="B21" s="84" t="s">
        <v>2365</v>
      </c>
      <c r="C21" s="84">
        <v>9</v>
      </c>
      <c r="D21" s="122">
        <v>0.00505904090182362</v>
      </c>
      <c r="E21" s="122">
        <v>2.3350565194390915</v>
      </c>
      <c r="F21" s="84" t="s">
        <v>2664</v>
      </c>
      <c r="G21" s="84" t="b">
        <v>0</v>
      </c>
      <c r="H21" s="84" t="b">
        <v>0</v>
      </c>
      <c r="I21" s="84" t="b">
        <v>0</v>
      </c>
      <c r="J21" s="84" t="b">
        <v>0</v>
      </c>
      <c r="K21" s="84" t="b">
        <v>0</v>
      </c>
      <c r="L21" s="84" t="b">
        <v>0</v>
      </c>
    </row>
    <row r="22" spans="1:12" ht="15">
      <c r="A22" s="84" t="s">
        <v>2365</v>
      </c>
      <c r="B22" s="84" t="s">
        <v>2371</v>
      </c>
      <c r="C22" s="84">
        <v>9</v>
      </c>
      <c r="D22" s="122">
        <v>0.00505904090182362</v>
      </c>
      <c r="E22" s="122">
        <v>2.3350565194390915</v>
      </c>
      <c r="F22" s="84" t="s">
        <v>2664</v>
      </c>
      <c r="G22" s="84" t="b">
        <v>0</v>
      </c>
      <c r="H22" s="84" t="b">
        <v>0</v>
      </c>
      <c r="I22" s="84" t="b">
        <v>0</v>
      </c>
      <c r="J22" s="84" t="b">
        <v>0</v>
      </c>
      <c r="K22" s="84" t="b">
        <v>0</v>
      </c>
      <c r="L22" s="84" t="b">
        <v>0</v>
      </c>
    </row>
    <row r="23" spans="1:12" ht="15">
      <c r="A23" s="84" t="s">
        <v>2371</v>
      </c>
      <c r="B23" s="84" t="s">
        <v>579</v>
      </c>
      <c r="C23" s="84">
        <v>9</v>
      </c>
      <c r="D23" s="122">
        <v>0.00505904090182362</v>
      </c>
      <c r="E23" s="122">
        <v>2.380814009999767</v>
      </c>
      <c r="F23" s="84" t="s">
        <v>2664</v>
      </c>
      <c r="G23" s="84" t="b">
        <v>0</v>
      </c>
      <c r="H23" s="84" t="b">
        <v>0</v>
      </c>
      <c r="I23" s="84" t="b">
        <v>0</v>
      </c>
      <c r="J23" s="84" t="b">
        <v>0</v>
      </c>
      <c r="K23" s="84" t="b">
        <v>0</v>
      </c>
      <c r="L23" s="84" t="b">
        <v>0</v>
      </c>
    </row>
    <row r="24" spans="1:12" ht="15">
      <c r="A24" s="84" t="s">
        <v>579</v>
      </c>
      <c r="B24" s="84" t="s">
        <v>1936</v>
      </c>
      <c r="C24" s="84">
        <v>9</v>
      </c>
      <c r="D24" s="122">
        <v>0.00505904090182362</v>
      </c>
      <c r="E24" s="122">
        <v>2.0340265237751103</v>
      </c>
      <c r="F24" s="84" t="s">
        <v>2664</v>
      </c>
      <c r="G24" s="84" t="b">
        <v>0</v>
      </c>
      <c r="H24" s="84" t="b">
        <v>0</v>
      </c>
      <c r="I24" s="84" t="b">
        <v>0</v>
      </c>
      <c r="J24" s="84" t="b">
        <v>0</v>
      </c>
      <c r="K24" s="84" t="b">
        <v>0</v>
      </c>
      <c r="L24" s="84" t="b">
        <v>0</v>
      </c>
    </row>
    <row r="25" spans="1:12" ht="15">
      <c r="A25" s="84" t="s">
        <v>2372</v>
      </c>
      <c r="B25" s="84" t="s">
        <v>2360</v>
      </c>
      <c r="C25" s="84">
        <v>9</v>
      </c>
      <c r="D25" s="122">
        <v>0.00505904090182362</v>
      </c>
      <c r="E25" s="122">
        <v>2.2211131671322546</v>
      </c>
      <c r="F25" s="84" t="s">
        <v>2664</v>
      </c>
      <c r="G25" s="84" t="b">
        <v>0</v>
      </c>
      <c r="H25" s="84" t="b">
        <v>0</v>
      </c>
      <c r="I25" s="84" t="b">
        <v>0</v>
      </c>
      <c r="J25" s="84" t="b">
        <v>0</v>
      </c>
      <c r="K25" s="84" t="b">
        <v>0</v>
      </c>
      <c r="L25" s="84" t="b">
        <v>0</v>
      </c>
    </row>
    <row r="26" spans="1:12" ht="15">
      <c r="A26" s="84" t="s">
        <v>282</v>
      </c>
      <c r="B26" s="84" t="s">
        <v>2369</v>
      </c>
      <c r="C26" s="84">
        <v>8</v>
      </c>
      <c r="D26" s="122">
        <v>0.004671507233940463</v>
      </c>
      <c r="E26" s="122">
        <v>1.5497266844283244</v>
      </c>
      <c r="F26" s="84" t="s">
        <v>2664</v>
      </c>
      <c r="G26" s="84" t="b">
        <v>0</v>
      </c>
      <c r="H26" s="84" t="b">
        <v>0</v>
      </c>
      <c r="I26" s="84" t="b">
        <v>0</v>
      </c>
      <c r="J26" s="84" t="b">
        <v>0</v>
      </c>
      <c r="K26" s="84" t="b">
        <v>0</v>
      </c>
      <c r="L26" s="84" t="b">
        <v>0</v>
      </c>
    </row>
    <row r="27" spans="1:12" ht="15">
      <c r="A27" s="84" t="s">
        <v>2358</v>
      </c>
      <c r="B27" s="84" t="s">
        <v>1934</v>
      </c>
      <c r="C27" s="84">
        <v>8</v>
      </c>
      <c r="D27" s="122">
        <v>0.004671507233940463</v>
      </c>
      <c r="E27" s="122">
        <v>1.586868492432891</v>
      </c>
      <c r="F27" s="84" t="s">
        <v>2664</v>
      </c>
      <c r="G27" s="84" t="b">
        <v>0</v>
      </c>
      <c r="H27" s="84" t="b">
        <v>0</v>
      </c>
      <c r="I27" s="84" t="b">
        <v>0</v>
      </c>
      <c r="J27" s="84" t="b">
        <v>0</v>
      </c>
      <c r="K27" s="84" t="b">
        <v>0</v>
      </c>
      <c r="L27" s="84" t="b">
        <v>0</v>
      </c>
    </row>
    <row r="28" spans="1:12" ht="15">
      <c r="A28" s="84" t="s">
        <v>2361</v>
      </c>
      <c r="B28" s="84" t="s">
        <v>2378</v>
      </c>
      <c r="C28" s="84">
        <v>7</v>
      </c>
      <c r="D28" s="122">
        <v>0.0042607529716961155</v>
      </c>
      <c r="E28" s="122">
        <v>2.2558752733914664</v>
      </c>
      <c r="F28" s="84" t="s">
        <v>2664</v>
      </c>
      <c r="G28" s="84" t="b">
        <v>0</v>
      </c>
      <c r="H28" s="84" t="b">
        <v>0</v>
      </c>
      <c r="I28" s="84" t="b">
        <v>0</v>
      </c>
      <c r="J28" s="84" t="b">
        <v>0</v>
      </c>
      <c r="K28" s="84" t="b">
        <v>0</v>
      </c>
      <c r="L28" s="84" t="b">
        <v>0</v>
      </c>
    </row>
    <row r="29" spans="1:12" ht="15">
      <c r="A29" s="84" t="s">
        <v>2381</v>
      </c>
      <c r="B29" s="84" t="s">
        <v>2382</v>
      </c>
      <c r="C29" s="84">
        <v>7</v>
      </c>
      <c r="D29" s="122">
        <v>0.0042607529716961155</v>
      </c>
      <c r="E29" s="122">
        <v>2.4899584794248346</v>
      </c>
      <c r="F29" s="84" t="s">
        <v>2664</v>
      </c>
      <c r="G29" s="84" t="b">
        <v>0</v>
      </c>
      <c r="H29" s="84" t="b">
        <v>0</v>
      </c>
      <c r="I29" s="84" t="b">
        <v>0</v>
      </c>
      <c r="J29" s="84" t="b">
        <v>0</v>
      </c>
      <c r="K29" s="84" t="b">
        <v>0</v>
      </c>
      <c r="L29" s="84" t="b">
        <v>0</v>
      </c>
    </row>
    <row r="30" spans="1:12" ht="15">
      <c r="A30" s="84" t="s">
        <v>1937</v>
      </c>
      <c r="B30" s="84" t="s">
        <v>1899</v>
      </c>
      <c r="C30" s="84">
        <v>7</v>
      </c>
      <c r="D30" s="122">
        <v>0.0042607529716961155</v>
      </c>
      <c r="E30" s="122">
        <v>1.8357622857682376</v>
      </c>
      <c r="F30" s="84" t="s">
        <v>2664</v>
      </c>
      <c r="G30" s="84" t="b">
        <v>0</v>
      </c>
      <c r="H30" s="84" t="b">
        <v>0</v>
      </c>
      <c r="I30" s="84" t="b">
        <v>0</v>
      </c>
      <c r="J30" s="84" t="b">
        <v>0</v>
      </c>
      <c r="K30" s="84" t="b">
        <v>0</v>
      </c>
      <c r="L30" s="84" t="b">
        <v>0</v>
      </c>
    </row>
    <row r="31" spans="1:12" ht="15">
      <c r="A31" s="84" t="s">
        <v>2373</v>
      </c>
      <c r="B31" s="84" t="s">
        <v>596</v>
      </c>
      <c r="C31" s="84">
        <v>6</v>
      </c>
      <c r="D31" s="122">
        <v>0.0038234394782069676</v>
      </c>
      <c r="E31" s="122">
        <v>2.0059978001748666</v>
      </c>
      <c r="F31" s="84" t="s">
        <v>2664</v>
      </c>
      <c r="G31" s="84" t="b">
        <v>0</v>
      </c>
      <c r="H31" s="84" t="b">
        <v>0</v>
      </c>
      <c r="I31" s="84" t="b">
        <v>0</v>
      </c>
      <c r="J31" s="84" t="b">
        <v>0</v>
      </c>
      <c r="K31" s="84" t="b">
        <v>0</v>
      </c>
      <c r="L31" s="84" t="b">
        <v>0</v>
      </c>
    </row>
    <row r="32" spans="1:12" ht="15">
      <c r="A32" s="84" t="s">
        <v>596</v>
      </c>
      <c r="B32" s="84" t="s">
        <v>1905</v>
      </c>
      <c r="C32" s="84">
        <v>6</v>
      </c>
      <c r="D32" s="122">
        <v>0.0038234394782069676</v>
      </c>
      <c r="E32" s="122">
        <v>1.882758848444461</v>
      </c>
      <c r="F32" s="84" t="s">
        <v>2664</v>
      </c>
      <c r="G32" s="84" t="b">
        <v>0</v>
      </c>
      <c r="H32" s="84" t="b">
        <v>0</v>
      </c>
      <c r="I32" s="84" t="b">
        <v>0</v>
      </c>
      <c r="J32" s="84" t="b">
        <v>0</v>
      </c>
      <c r="K32" s="84" t="b">
        <v>0</v>
      </c>
      <c r="L32" s="84" t="b">
        <v>0</v>
      </c>
    </row>
    <row r="33" spans="1:12" ht="15">
      <c r="A33" s="84" t="s">
        <v>1905</v>
      </c>
      <c r="B33" s="84" t="s">
        <v>1893</v>
      </c>
      <c r="C33" s="84">
        <v>6</v>
      </c>
      <c r="D33" s="122">
        <v>0.0038234394782069676</v>
      </c>
      <c r="E33" s="122">
        <v>2.3350565194390915</v>
      </c>
      <c r="F33" s="84" t="s">
        <v>2664</v>
      </c>
      <c r="G33" s="84" t="b">
        <v>0</v>
      </c>
      <c r="H33" s="84" t="b">
        <v>0</v>
      </c>
      <c r="I33" s="84" t="b">
        <v>0</v>
      </c>
      <c r="J33" s="84" t="b">
        <v>0</v>
      </c>
      <c r="K33" s="84" t="b">
        <v>0</v>
      </c>
      <c r="L33" s="84" t="b">
        <v>0</v>
      </c>
    </row>
    <row r="34" spans="1:12" ht="15">
      <c r="A34" s="84" t="s">
        <v>1893</v>
      </c>
      <c r="B34" s="84" t="s">
        <v>1904</v>
      </c>
      <c r="C34" s="84">
        <v>6</v>
      </c>
      <c r="D34" s="122">
        <v>0.0038234394782069676</v>
      </c>
      <c r="E34" s="122">
        <v>2.0797840143357855</v>
      </c>
      <c r="F34" s="84" t="s">
        <v>2664</v>
      </c>
      <c r="G34" s="84" t="b">
        <v>0</v>
      </c>
      <c r="H34" s="84" t="b">
        <v>0</v>
      </c>
      <c r="I34" s="84" t="b">
        <v>0</v>
      </c>
      <c r="J34" s="84" t="b">
        <v>0</v>
      </c>
      <c r="K34" s="84" t="b">
        <v>0</v>
      </c>
      <c r="L34" s="84" t="b">
        <v>0</v>
      </c>
    </row>
    <row r="35" spans="1:12" ht="15">
      <c r="A35" s="84" t="s">
        <v>1904</v>
      </c>
      <c r="B35" s="84" t="s">
        <v>1894</v>
      </c>
      <c r="C35" s="84">
        <v>6</v>
      </c>
      <c r="D35" s="122">
        <v>0.0038234394782069676</v>
      </c>
      <c r="E35" s="122">
        <v>1.7688154961376243</v>
      </c>
      <c r="F35" s="84" t="s">
        <v>2664</v>
      </c>
      <c r="G35" s="84" t="b">
        <v>0</v>
      </c>
      <c r="H35" s="84" t="b">
        <v>0</v>
      </c>
      <c r="I35" s="84" t="b">
        <v>0</v>
      </c>
      <c r="J35" s="84" t="b">
        <v>0</v>
      </c>
      <c r="K35" s="84" t="b">
        <v>0</v>
      </c>
      <c r="L35" s="84" t="b">
        <v>0</v>
      </c>
    </row>
    <row r="36" spans="1:12" ht="15">
      <c r="A36" s="84" t="s">
        <v>1894</v>
      </c>
      <c r="B36" s="84" t="s">
        <v>2374</v>
      </c>
      <c r="C36" s="84">
        <v>6</v>
      </c>
      <c r="D36" s="122">
        <v>0.0038234394782069676</v>
      </c>
      <c r="E36" s="122">
        <v>2.0961744305239547</v>
      </c>
      <c r="F36" s="84" t="s">
        <v>2664</v>
      </c>
      <c r="G36" s="84" t="b">
        <v>0</v>
      </c>
      <c r="H36" s="84" t="b">
        <v>0</v>
      </c>
      <c r="I36" s="84" t="b">
        <v>0</v>
      </c>
      <c r="J36" s="84" t="b">
        <v>0</v>
      </c>
      <c r="K36" s="84" t="b">
        <v>0</v>
      </c>
      <c r="L36" s="84" t="b">
        <v>0</v>
      </c>
    </row>
    <row r="37" spans="1:12" ht="15">
      <c r="A37" s="84" t="s">
        <v>2374</v>
      </c>
      <c r="B37" s="84" t="s">
        <v>2380</v>
      </c>
      <c r="C37" s="84">
        <v>6</v>
      </c>
      <c r="D37" s="122">
        <v>0.0038234394782069676</v>
      </c>
      <c r="E37" s="122">
        <v>2.3650197428165347</v>
      </c>
      <c r="F37" s="84" t="s">
        <v>2664</v>
      </c>
      <c r="G37" s="84" t="b">
        <v>0</v>
      </c>
      <c r="H37" s="84" t="b">
        <v>0</v>
      </c>
      <c r="I37" s="84" t="b">
        <v>0</v>
      </c>
      <c r="J37" s="84" t="b">
        <v>0</v>
      </c>
      <c r="K37" s="84" t="b">
        <v>0</v>
      </c>
      <c r="L37" s="84" t="b">
        <v>0</v>
      </c>
    </row>
    <row r="38" spans="1:12" ht="15">
      <c r="A38" s="84" t="s">
        <v>2380</v>
      </c>
      <c r="B38" s="84" t="s">
        <v>1936</v>
      </c>
      <c r="C38" s="84">
        <v>6</v>
      </c>
      <c r="D38" s="122">
        <v>0.0038234394782069676</v>
      </c>
      <c r="E38" s="122">
        <v>1.967079734144497</v>
      </c>
      <c r="F38" s="84" t="s">
        <v>2664</v>
      </c>
      <c r="G38" s="84" t="b">
        <v>0</v>
      </c>
      <c r="H38" s="84" t="b">
        <v>0</v>
      </c>
      <c r="I38" s="84" t="b">
        <v>0</v>
      </c>
      <c r="J38" s="84" t="b">
        <v>0</v>
      </c>
      <c r="K38" s="84" t="b">
        <v>0</v>
      </c>
      <c r="L38" s="84" t="b">
        <v>0</v>
      </c>
    </row>
    <row r="39" spans="1:12" ht="15">
      <c r="A39" s="84" t="s">
        <v>282</v>
      </c>
      <c r="B39" s="84" t="s">
        <v>2357</v>
      </c>
      <c r="C39" s="84">
        <v>6</v>
      </c>
      <c r="D39" s="122">
        <v>0.0038234394782069676</v>
      </c>
      <c r="E39" s="122">
        <v>1.3278779348119683</v>
      </c>
      <c r="F39" s="84" t="s">
        <v>2664</v>
      </c>
      <c r="G39" s="84" t="b">
        <v>0</v>
      </c>
      <c r="H39" s="84" t="b">
        <v>0</v>
      </c>
      <c r="I39" s="84" t="b">
        <v>0</v>
      </c>
      <c r="J39" s="84" t="b">
        <v>1</v>
      </c>
      <c r="K39" s="84" t="b">
        <v>0</v>
      </c>
      <c r="L39" s="84" t="b">
        <v>0</v>
      </c>
    </row>
    <row r="40" spans="1:12" ht="15">
      <c r="A40" s="84" t="s">
        <v>1899</v>
      </c>
      <c r="B40" s="84" t="s">
        <v>1894</v>
      </c>
      <c r="C40" s="84">
        <v>6</v>
      </c>
      <c r="D40" s="122">
        <v>0.0038234394782069676</v>
      </c>
      <c r="E40" s="122">
        <v>1.8853210652090615</v>
      </c>
      <c r="F40" s="84" t="s">
        <v>2664</v>
      </c>
      <c r="G40" s="84" t="b">
        <v>0</v>
      </c>
      <c r="H40" s="84" t="b">
        <v>0</v>
      </c>
      <c r="I40" s="84" t="b">
        <v>0</v>
      </c>
      <c r="J40" s="84" t="b">
        <v>0</v>
      </c>
      <c r="K40" s="84" t="b">
        <v>0</v>
      </c>
      <c r="L40" s="84" t="b">
        <v>0</v>
      </c>
    </row>
    <row r="41" spans="1:12" ht="15">
      <c r="A41" s="84" t="s">
        <v>1894</v>
      </c>
      <c r="B41" s="84" t="s">
        <v>1980</v>
      </c>
      <c r="C41" s="84">
        <v>6</v>
      </c>
      <c r="D41" s="122">
        <v>0.0038234394782069676</v>
      </c>
      <c r="E41" s="122">
        <v>2.0961744305239547</v>
      </c>
      <c r="F41" s="84" t="s">
        <v>2664</v>
      </c>
      <c r="G41" s="84" t="b">
        <v>0</v>
      </c>
      <c r="H41" s="84" t="b">
        <v>0</v>
      </c>
      <c r="I41" s="84" t="b">
        <v>0</v>
      </c>
      <c r="J41" s="84" t="b">
        <v>0</v>
      </c>
      <c r="K41" s="84" t="b">
        <v>0</v>
      </c>
      <c r="L41" s="84" t="b">
        <v>0</v>
      </c>
    </row>
    <row r="42" spans="1:12" ht="15">
      <c r="A42" s="84" t="s">
        <v>282</v>
      </c>
      <c r="B42" s="84" t="s">
        <v>2373</v>
      </c>
      <c r="C42" s="84">
        <v>5</v>
      </c>
      <c r="D42" s="122">
        <v>0.0033551015405300345</v>
      </c>
      <c r="E42" s="122">
        <v>1.4035986487500864</v>
      </c>
      <c r="F42" s="84" t="s">
        <v>2664</v>
      </c>
      <c r="G42" s="84" t="b">
        <v>0</v>
      </c>
      <c r="H42" s="84" t="b">
        <v>0</v>
      </c>
      <c r="I42" s="84" t="b">
        <v>0</v>
      </c>
      <c r="J42" s="84" t="b">
        <v>0</v>
      </c>
      <c r="K42" s="84" t="b">
        <v>0</v>
      </c>
      <c r="L42" s="84" t="b">
        <v>0</v>
      </c>
    </row>
    <row r="43" spans="1:12" ht="15">
      <c r="A43" s="84" t="s">
        <v>2367</v>
      </c>
      <c r="B43" s="84" t="s">
        <v>2397</v>
      </c>
      <c r="C43" s="84">
        <v>5</v>
      </c>
      <c r="D43" s="122">
        <v>0.0033551015405300345</v>
      </c>
      <c r="E43" s="122">
        <v>2.4319665324471478</v>
      </c>
      <c r="F43" s="84" t="s">
        <v>2664</v>
      </c>
      <c r="G43" s="84" t="b">
        <v>0</v>
      </c>
      <c r="H43" s="84" t="b">
        <v>0</v>
      </c>
      <c r="I43" s="84" t="b">
        <v>0</v>
      </c>
      <c r="J43" s="84" t="b">
        <v>0</v>
      </c>
      <c r="K43" s="84" t="b">
        <v>0</v>
      </c>
      <c r="L43" s="84" t="b">
        <v>0</v>
      </c>
    </row>
    <row r="44" spans="1:12" ht="15">
      <c r="A44" s="84" t="s">
        <v>2356</v>
      </c>
      <c r="B44" s="84" t="s">
        <v>1981</v>
      </c>
      <c r="C44" s="84">
        <v>5</v>
      </c>
      <c r="D44" s="122">
        <v>0.0033551015405300345</v>
      </c>
      <c r="E44" s="122">
        <v>1.7373613335135791</v>
      </c>
      <c r="F44" s="84" t="s">
        <v>2664</v>
      </c>
      <c r="G44" s="84" t="b">
        <v>0</v>
      </c>
      <c r="H44" s="84" t="b">
        <v>0</v>
      </c>
      <c r="I44" s="84" t="b">
        <v>0</v>
      </c>
      <c r="J44" s="84" t="b">
        <v>0</v>
      </c>
      <c r="K44" s="84" t="b">
        <v>0</v>
      </c>
      <c r="L44" s="84" t="b">
        <v>0</v>
      </c>
    </row>
    <row r="45" spans="1:12" ht="15">
      <c r="A45" s="84" t="s">
        <v>2402</v>
      </c>
      <c r="B45" s="84" t="s">
        <v>2403</v>
      </c>
      <c r="C45" s="84">
        <v>5</v>
      </c>
      <c r="D45" s="122">
        <v>0.0033551015405300345</v>
      </c>
      <c r="E45" s="122">
        <v>2.636086515103073</v>
      </c>
      <c r="F45" s="84" t="s">
        <v>2664</v>
      </c>
      <c r="G45" s="84" t="b">
        <v>0</v>
      </c>
      <c r="H45" s="84" t="b">
        <v>0</v>
      </c>
      <c r="I45" s="84" t="b">
        <v>0</v>
      </c>
      <c r="J45" s="84" t="b">
        <v>0</v>
      </c>
      <c r="K45" s="84" t="b">
        <v>0</v>
      </c>
      <c r="L45" s="84" t="b">
        <v>0</v>
      </c>
    </row>
    <row r="46" spans="1:12" ht="15">
      <c r="A46" s="84" t="s">
        <v>2406</v>
      </c>
      <c r="B46" s="84" t="s">
        <v>2392</v>
      </c>
      <c r="C46" s="84">
        <v>5</v>
      </c>
      <c r="D46" s="122">
        <v>0.0033551015405300345</v>
      </c>
      <c r="E46" s="122">
        <v>2.5569052690554477</v>
      </c>
      <c r="F46" s="84" t="s">
        <v>2664</v>
      </c>
      <c r="G46" s="84" t="b">
        <v>0</v>
      </c>
      <c r="H46" s="84" t="b">
        <v>0</v>
      </c>
      <c r="I46" s="84" t="b">
        <v>0</v>
      </c>
      <c r="J46" s="84" t="b">
        <v>0</v>
      </c>
      <c r="K46" s="84" t="b">
        <v>0</v>
      </c>
      <c r="L46" s="84" t="b">
        <v>0</v>
      </c>
    </row>
    <row r="47" spans="1:12" ht="15">
      <c r="A47" s="84" t="s">
        <v>2357</v>
      </c>
      <c r="B47" s="84" t="s">
        <v>1895</v>
      </c>
      <c r="C47" s="84">
        <v>5</v>
      </c>
      <c r="D47" s="122">
        <v>0.0033551015405300345</v>
      </c>
      <c r="E47" s="122">
        <v>2.15896526038341</v>
      </c>
      <c r="F47" s="84" t="s">
        <v>2664</v>
      </c>
      <c r="G47" s="84" t="b">
        <v>1</v>
      </c>
      <c r="H47" s="84" t="b">
        <v>0</v>
      </c>
      <c r="I47" s="84" t="b">
        <v>0</v>
      </c>
      <c r="J47" s="84" t="b">
        <v>0</v>
      </c>
      <c r="K47" s="84" t="b">
        <v>0</v>
      </c>
      <c r="L47" s="84" t="b">
        <v>0</v>
      </c>
    </row>
    <row r="48" spans="1:12" ht="15">
      <c r="A48" s="84" t="s">
        <v>1979</v>
      </c>
      <c r="B48" s="84" t="s">
        <v>1937</v>
      </c>
      <c r="C48" s="84">
        <v>5</v>
      </c>
      <c r="D48" s="122">
        <v>0.0033551015405300345</v>
      </c>
      <c r="E48" s="122">
        <v>1.6916038429529041</v>
      </c>
      <c r="F48" s="84" t="s">
        <v>2664</v>
      </c>
      <c r="G48" s="84" t="b">
        <v>0</v>
      </c>
      <c r="H48" s="84" t="b">
        <v>0</v>
      </c>
      <c r="I48" s="84" t="b">
        <v>0</v>
      </c>
      <c r="J48" s="84" t="b">
        <v>0</v>
      </c>
      <c r="K48" s="84" t="b">
        <v>0</v>
      </c>
      <c r="L48" s="84" t="b">
        <v>0</v>
      </c>
    </row>
    <row r="49" spans="1:12" ht="15">
      <c r="A49" s="84" t="s">
        <v>1980</v>
      </c>
      <c r="B49" s="84" t="s">
        <v>1981</v>
      </c>
      <c r="C49" s="84">
        <v>5</v>
      </c>
      <c r="D49" s="122">
        <v>0.0033551015405300345</v>
      </c>
      <c r="E49" s="122">
        <v>2.0895438516249416</v>
      </c>
      <c r="F49" s="84" t="s">
        <v>2664</v>
      </c>
      <c r="G49" s="84" t="b">
        <v>0</v>
      </c>
      <c r="H49" s="84" t="b">
        <v>0</v>
      </c>
      <c r="I49" s="84" t="b">
        <v>0</v>
      </c>
      <c r="J49" s="84" t="b">
        <v>0</v>
      </c>
      <c r="K49" s="84" t="b">
        <v>0</v>
      </c>
      <c r="L49" s="84" t="b">
        <v>0</v>
      </c>
    </row>
    <row r="50" spans="1:12" ht="15">
      <c r="A50" s="84" t="s">
        <v>1981</v>
      </c>
      <c r="B50" s="84" t="s">
        <v>1982</v>
      </c>
      <c r="C50" s="84">
        <v>5</v>
      </c>
      <c r="D50" s="122">
        <v>0.0033551015405300345</v>
      </c>
      <c r="E50" s="122">
        <v>2.2558752733914664</v>
      </c>
      <c r="F50" s="84" t="s">
        <v>2664</v>
      </c>
      <c r="G50" s="84" t="b">
        <v>0</v>
      </c>
      <c r="H50" s="84" t="b">
        <v>0</v>
      </c>
      <c r="I50" s="84" t="b">
        <v>0</v>
      </c>
      <c r="J50" s="84" t="b">
        <v>0</v>
      </c>
      <c r="K50" s="84" t="b">
        <v>0</v>
      </c>
      <c r="L50" s="84" t="b">
        <v>0</v>
      </c>
    </row>
    <row r="51" spans="1:12" ht="15">
      <c r="A51" s="84" t="s">
        <v>1982</v>
      </c>
      <c r="B51" s="84" t="s">
        <v>1983</v>
      </c>
      <c r="C51" s="84">
        <v>5</v>
      </c>
      <c r="D51" s="122">
        <v>0.0033551015405300345</v>
      </c>
      <c r="E51" s="122">
        <v>2.636086515103073</v>
      </c>
      <c r="F51" s="84" t="s">
        <v>2664</v>
      </c>
      <c r="G51" s="84" t="b">
        <v>0</v>
      </c>
      <c r="H51" s="84" t="b">
        <v>0</v>
      </c>
      <c r="I51" s="84" t="b">
        <v>0</v>
      </c>
      <c r="J51" s="84" t="b">
        <v>0</v>
      </c>
      <c r="K51" s="84" t="b">
        <v>0</v>
      </c>
      <c r="L51" s="84" t="b">
        <v>0</v>
      </c>
    </row>
    <row r="52" spans="1:12" ht="15">
      <c r="A52" s="84" t="s">
        <v>1983</v>
      </c>
      <c r="B52" s="84" t="s">
        <v>1984</v>
      </c>
      <c r="C52" s="84">
        <v>5</v>
      </c>
      <c r="D52" s="122">
        <v>0.0033551015405300345</v>
      </c>
      <c r="E52" s="122">
        <v>2.636086515103073</v>
      </c>
      <c r="F52" s="84" t="s">
        <v>2664</v>
      </c>
      <c r="G52" s="84" t="b">
        <v>0</v>
      </c>
      <c r="H52" s="84" t="b">
        <v>0</v>
      </c>
      <c r="I52" s="84" t="b">
        <v>0</v>
      </c>
      <c r="J52" s="84" t="b">
        <v>0</v>
      </c>
      <c r="K52" s="84" t="b">
        <v>0</v>
      </c>
      <c r="L52" s="84" t="b">
        <v>0</v>
      </c>
    </row>
    <row r="53" spans="1:12" ht="15">
      <c r="A53" s="84" t="s">
        <v>1984</v>
      </c>
      <c r="B53" s="84" t="s">
        <v>1985</v>
      </c>
      <c r="C53" s="84">
        <v>5</v>
      </c>
      <c r="D53" s="122">
        <v>0.0033551015405300345</v>
      </c>
      <c r="E53" s="122">
        <v>2.4899584794248346</v>
      </c>
      <c r="F53" s="84" t="s">
        <v>2664</v>
      </c>
      <c r="G53" s="84" t="b">
        <v>0</v>
      </c>
      <c r="H53" s="84" t="b">
        <v>0</v>
      </c>
      <c r="I53" s="84" t="b">
        <v>0</v>
      </c>
      <c r="J53" s="84" t="b">
        <v>0</v>
      </c>
      <c r="K53" s="84" t="b">
        <v>0</v>
      </c>
      <c r="L53" s="84" t="b">
        <v>0</v>
      </c>
    </row>
    <row r="54" spans="1:12" ht="15">
      <c r="A54" s="84" t="s">
        <v>1985</v>
      </c>
      <c r="B54" s="84" t="s">
        <v>2414</v>
      </c>
      <c r="C54" s="84">
        <v>5</v>
      </c>
      <c r="D54" s="122">
        <v>0.0033551015405300345</v>
      </c>
      <c r="E54" s="122">
        <v>2.4899584794248346</v>
      </c>
      <c r="F54" s="84" t="s">
        <v>2664</v>
      </c>
      <c r="G54" s="84" t="b">
        <v>0</v>
      </c>
      <c r="H54" s="84" t="b">
        <v>0</v>
      </c>
      <c r="I54" s="84" t="b">
        <v>0</v>
      </c>
      <c r="J54" s="84" t="b">
        <v>0</v>
      </c>
      <c r="K54" s="84" t="b">
        <v>0</v>
      </c>
      <c r="L54" s="84" t="b">
        <v>0</v>
      </c>
    </row>
    <row r="55" spans="1:12" ht="15">
      <c r="A55" s="84" t="s">
        <v>2415</v>
      </c>
      <c r="B55" s="84" t="s">
        <v>570</v>
      </c>
      <c r="C55" s="84">
        <v>5</v>
      </c>
      <c r="D55" s="122">
        <v>0.0033551015405300345</v>
      </c>
      <c r="E55" s="122">
        <v>2.2211131671322546</v>
      </c>
      <c r="F55" s="84" t="s">
        <v>2664</v>
      </c>
      <c r="G55" s="84" t="b">
        <v>0</v>
      </c>
      <c r="H55" s="84" t="b">
        <v>0</v>
      </c>
      <c r="I55" s="84" t="b">
        <v>0</v>
      </c>
      <c r="J55" s="84" t="b">
        <v>0</v>
      </c>
      <c r="K55" s="84" t="b">
        <v>0</v>
      </c>
      <c r="L55" s="84" t="b">
        <v>0</v>
      </c>
    </row>
    <row r="56" spans="1:12" ht="15">
      <c r="A56" s="84" t="s">
        <v>570</v>
      </c>
      <c r="B56" s="84" t="s">
        <v>1941</v>
      </c>
      <c r="C56" s="84">
        <v>5</v>
      </c>
      <c r="D56" s="122">
        <v>0.0033551015405300345</v>
      </c>
      <c r="E56" s="122">
        <v>1.8087172420492472</v>
      </c>
      <c r="F56" s="84" t="s">
        <v>2664</v>
      </c>
      <c r="G56" s="84" t="b">
        <v>0</v>
      </c>
      <c r="H56" s="84" t="b">
        <v>0</v>
      </c>
      <c r="I56" s="84" t="b">
        <v>0</v>
      </c>
      <c r="J56" s="84" t="b">
        <v>0</v>
      </c>
      <c r="K56" s="84" t="b">
        <v>0</v>
      </c>
      <c r="L56" s="84" t="b">
        <v>0</v>
      </c>
    </row>
    <row r="57" spans="1:12" ht="15">
      <c r="A57" s="84" t="s">
        <v>290</v>
      </c>
      <c r="B57" s="84" t="s">
        <v>1955</v>
      </c>
      <c r="C57" s="84">
        <v>4</v>
      </c>
      <c r="D57" s="122">
        <v>0.0028494566812432365</v>
      </c>
      <c r="E57" s="122">
        <v>2.4319665324471478</v>
      </c>
      <c r="F57" s="84" t="s">
        <v>2664</v>
      </c>
      <c r="G57" s="84" t="b">
        <v>0</v>
      </c>
      <c r="H57" s="84" t="b">
        <v>0</v>
      </c>
      <c r="I57" s="84" t="b">
        <v>0</v>
      </c>
      <c r="J57" s="84" t="b">
        <v>0</v>
      </c>
      <c r="K57" s="84" t="b">
        <v>0</v>
      </c>
      <c r="L57" s="84" t="b">
        <v>0</v>
      </c>
    </row>
    <row r="58" spans="1:12" ht="15">
      <c r="A58" s="84" t="s">
        <v>596</v>
      </c>
      <c r="B58" s="84" t="s">
        <v>2398</v>
      </c>
      <c r="C58" s="84">
        <v>4</v>
      </c>
      <c r="D58" s="122">
        <v>0.0028494566812432365</v>
      </c>
      <c r="E58" s="122">
        <v>2.007697585052761</v>
      </c>
      <c r="F58" s="84" t="s">
        <v>2664</v>
      </c>
      <c r="G58" s="84" t="b">
        <v>0</v>
      </c>
      <c r="H58" s="84" t="b">
        <v>0</v>
      </c>
      <c r="I58" s="84" t="b">
        <v>0</v>
      </c>
      <c r="J58" s="84" t="b">
        <v>0</v>
      </c>
      <c r="K58" s="84" t="b">
        <v>0</v>
      </c>
      <c r="L58" s="84" t="b">
        <v>0</v>
      </c>
    </row>
    <row r="59" spans="1:12" ht="15">
      <c r="A59" s="84" t="s">
        <v>2357</v>
      </c>
      <c r="B59" s="84" t="s">
        <v>2424</v>
      </c>
      <c r="C59" s="84">
        <v>4</v>
      </c>
      <c r="D59" s="122">
        <v>0.0028494566812432365</v>
      </c>
      <c r="E59" s="122">
        <v>2.15896526038341</v>
      </c>
      <c r="F59" s="84" t="s">
        <v>2664</v>
      </c>
      <c r="G59" s="84" t="b">
        <v>1</v>
      </c>
      <c r="H59" s="84" t="b">
        <v>0</v>
      </c>
      <c r="I59" s="84" t="b">
        <v>0</v>
      </c>
      <c r="J59" s="84" t="b">
        <v>0</v>
      </c>
      <c r="K59" s="84" t="b">
        <v>0</v>
      </c>
      <c r="L59" s="84" t="b">
        <v>0</v>
      </c>
    </row>
    <row r="60" spans="1:12" ht="15">
      <c r="A60" s="84" t="s">
        <v>2424</v>
      </c>
      <c r="B60" s="84" t="s">
        <v>1945</v>
      </c>
      <c r="C60" s="84">
        <v>4</v>
      </c>
      <c r="D60" s="122">
        <v>0.0028494566812432365</v>
      </c>
      <c r="E60" s="122">
        <v>2.1889284837608534</v>
      </c>
      <c r="F60" s="84" t="s">
        <v>2664</v>
      </c>
      <c r="G60" s="84" t="b">
        <v>0</v>
      </c>
      <c r="H60" s="84" t="b">
        <v>0</v>
      </c>
      <c r="I60" s="84" t="b">
        <v>0</v>
      </c>
      <c r="J60" s="84" t="b">
        <v>0</v>
      </c>
      <c r="K60" s="84" t="b">
        <v>0</v>
      </c>
      <c r="L60" s="84" t="b">
        <v>0</v>
      </c>
    </row>
    <row r="61" spans="1:12" ht="15">
      <c r="A61" s="84" t="s">
        <v>1945</v>
      </c>
      <c r="B61" s="84" t="s">
        <v>2399</v>
      </c>
      <c r="C61" s="84">
        <v>4</v>
      </c>
      <c r="D61" s="122">
        <v>0.0028494566812432365</v>
      </c>
      <c r="E61" s="122">
        <v>2.092018470752797</v>
      </c>
      <c r="F61" s="84" t="s">
        <v>2664</v>
      </c>
      <c r="G61" s="84" t="b">
        <v>0</v>
      </c>
      <c r="H61" s="84" t="b">
        <v>0</v>
      </c>
      <c r="I61" s="84" t="b">
        <v>0</v>
      </c>
      <c r="J61" s="84" t="b">
        <v>0</v>
      </c>
      <c r="K61" s="84" t="b">
        <v>0</v>
      </c>
      <c r="L61" s="84" t="b">
        <v>0</v>
      </c>
    </row>
    <row r="62" spans="1:12" ht="15">
      <c r="A62" s="84" t="s">
        <v>2376</v>
      </c>
      <c r="B62" s="84" t="s">
        <v>2383</v>
      </c>
      <c r="C62" s="84">
        <v>4</v>
      </c>
      <c r="D62" s="122">
        <v>0.0028494566812432365</v>
      </c>
      <c r="E62" s="122">
        <v>2.1889284837608534</v>
      </c>
      <c r="F62" s="84" t="s">
        <v>2664</v>
      </c>
      <c r="G62" s="84" t="b">
        <v>0</v>
      </c>
      <c r="H62" s="84" t="b">
        <v>0</v>
      </c>
      <c r="I62" s="84" t="b">
        <v>0</v>
      </c>
      <c r="J62" s="84" t="b">
        <v>0</v>
      </c>
      <c r="K62" s="84" t="b">
        <v>0</v>
      </c>
      <c r="L62" s="84" t="b">
        <v>0</v>
      </c>
    </row>
    <row r="63" spans="1:12" ht="15">
      <c r="A63" s="84" t="s">
        <v>2385</v>
      </c>
      <c r="B63" s="84" t="s">
        <v>2430</v>
      </c>
      <c r="C63" s="84">
        <v>4</v>
      </c>
      <c r="D63" s="122">
        <v>0.0028494566812432365</v>
      </c>
      <c r="E63" s="122">
        <v>2.5569052690554477</v>
      </c>
      <c r="F63" s="84" t="s">
        <v>2664</v>
      </c>
      <c r="G63" s="84" t="b">
        <v>1</v>
      </c>
      <c r="H63" s="84" t="b">
        <v>0</v>
      </c>
      <c r="I63" s="84" t="b">
        <v>0</v>
      </c>
      <c r="J63" s="84" t="b">
        <v>1</v>
      </c>
      <c r="K63" s="84" t="b">
        <v>0</v>
      </c>
      <c r="L63" s="84" t="b">
        <v>0</v>
      </c>
    </row>
    <row r="64" spans="1:12" ht="15">
      <c r="A64" s="84" t="s">
        <v>2358</v>
      </c>
      <c r="B64" s="84" t="s">
        <v>1939</v>
      </c>
      <c r="C64" s="84">
        <v>4</v>
      </c>
      <c r="D64" s="122">
        <v>0.0028494566812432365</v>
      </c>
      <c r="E64" s="122">
        <v>1.5122348741359868</v>
      </c>
      <c r="F64" s="84" t="s">
        <v>2664</v>
      </c>
      <c r="G64" s="84" t="b">
        <v>0</v>
      </c>
      <c r="H64" s="84" t="b">
        <v>0</v>
      </c>
      <c r="I64" s="84" t="b">
        <v>0</v>
      </c>
      <c r="J64" s="84" t="b">
        <v>0</v>
      </c>
      <c r="K64" s="84" t="b">
        <v>0</v>
      </c>
      <c r="L64" s="84" t="b">
        <v>0</v>
      </c>
    </row>
    <row r="65" spans="1:12" ht="15">
      <c r="A65" s="84" t="s">
        <v>2386</v>
      </c>
      <c r="B65" s="84" t="s">
        <v>1976</v>
      </c>
      <c r="C65" s="84">
        <v>4</v>
      </c>
      <c r="D65" s="122">
        <v>0.0028494566812432365</v>
      </c>
      <c r="E65" s="122">
        <v>2.012837224705172</v>
      </c>
      <c r="F65" s="84" t="s">
        <v>2664</v>
      </c>
      <c r="G65" s="84" t="b">
        <v>0</v>
      </c>
      <c r="H65" s="84" t="b">
        <v>0</v>
      </c>
      <c r="I65" s="84" t="b">
        <v>0</v>
      </c>
      <c r="J65" s="84" t="b">
        <v>0</v>
      </c>
      <c r="K65" s="84" t="b">
        <v>0</v>
      </c>
      <c r="L65" s="84" t="b">
        <v>0</v>
      </c>
    </row>
    <row r="66" spans="1:12" ht="15">
      <c r="A66" s="84" t="s">
        <v>1976</v>
      </c>
      <c r="B66" s="84" t="s">
        <v>2434</v>
      </c>
      <c r="C66" s="84">
        <v>4</v>
      </c>
      <c r="D66" s="122">
        <v>0.0028494566812432365</v>
      </c>
      <c r="E66" s="122">
        <v>2.2558752733914664</v>
      </c>
      <c r="F66" s="84" t="s">
        <v>2664</v>
      </c>
      <c r="G66" s="84" t="b">
        <v>0</v>
      </c>
      <c r="H66" s="84" t="b">
        <v>0</v>
      </c>
      <c r="I66" s="84" t="b">
        <v>0</v>
      </c>
      <c r="J66" s="84" t="b">
        <v>0</v>
      </c>
      <c r="K66" s="84" t="b">
        <v>0</v>
      </c>
      <c r="L66" s="84" t="b">
        <v>0</v>
      </c>
    </row>
    <row r="67" spans="1:12" ht="15">
      <c r="A67" s="84" t="s">
        <v>2434</v>
      </c>
      <c r="B67" s="84" t="s">
        <v>2391</v>
      </c>
      <c r="C67" s="84">
        <v>4</v>
      </c>
      <c r="D67" s="122">
        <v>0.0028494566812432365</v>
      </c>
      <c r="E67" s="122">
        <v>2.5569052690554477</v>
      </c>
      <c r="F67" s="84" t="s">
        <v>2664</v>
      </c>
      <c r="G67" s="84" t="b">
        <v>0</v>
      </c>
      <c r="H67" s="84" t="b">
        <v>0</v>
      </c>
      <c r="I67" s="84" t="b">
        <v>0</v>
      </c>
      <c r="J67" s="84" t="b">
        <v>0</v>
      </c>
      <c r="K67" s="84" t="b">
        <v>0</v>
      </c>
      <c r="L67" s="84" t="b">
        <v>0</v>
      </c>
    </row>
    <row r="68" spans="1:12" ht="15">
      <c r="A68" s="84" t="s">
        <v>2391</v>
      </c>
      <c r="B68" s="84" t="s">
        <v>1904</v>
      </c>
      <c r="C68" s="84">
        <v>4</v>
      </c>
      <c r="D68" s="122">
        <v>0.0028494566812432365</v>
      </c>
      <c r="E68" s="122">
        <v>1.9036927552801042</v>
      </c>
      <c r="F68" s="84" t="s">
        <v>2664</v>
      </c>
      <c r="G68" s="84" t="b">
        <v>0</v>
      </c>
      <c r="H68" s="84" t="b">
        <v>0</v>
      </c>
      <c r="I68" s="84" t="b">
        <v>0</v>
      </c>
      <c r="J68" s="84" t="b">
        <v>0</v>
      </c>
      <c r="K68" s="84" t="b">
        <v>0</v>
      </c>
      <c r="L68" s="84" t="b">
        <v>0</v>
      </c>
    </row>
    <row r="69" spans="1:12" ht="15">
      <c r="A69" s="84" t="s">
        <v>1904</v>
      </c>
      <c r="B69" s="84" t="s">
        <v>596</v>
      </c>
      <c r="C69" s="84">
        <v>4</v>
      </c>
      <c r="D69" s="122">
        <v>0.0028494566812432365</v>
      </c>
      <c r="E69" s="122">
        <v>1.5025476067328551</v>
      </c>
      <c r="F69" s="84" t="s">
        <v>2664</v>
      </c>
      <c r="G69" s="84" t="b">
        <v>0</v>
      </c>
      <c r="H69" s="84" t="b">
        <v>0</v>
      </c>
      <c r="I69" s="84" t="b">
        <v>0</v>
      </c>
      <c r="J69" s="84" t="b">
        <v>0</v>
      </c>
      <c r="K69" s="84" t="b">
        <v>0</v>
      </c>
      <c r="L69" s="84" t="b">
        <v>0</v>
      </c>
    </row>
    <row r="70" spans="1:12" ht="15">
      <c r="A70" s="84" t="s">
        <v>596</v>
      </c>
      <c r="B70" s="84" t="s">
        <v>2402</v>
      </c>
      <c r="C70" s="84">
        <v>4</v>
      </c>
      <c r="D70" s="122">
        <v>0.0028494566812432365</v>
      </c>
      <c r="E70" s="122">
        <v>2.007697585052761</v>
      </c>
      <c r="F70" s="84" t="s">
        <v>2664</v>
      </c>
      <c r="G70" s="84" t="b">
        <v>0</v>
      </c>
      <c r="H70" s="84" t="b">
        <v>0</v>
      </c>
      <c r="I70" s="84" t="b">
        <v>0</v>
      </c>
      <c r="J70" s="84" t="b">
        <v>0</v>
      </c>
      <c r="K70" s="84" t="b">
        <v>0</v>
      </c>
      <c r="L70" s="84" t="b">
        <v>0</v>
      </c>
    </row>
    <row r="71" spans="1:12" ht="15">
      <c r="A71" s="84" t="s">
        <v>2403</v>
      </c>
      <c r="B71" s="84" t="s">
        <v>1936</v>
      </c>
      <c r="C71" s="84">
        <v>4</v>
      </c>
      <c r="D71" s="122">
        <v>0.0028494566812432365</v>
      </c>
      <c r="E71" s="122">
        <v>1.9371165107670538</v>
      </c>
      <c r="F71" s="84" t="s">
        <v>2664</v>
      </c>
      <c r="G71" s="84" t="b">
        <v>0</v>
      </c>
      <c r="H71" s="84" t="b">
        <v>0</v>
      </c>
      <c r="I71" s="84" t="b">
        <v>0</v>
      </c>
      <c r="J71" s="84" t="b">
        <v>0</v>
      </c>
      <c r="K71" s="84" t="b">
        <v>0</v>
      </c>
      <c r="L71" s="84" t="b">
        <v>0</v>
      </c>
    </row>
    <row r="72" spans="1:12" ht="15">
      <c r="A72" s="84" t="s">
        <v>1895</v>
      </c>
      <c r="B72" s="84" t="s">
        <v>583</v>
      </c>
      <c r="C72" s="84">
        <v>4</v>
      </c>
      <c r="D72" s="122">
        <v>0.0028494566812432365</v>
      </c>
      <c r="E72" s="122">
        <v>2.0340265237751103</v>
      </c>
      <c r="F72" s="84" t="s">
        <v>2664</v>
      </c>
      <c r="G72" s="84" t="b">
        <v>0</v>
      </c>
      <c r="H72" s="84" t="b">
        <v>0</v>
      </c>
      <c r="I72" s="84" t="b">
        <v>0</v>
      </c>
      <c r="J72" s="84" t="b">
        <v>0</v>
      </c>
      <c r="K72" s="84" t="b">
        <v>0</v>
      </c>
      <c r="L72" s="84" t="b">
        <v>0</v>
      </c>
    </row>
    <row r="73" spans="1:12" ht="15">
      <c r="A73" s="84" t="s">
        <v>2439</v>
      </c>
      <c r="B73" s="84" t="s">
        <v>2440</v>
      </c>
      <c r="C73" s="84">
        <v>4</v>
      </c>
      <c r="D73" s="122">
        <v>0.0028494566812432365</v>
      </c>
      <c r="E73" s="122">
        <v>2.732996528111129</v>
      </c>
      <c r="F73" s="84" t="s">
        <v>2664</v>
      </c>
      <c r="G73" s="84" t="b">
        <v>0</v>
      </c>
      <c r="H73" s="84" t="b">
        <v>0</v>
      </c>
      <c r="I73" s="84" t="b">
        <v>0</v>
      </c>
      <c r="J73" s="84" t="b">
        <v>0</v>
      </c>
      <c r="K73" s="84" t="b">
        <v>0</v>
      </c>
      <c r="L73" s="84" t="b">
        <v>0</v>
      </c>
    </row>
    <row r="74" spans="1:12" ht="15">
      <c r="A74" s="84" t="s">
        <v>2440</v>
      </c>
      <c r="B74" s="84" t="s">
        <v>584</v>
      </c>
      <c r="C74" s="84">
        <v>4</v>
      </c>
      <c r="D74" s="122">
        <v>0.0028494566812432365</v>
      </c>
      <c r="E74" s="122">
        <v>2.1309365367831665</v>
      </c>
      <c r="F74" s="84" t="s">
        <v>2664</v>
      </c>
      <c r="G74" s="84" t="b">
        <v>0</v>
      </c>
      <c r="H74" s="84" t="b">
        <v>0</v>
      </c>
      <c r="I74" s="84" t="b">
        <v>0</v>
      </c>
      <c r="J74" s="84" t="b">
        <v>0</v>
      </c>
      <c r="K74" s="84" t="b">
        <v>0</v>
      </c>
      <c r="L74" s="84" t="b">
        <v>0</v>
      </c>
    </row>
    <row r="75" spans="1:12" ht="15">
      <c r="A75" s="84" t="s">
        <v>584</v>
      </c>
      <c r="B75" s="84" t="s">
        <v>2441</v>
      </c>
      <c r="C75" s="84">
        <v>4</v>
      </c>
      <c r="D75" s="122">
        <v>0.0028494566812432365</v>
      </c>
      <c r="E75" s="122">
        <v>2.15896526038341</v>
      </c>
      <c r="F75" s="84" t="s">
        <v>2664</v>
      </c>
      <c r="G75" s="84" t="b">
        <v>0</v>
      </c>
      <c r="H75" s="84" t="b">
        <v>0</v>
      </c>
      <c r="I75" s="84" t="b">
        <v>0</v>
      </c>
      <c r="J75" s="84" t="b">
        <v>0</v>
      </c>
      <c r="K75" s="84" t="b">
        <v>0</v>
      </c>
      <c r="L75" s="84" t="b">
        <v>0</v>
      </c>
    </row>
    <row r="76" spans="1:12" ht="15">
      <c r="A76" s="84" t="s">
        <v>2441</v>
      </c>
      <c r="B76" s="84" t="s">
        <v>2393</v>
      </c>
      <c r="C76" s="84">
        <v>4</v>
      </c>
      <c r="D76" s="122">
        <v>0.0028494566812432365</v>
      </c>
      <c r="E76" s="122">
        <v>2.5569052690554477</v>
      </c>
      <c r="F76" s="84" t="s">
        <v>2664</v>
      </c>
      <c r="G76" s="84" t="b">
        <v>0</v>
      </c>
      <c r="H76" s="84" t="b">
        <v>0</v>
      </c>
      <c r="I76" s="84" t="b">
        <v>0</v>
      </c>
      <c r="J76" s="84" t="b">
        <v>0</v>
      </c>
      <c r="K76" s="84" t="b">
        <v>0</v>
      </c>
      <c r="L76" s="84" t="b">
        <v>0</v>
      </c>
    </row>
    <row r="77" spans="1:12" ht="15">
      <c r="A77" s="84" t="s">
        <v>2393</v>
      </c>
      <c r="B77" s="84" t="s">
        <v>2388</v>
      </c>
      <c r="C77" s="84">
        <v>4</v>
      </c>
      <c r="D77" s="122">
        <v>0.0028494566812432365</v>
      </c>
      <c r="E77" s="122">
        <v>2.380814009999767</v>
      </c>
      <c r="F77" s="84" t="s">
        <v>2664</v>
      </c>
      <c r="G77" s="84" t="b">
        <v>0</v>
      </c>
      <c r="H77" s="84" t="b">
        <v>0</v>
      </c>
      <c r="I77" s="84" t="b">
        <v>0</v>
      </c>
      <c r="J77" s="84" t="b">
        <v>0</v>
      </c>
      <c r="K77" s="84" t="b">
        <v>0</v>
      </c>
      <c r="L77" s="84" t="b">
        <v>0</v>
      </c>
    </row>
    <row r="78" spans="1:12" ht="15">
      <c r="A78" s="84" t="s">
        <v>2388</v>
      </c>
      <c r="B78" s="84" t="s">
        <v>2442</v>
      </c>
      <c r="C78" s="84">
        <v>4</v>
      </c>
      <c r="D78" s="122">
        <v>0.0028494566812432365</v>
      </c>
      <c r="E78" s="122">
        <v>2.4899584794248346</v>
      </c>
      <c r="F78" s="84" t="s">
        <v>2664</v>
      </c>
      <c r="G78" s="84" t="b">
        <v>0</v>
      </c>
      <c r="H78" s="84" t="b">
        <v>0</v>
      </c>
      <c r="I78" s="84" t="b">
        <v>0</v>
      </c>
      <c r="J78" s="84" t="b">
        <v>0</v>
      </c>
      <c r="K78" s="84" t="b">
        <v>0</v>
      </c>
      <c r="L78" s="84" t="b">
        <v>0</v>
      </c>
    </row>
    <row r="79" spans="1:12" ht="15">
      <c r="A79" s="84" t="s">
        <v>2442</v>
      </c>
      <c r="B79" s="84" t="s">
        <v>2372</v>
      </c>
      <c r="C79" s="84">
        <v>4</v>
      </c>
      <c r="D79" s="122">
        <v>0.0028494566812432365</v>
      </c>
      <c r="E79" s="122">
        <v>2.380814009999767</v>
      </c>
      <c r="F79" s="84" t="s">
        <v>2664</v>
      </c>
      <c r="G79" s="84" t="b">
        <v>0</v>
      </c>
      <c r="H79" s="84" t="b">
        <v>0</v>
      </c>
      <c r="I79" s="84" t="b">
        <v>0</v>
      </c>
      <c r="J79" s="84" t="b">
        <v>0</v>
      </c>
      <c r="K79" s="84" t="b">
        <v>0</v>
      </c>
      <c r="L79" s="84" t="b">
        <v>0</v>
      </c>
    </row>
    <row r="80" spans="1:12" ht="15">
      <c r="A80" s="84" t="s">
        <v>2360</v>
      </c>
      <c r="B80" s="84" t="s">
        <v>2443</v>
      </c>
      <c r="C80" s="84">
        <v>4</v>
      </c>
      <c r="D80" s="122">
        <v>0.0028494566812432365</v>
      </c>
      <c r="E80" s="122">
        <v>2.2558752733914664</v>
      </c>
      <c r="F80" s="84" t="s">
        <v>2664</v>
      </c>
      <c r="G80" s="84" t="b">
        <v>0</v>
      </c>
      <c r="H80" s="84" t="b">
        <v>0</v>
      </c>
      <c r="I80" s="84" t="b">
        <v>0</v>
      </c>
      <c r="J80" s="84" t="b">
        <v>0</v>
      </c>
      <c r="K80" s="84" t="b">
        <v>0</v>
      </c>
      <c r="L80" s="84" t="b">
        <v>0</v>
      </c>
    </row>
    <row r="81" spans="1:12" ht="15">
      <c r="A81" s="84" t="s">
        <v>2443</v>
      </c>
      <c r="B81" s="84" t="s">
        <v>2356</v>
      </c>
      <c r="C81" s="84">
        <v>4</v>
      </c>
      <c r="D81" s="122">
        <v>0.0028494566812432365</v>
      </c>
      <c r="E81" s="122">
        <v>2.0797840143357855</v>
      </c>
      <c r="F81" s="84" t="s">
        <v>2664</v>
      </c>
      <c r="G81" s="84" t="b">
        <v>0</v>
      </c>
      <c r="H81" s="84" t="b">
        <v>0</v>
      </c>
      <c r="I81" s="84" t="b">
        <v>0</v>
      </c>
      <c r="J81" s="84" t="b">
        <v>0</v>
      </c>
      <c r="K81" s="84" t="b">
        <v>0</v>
      </c>
      <c r="L81" s="84" t="b">
        <v>0</v>
      </c>
    </row>
    <row r="82" spans="1:12" ht="15">
      <c r="A82" s="84" t="s">
        <v>1971</v>
      </c>
      <c r="B82" s="84" t="s">
        <v>1972</v>
      </c>
      <c r="C82" s="84">
        <v>4</v>
      </c>
      <c r="D82" s="122">
        <v>0.0028494566812432365</v>
      </c>
      <c r="E82" s="122">
        <v>2.732996528111129</v>
      </c>
      <c r="F82" s="84" t="s">
        <v>2664</v>
      </c>
      <c r="G82" s="84" t="b">
        <v>0</v>
      </c>
      <c r="H82" s="84" t="b">
        <v>0</v>
      </c>
      <c r="I82" s="84" t="b">
        <v>0</v>
      </c>
      <c r="J82" s="84" t="b">
        <v>0</v>
      </c>
      <c r="K82" s="84" t="b">
        <v>0</v>
      </c>
      <c r="L82" s="84" t="b">
        <v>0</v>
      </c>
    </row>
    <row r="83" spans="1:12" ht="15">
      <c r="A83" s="84" t="s">
        <v>1972</v>
      </c>
      <c r="B83" s="84" t="s">
        <v>1973</v>
      </c>
      <c r="C83" s="84">
        <v>4</v>
      </c>
      <c r="D83" s="122">
        <v>0.0028494566812432365</v>
      </c>
      <c r="E83" s="122">
        <v>2.636086515103073</v>
      </c>
      <c r="F83" s="84" t="s">
        <v>2664</v>
      </c>
      <c r="G83" s="84" t="b">
        <v>0</v>
      </c>
      <c r="H83" s="84" t="b">
        <v>0</v>
      </c>
      <c r="I83" s="84" t="b">
        <v>0</v>
      </c>
      <c r="J83" s="84" t="b">
        <v>0</v>
      </c>
      <c r="K83" s="84" t="b">
        <v>0</v>
      </c>
      <c r="L83" s="84" t="b">
        <v>0</v>
      </c>
    </row>
    <row r="84" spans="1:12" ht="15">
      <c r="A84" s="84" t="s">
        <v>1973</v>
      </c>
      <c r="B84" s="84" t="s">
        <v>1970</v>
      </c>
      <c r="C84" s="84">
        <v>4</v>
      </c>
      <c r="D84" s="122">
        <v>0.0028494566812432365</v>
      </c>
      <c r="E84" s="122">
        <v>2.3930484664167784</v>
      </c>
      <c r="F84" s="84" t="s">
        <v>2664</v>
      </c>
      <c r="G84" s="84" t="b">
        <v>0</v>
      </c>
      <c r="H84" s="84" t="b">
        <v>0</v>
      </c>
      <c r="I84" s="84" t="b">
        <v>0</v>
      </c>
      <c r="J84" s="84" t="b">
        <v>0</v>
      </c>
      <c r="K84" s="84" t="b">
        <v>0</v>
      </c>
      <c r="L84" s="84" t="b">
        <v>0</v>
      </c>
    </row>
    <row r="85" spans="1:12" ht="15">
      <c r="A85" s="84" t="s">
        <v>1970</v>
      </c>
      <c r="B85" s="84" t="s">
        <v>1974</v>
      </c>
      <c r="C85" s="84">
        <v>4</v>
      </c>
      <c r="D85" s="122">
        <v>0.0028494566812432365</v>
      </c>
      <c r="E85" s="122">
        <v>2.4899584794248346</v>
      </c>
      <c r="F85" s="84" t="s">
        <v>2664</v>
      </c>
      <c r="G85" s="84" t="b">
        <v>0</v>
      </c>
      <c r="H85" s="84" t="b">
        <v>0</v>
      </c>
      <c r="I85" s="84" t="b">
        <v>0</v>
      </c>
      <c r="J85" s="84" t="b">
        <v>0</v>
      </c>
      <c r="K85" s="84" t="b">
        <v>0</v>
      </c>
      <c r="L85" s="84" t="b">
        <v>0</v>
      </c>
    </row>
    <row r="86" spans="1:12" ht="15">
      <c r="A86" s="84" t="s">
        <v>2448</v>
      </c>
      <c r="B86" s="84" t="s">
        <v>2449</v>
      </c>
      <c r="C86" s="84">
        <v>4</v>
      </c>
      <c r="D86" s="122">
        <v>0.0028494566812432365</v>
      </c>
      <c r="E86" s="122">
        <v>2.732996528111129</v>
      </c>
      <c r="F86" s="84" t="s">
        <v>2664</v>
      </c>
      <c r="G86" s="84" t="b">
        <v>0</v>
      </c>
      <c r="H86" s="84" t="b">
        <v>0</v>
      </c>
      <c r="I86" s="84" t="b">
        <v>0</v>
      </c>
      <c r="J86" s="84" t="b">
        <v>0</v>
      </c>
      <c r="K86" s="84" t="b">
        <v>0</v>
      </c>
      <c r="L86" s="84" t="b">
        <v>0</v>
      </c>
    </row>
    <row r="87" spans="1:12" ht="15">
      <c r="A87" s="84" t="s">
        <v>2413</v>
      </c>
      <c r="B87" s="84" t="s">
        <v>1993</v>
      </c>
      <c r="C87" s="84">
        <v>4</v>
      </c>
      <c r="D87" s="122">
        <v>0.0028494566812432365</v>
      </c>
      <c r="E87" s="122">
        <v>2.3350565194390915</v>
      </c>
      <c r="F87" s="84" t="s">
        <v>2664</v>
      </c>
      <c r="G87" s="84" t="b">
        <v>0</v>
      </c>
      <c r="H87" s="84" t="b">
        <v>0</v>
      </c>
      <c r="I87" s="84" t="b">
        <v>0</v>
      </c>
      <c r="J87" s="84" t="b">
        <v>0</v>
      </c>
      <c r="K87" s="84" t="b">
        <v>0</v>
      </c>
      <c r="L87" s="84" t="b">
        <v>0</v>
      </c>
    </row>
    <row r="88" spans="1:12" ht="15">
      <c r="A88" s="84" t="s">
        <v>1993</v>
      </c>
      <c r="B88" s="84" t="s">
        <v>2450</v>
      </c>
      <c r="C88" s="84">
        <v>4</v>
      </c>
      <c r="D88" s="122">
        <v>0.0028494566812432365</v>
      </c>
      <c r="E88" s="122">
        <v>2.4319665324471478</v>
      </c>
      <c r="F88" s="84" t="s">
        <v>2664</v>
      </c>
      <c r="G88" s="84" t="b">
        <v>0</v>
      </c>
      <c r="H88" s="84" t="b">
        <v>0</v>
      </c>
      <c r="I88" s="84" t="b">
        <v>0</v>
      </c>
      <c r="J88" s="84" t="b">
        <v>0</v>
      </c>
      <c r="K88" s="84" t="b">
        <v>0</v>
      </c>
      <c r="L88" s="84" t="b">
        <v>0</v>
      </c>
    </row>
    <row r="89" spans="1:12" ht="15">
      <c r="A89" s="84" t="s">
        <v>2450</v>
      </c>
      <c r="B89" s="84" t="s">
        <v>1993</v>
      </c>
      <c r="C89" s="84">
        <v>4</v>
      </c>
      <c r="D89" s="122">
        <v>0.0028494566812432365</v>
      </c>
      <c r="E89" s="122">
        <v>2.4319665324471478</v>
      </c>
      <c r="F89" s="84" t="s">
        <v>2664</v>
      </c>
      <c r="G89" s="84" t="b">
        <v>0</v>
      </c>
      <c r="H89" s="84" t="b">
        <v>0</v>
      </c>
      <c r="I89" s="84" t="b">
        <v>0</v>
      </c>
      <c r="J89" s="84" t="b">
        <v>0</v>
      </c>
      <c r="K89" s="84" t="b">
        <v>0</v>
      </c>
      <c r="L89" s="84" t="b">
        <v>0</v>
      </c>
    </row>
    <row r="90" spans="1:12" ht="15">
      <c r="A90" s="84" t="s">
        <v>1993</v>
      </c>
      <c r="B90" s="84" t="s">
        <v>2451</v>
      </c>
      <c r="C90" s="84">
        <v>4</v>
      </c>
      <c r="D90" s="122">
        <v>0.0028494566812432365</v>
      </c>
      <c r="E90" s="122">
        <v>2.4319665324471478</v>
      </c>
      <c r="F90" s="84" t="s">
        <v>2664</v>
      </c>
      <c r="G90" s="84" t="b">
        <v>0</v>
      </c>
      <c r="H90" s="84" t="b">
        <v>0</v>
      </c>
      <c r="I90" s="84" t="b">
        <v>0</v>
      </c>
      <c r="J90" s="84" t="b">
        <v>0</v>
      </c>
      <c r="K90" s="84" t="b">
        <v>0</v>
      </c>
      <c r="L90" s="84" t="b">
        <v>0</v>
      </c>
    </row>
    <row r="91" spans="1:12" ht="15">
      <c r="A91" s="84" t="s">
        <v>283</v>
      </c>
      <c r="B91" s="84" t="s">
        <v>1979</v>
      </c>
      <c r="C91" s="84">
        <v>4</v>
      </c>
      <c r="D91" s="122">
        <v>0.0028494566812432365</v>
      </c>
      <c r="E91" s="122">
        <v>2.1242031541241984</v>
      </c>
      <c r="F91" s="84" t="s">
        <v>2664</v>
      </c>
      <c r="G91" s="84" t="b">
        <v>0</v>
      </c>
      <c r="H91" s="84" t="b">
        <v>0</v>
      </c>
      <c r="I91" s="84" t="b">
        <v>0</v>
      </c>
      <c r="J91" s="84" t="b">
        <v>0</v>
      </c>
      <c r="K91" s="84" t="b">
        <v>0</v>
      </c>
      <c r="L91" s="84" t="b">
        <v>0</v>
      </c>
    </row>
    <row r="92" spans="1:12" ht="15">
      <c r="A92" s="84" t="s">
        <v>2414</v>
      </c>
      <c r="B92" s="84" t="s">
        <v>2412</v>
      </c>
      <c r="C92" s="84">
        <v>4</v>
      </c>
      <c r="D92" s="122">
        <v>0.0028494566812432365</v>
      </c>
      <c r="E92" s="122">
        <v>2.636086515103073</v>
      </c>
      <c r="F92" s="84" t="s">
        <v>2664</v>
      </c>
      <c r="G92" s="84" t="b">
        <v>0</v>
      </c>
      <c r="H92" s="84" t="b">
        <v>0</v>
      </c>
      <c r="I92" s="84" t="b">
        <v>0</v>
      </c>
      <c r="J92" s="84" t="b">
        <v>0</v>
      </c>
      <c r="K92" s="84" t="b">
        <v>0</v>
      </c>
      <c r="L92" s="84" t="b">
        <v>0</v>
      </c>
    </row>
    <row r="93" spans="1:12" ht="15">
      <c r="A93" s="84" t="s">
        <v>2456</v>
      </c>
      <c r="B93" s="84" t="s">
        <v>2457</v>
      </c>
      <c r="C93" s="84">
        <v>4</v>
      </c>
      <c r="D93" s="122">
        <v>0.0028494566812432365</v>
      </c>
      <c r="E93" s="122">
        <v>2.732996528111129</v>
      </c>
      <c r="F93" s="84" t="s">
        <v>2664</v>
      </c>
      <c r="G93" s="84" t="b">
        <v>0</v>
      </c>
      <c r="H93" s="84" t="b">
        <v>0</v>
      </c>
      <c r="I93" s="84" t="b">
        <v>0</v>
      </c>
      <c r="J93" s="84" t="b">
        <v>0</v>
      </c>
      <c r="K93" s="84" t="b">
        <v>0</v>
      </c>
      <c r="L93" s="84" t="b">
        <v>0</v>
      </c>
    </row>
    <row r="94" spans="1:12" ht="15">
      <c r="A94" s="84" t="s">
        <v>2457</v>
      </c>
      <c r="B94" s="84" t="s">
        <v>2356</v>
      </c>
      <c r="C94" s="84">
        <v>4</v>
      </c>
      <c r="D94" s="122">
        <v>0.0028494566812432365</v>
      </c>
      <c r="E94" s="122">
        <v>2.0797840143357855</v>
      </c>
      <c r="F94" s="84" t="s">
        <v>2664</v>
      </c>
      <c r="G94" s="84" t="b">
        <v>0</v>
      </c>
      <c r="H94" s="84" t="b">
        <v>0</v>
      </c>
      <c r="I94" s="84" t="b">
        <v>0</v>
      </c>
      <c r="J94" s="84" t="b">
        <v>0</v>
      </c>
      <c r="K94" s="84" t="b">
        <v>0</v>
      </c>
      <c r="L94" s="84" t="b">
        <v>0</v>
      </c>
    </row>
    <row r="95" spans="1:12" ht="15">
      <c r="A95" s="84" t="s">
        <v>1981</v>
      </c>
      <c r="B95" s="84" t="s">
        <v>2458</v>
      </c>
      <c r="C95" s="84">
        <v>4</v>
      </c>
      <c r="D95" s="122">
        <v>0.0028494566812432365</v>
      </c>
      <c r="E95" s="122">
        <v>2.2558752733914664</v>
      </c>
      <c r="F95" s="84" t="s">
        <v>2664</v>
      </c>
      <c r="G95" s="84" t="b">
        <v>0</v>
      </c>
      <c r="H95" s="84" t="b">
        <v>0</v>
      </c>
      <c r="I95" s="84" t="b">
        <v>0</v>
      </c>
      <c r="J95" s="84" t="b">
        <v>0</v>
      </c>
      <c r="K95" s="84" t="b">
        <v>0</v>
      </c>
      <c r="L95" s="84" t="b">
        <v>0</v>
      </c>
    </row>
    <row r="96" spans="1:12" ht="15">
      <c r="A96" s="84" t="s">
        <v>2458</v>
      </c>
      <c r="B96" s="84" t="s">
        <v>1945</v>
      </c>
      <c r="C96" s="84">
        <v>4</v>
      </c>
      <c r="D96" s="122">
        <v>0.0028494566812432365</v>
      </c>
      <c r="E96" s="122">
        <v>2.1889284837608534</v>
      </c>
      <c r="F96" s="84" t="s">
        <v>2664</v>
      </c>
      <c r="G96" s="84" t="b">
        <v>0</v>
      </c>
      <c r="H96" s="84" t="b">
        <v>0</v>
      </c>
      <c r="I96" s="84" t="b">
        <v>0</v>
      </c>
      <c r="J96" s="84" t="b">
        <v>0</v>
      </c>
      <c r="K96" s="84" t="b">
        <v>0</v>
      </c>
      <c r="L96" s="84" t="b">
        <v>0</v>
      </c>
    </row>
    <row r="97" spans="1:12" ht="15">
      <c r="A97" s="84" t="s">
        <v>1945</v>
      </c>
      <c r="B97" s="84" t="s">
        <v>2357</v>
      </c>
      <c r="C97" s="84">
        <v>4</v>
      </c>
      <c r="D97" s="122">
        <v>0.0028494566812432365</v>
      </c>
      <c r="E97" s="122">
        <v>1.7909884750888159</v>
      </c>
      <c r="F97" s="84" t="s">
        <v>2664</v>
      </c>
      <c r="G97" s="84" t="b">
        <v>0</v>
      </c>
      <c r="H97" s="84" t="b">
        <v>0</v>
      </c>
      <c r="I97" s="84" t="b">
        <v>0</v>
      </c>
      <c r="J97" s="84" t="b">
        <v>1</v>
      </c>
      <c r="K97" s="84" t="b">
        <v>0</v>
      </c>
      <c r="L97" s="84" t="b">
        <v>0</v>
      </c>
    </row>
    <row r="98" spans="1:12" ht="15">
      <c r="A98" s="84" t="s">
        <v>2357</v>
      </c>
      <c r="B98" s="84" t="s">
        <v>2415</v>
      </c>
      <c r="C98" s="84">
        <v>4</v>
      </c>
      <c r="D98" s="122">
        <v>0.0028494566812432365</v>
      </c>
      <c r="E98" s="122">
        <v>2.062055247375354</v>
      </c>
      <c r="F98" s="84" t="s">
        <v>2664</v>
      </c>
      <c r="G98" s="84" t="b">
        <v>1</v>
      </c>
      <c r="H98" s="84" t="b">
        <v>0</v>
      </c>
      <c r="I98" s="84" t="b">
        <v>0</v>
      </c>
      <c r="J98" s="84" t="b">
        <v>0</v>
      </c>
      <c r="K98" s="84" t="b">
        <v>0</v>
      </c>
      <c r="L98" s="84" t="b">
        <v>0</v>
      </c>
    </row>
    <row r="99" spans="1:12" ht="15">
      <c r="A99" s="84" t="s">
        <v>293</v>
      </c>
      <c r="B99" s="84" t="s">
        <v>2356</v>
      </c>
      <c r="C99" s="84">
        <v>3</v>
      </c>
      <c r="D99" s="122">
        <v>0.002296997037308238</v>
      </c>
      <c r="E99" s="122">
        <v>1.4107772333772097</v>
      </c>
      <c r="F99" s="84" t="s">
        <v>2664</v>
      </c>
      <c r="G99" s="84" t="b">
        <v>0</v>
      </c>
      <c r="H99" s="84" t="b">
        <v>0</v>
      </c>
      <c r="I99" s="84" t="b">
        <v>0</v>
      </c>
      <c r="J99" s="84" t="b">
        <v>0</v>
      </c>
      <c r="K99" s="84" t="b">
        <v>0</v>
      </c>
      <c r="L99" s="84" t="b">
        <v>0</v>
      </c>
    </row>
    <row r="100" spans="1:12" ht="15">
      <c r="A100" s="84" t="s">
        <v>2417</v>
      </c>
      <c r="B100" s="84" t="s">
        <v>2460</v>
      </c>
      <c r="C100" s="84">
        <v>3</v>
      </c>
      <c r="D100" s="122">
        <v>0.002296997037308238</v>
      </c>
      <c r="E100" s="122">
        <v>2.732996528111129</v>
      </c>
      <c r="F100" s="84" t="s">
        <v>2664</v>
      </c>
      <c r="G100" s="84" t="b">
        <v>0</v>
      </c>
      <c r="H100" s="84" t="b">
        <v>0</v>
      </c>
      <c r="I100" s="84" t="b">
        <v>0</v>
      </c>
      <c r="J100" s="84" t="b">
        <v>0</v>
      </c>
      <c r="K100" s="84" t="b">
        <v>0</v>
      </c>
      <c r="L100" s="84" t="b">
        <v>0</v>
      </c>
    </row>
    <row r="101" spans="1:12" ht="15">
      <c r="A101" s="84" t="s">
        <v>2460</v>
      </c>
      <c r="B101" s="84" t="s">
        <v>1996</v>
      </c>
      <c r="C101" s="84">
        <v>3</v>
      </c>
      <c r="D101" s="122">
        <v>0.002296997037308238</v>
      </c>
      <c r="E101" s="122">
        <v>2.636086515103073</v>
      </c>
      <c r="F101" s="84" t="s">
        <v>2664</v>
      </c>
      <c r="G101" s="84" t="b">
        <v>0</v>
      </c>
      <c r="H101" s="84" t="b">
        <v>0</v>
      </c>
      <c r="I101" s="84" t="b">
        <v>0</v>
      </c>
      <c r="J101" s="84" t="b">
        <v>0</v>
      </c>
      <c r="K101" s="84" t="b">
        <v>0</v>
      </c>
      <c r="L101" s="84" t="b">
        <v>0</v>
      </c>
    </row>
    <row r="102" spans="1:12" ht="15">
      <c r="A102" s="84" t="s">
        <v>2418</v>
      </c>
      <c r="B102" s="84" t="s">
        <v>2419</v>
      </c>
      <c r="C102" s="84">
        <v>3</v>
      </c>
      <c r="D102" s="122">
        <v>0.002296997037308238</v>
      </c>
      <c r="E102" s="122">
        <v>2.608057791502829</v>
      </c>
      <c r="F102" s="84" t="s">
        <v>2664</v>
      </c>
      <c r="G102" s="84" t="b">
        <v>0</v>
      </c>
      <c r="H102" s="84" t="b">
        <v>0</v>
      </c>
      <c r="I102" s="84" t="b">
        <v>0</v>
      </c>
      <c r="J102" s="84" t="b">
        <v>0</v>
      </c>
      <c r="K102" s="84" t="b">
        <v>0</v>
      </c>
      <c r="L102" s="84" t="b">
        <v>0</v>
      </c>
    </row>
    <row r="103" spans="1:12" ht="15">
      <c r="A103" s="84" t="s">
        <v>2461</v>
      </c>
      <c r="B103" s="84" t="s">
        <v>2462</v>
      </c>
      <c r="C103" s="84">
        <v>3</v>
      </c>
      <c r="D103" s="122">
        <v>0.002296997037308238</v>
      </c>
      <c r="E103" s="122">
        <v>2.857935264719429</v>
      </c>
      <c r="F103" s="84" t="s">
        <v>2664</v>
      </c>
      <c r="G103" s="84" t="b">
        <v>0</v>
      </c>
      <c r="H103" s="84" t="b">
        <v>0</v>
      </c>
      <c r="I103" s="84" t="b">
        <v>0</v>
      </c>
      <c r="J103" s="84" t="b">
        <v>0</v>
      </c>
      <c r="K103" s="84" t="b">
        <v>0</v>
      </c>
      <c r="L103" s="84" t="b">
        <v>0</v>
      </c>
    </row>
    <row r="104" spans="1:12" ht="15">
      <c r="A104" s="84" t="s">
        <v>2465</v>
      </c>
      <c r="B104" s="84" t="s">
        <v>2466</v>
      </c>
      <c r="C104" s="84">
        <v>3</v>
      </c>
      <c r="D104" s="122">
        <v>0.002296997037308238</v>
      </c>
      <c r="E104" s="122">
        <v>2.857935264719429</v>
      </c>
      <c r="F104" s="84" t="s">
        <v>2664</v>
      </c>
      <c r="G104" s="84" t="b">
        <v>1</v>
      </c>
      <c r="H104" s="84" t="b">
        <v>0</v>
      </c>
      <c r="I104" s="84" t="b">
        <v>0</v>
      </c>
      <c r="J104" s="84" t="b">
        <v>0</v>
      </c>
      <c r="K104" s="84" t="b">
        <v>0</v>
      </c>
      <c r="L104" s="84" t="b">
        <v>0</v>
      </c>
    </row>
    <row r="105" spans="1:12" ht="15">
      <c r="A105" s="84" t="s">
        <v>2466</v>
      </c>
      <c r="B105" s="84" t="s">
        <v>2422</v>
      </c>
      <c r="C105" s="84">
        <v>3</v>
      </c>
      <c r="D105" s="122">
        <v>0.002296997037308238</v>
      </c>
      <c r="E105" s="122">
        <v>2.732996528111129</v>
      </c>
      <c r="F105" s="84" t="s">
        <v>2664</v>
      </c>
      <c r="G105" s="84" t="b">
        <v>0</v>
      </c>
      <c r="H105" s="84" t="b">
        <v>0</v>
      </c>
      <c r="I105" s="84" t="b">
        <v>0</v>
      </c>
      <c r="J105" s="84" t="b">
        <v>0</v>
      </c>
      <c r="K105" s="84" t="b">
        <v>0</v>
      </c>
      <c r="L105" s="84" t="b">
        <v>0</v>
      </c>
    </row>
    <row r="106" spans="1:12" ht="15">
      <c r="A106" s="84" t="s">
        <v>2422</v>
      </c>
      <c r="B106" s="84" t="s">
        <v>2467</v>
      </c>
      <c r="C106" s="84">
        <v>3</v>
      </c>
      <c r="D106" s="122">
        <v>0.002296997037308238</v>
      </c>
      <c r="E106" s="122">
        <v>2.732996528111129</v>
      </c>
      <c r="F106" s="84" t="s">
        <v>2664</v>
      </c>
      <c r="G106" s="84" t="b">
        <v>0</v>
      </c>
      <c r="H106" s="84" t="b">
        <v>0</v>
      </c>
      <c r="I106" s="84" t="b">
        <v>0</v>
      </c>
      <c r="J106" s="84" t="b">
        <v>0</v>
      </c>
      <c r="K106" s="84" t="b">
        <v>0</v>
      </c>
      <c r="L106" s="84" t="b">
        <v>0</v>
      </c>
    </row>
    <row r="107" spans="1:12" ht="15">
      <c r="A107" s="84" t="s">
        <v>2467</v>
      </c>
      <c r="B107" s="84" t="s">
        <v>2468</v>
      </c>
      <c r="C107" s="84">
        <v>3</v>
      </c>
      <c r="D107" s="122">
        <v>0.002296997037308238</v>
      </c>
      <c r="E107" s="122">
        <v>2.857935264719429</v>
      </c>
      <c r="F107" s="84" t="s">
        <v>2664</v>
      </c>
      <c r="G107" s="84" t="b">
        <v>0</v>
      </c>
      <c r="H107" s="84" t="b">
        <v>0</v>
      </c>
      <c r="I107" s="84" t="b">
        <v>0</v>
      </c>
      <c r="J107" s="84" t="b">
        <v>0</v>
      </c>
      <c r="K107" s="84" t="b">
        <v>0</v>
      </c>
      <c r="L107" s="84" t="b">
        <v>0</v>
      </c>
    </row>
    <row r="108" spans="1:12" ht="15">
      <c r="A108" s="84" t="s">
        <v>2468</v>
      </c>
      <c r="B108" s="84" t="s">
        <v>2423</v>
      </c>
      <c r="C108" s="84">
        <v>3</v>
      </c>
      <c r="D108" s="122">
        <v>0.002296997037308238</v>
      </c>
      <c r="E108" s="122">
        <v>2.732996528111129</v>
      </c>
      <c r="F108" s="84" t="s">
        <v>2664</v>
      </c>
      <c r="G108" s="84" t="b">
        <v>0</v>
      </c>
      <c r="H108" s="84" t="b">
        <v>0</v>
      </c>
      <c r="I108" s="84" t="b">
        <v>0</v>
      </c>
      <c r="J108" s="84" t="b">
        <v>0</v>
      </c>
      <c r="K108" s="84" t="b">
        <v>0</v>
      </c>
      <c r="L108" s="84" t="b">
        <v>0</v>
      </c>
    </row>
    <row r="109" spans="1:12" ht="15">
      <c r="A109" s="84" t="s">
        <v>2423</v>
      </c>
      <c r="B109" s="84" t="s">
        <v>2390</v>
      </c>
      <c r="C109" s="84">
        <v>3</v>
      </c>
      <c r="D109" s="122">
        <v>0.002296997037308238</v>
      </c>
      <c r="E109" s="122">
        <v>2.4319665324471478</v>
      </c>
      <c r="F109" s="84" t="s">
        <v>2664</v>
      </c>
      <c r="G109" s="84" t="b">
        <v>0</v>
      </c>
      <c r="H109" s="84" t="b">
        <v>0</v>
      </c>
      <c r="I109" s="84" t="b">
        <v>0</v>
      </c>
      <c r="J109" s="84" t="b">
        <v>0</v>
      </c>
      <c r="K109" s="84" t="b">
        <v>0</v>
      </c>
      <c r="L109" s="84" t="b">
        <v>0</v>
      </c>
    </row>
    <row r="110" spans="1:12" ht="15">
      <c r="A110" s="84" t="s">
        <v>2390</v>
      </c>
      <c r="B110" s="84" t="s">
        <v>1939</v>
      </c>
      <c r="C110" s="84">
        <v>3</v>
      </c>
      <c r="D110" s="122">
        <v>0.002296997037308238</v>
      </c>
      <c r="E110" s="122">
        <v>1.7552729228222812</v>
      </c>
      <c r="F110" s="84" t="s">
        <v>2664</v>
      </c>
      <c r="G110" s="84" t="b">
        <v>0</v>
      </c>
      <c r="H110" s="84" t="b">
        <v>0</v>
      </c>
      <c r="I110" s="84" t="b">
        <v>0</v>
      </c>
      <c r="J110" s="84" t="b">
        <v>0</v>
      </c>
      <c r="K110" s="84" t="b">
        <v>0</v>
      </c>
      <c r="L110" s="84" t="b">
        <v>0</v>
      </c>
    </row>
    <row r="111" spans="1:12" ht="15">
      <c r="A111" s="84" t="s">
        <v>1939</v>
      </c>
      <c r="B111" s="84" t="s">
        <v>596</v>
      </c>
      <c r="C111" s="84">
        <v>3</v>
      </c>
      <c r="D111" s="122">
        <v>0.002296997037308238</v>
      </c>
      <c r="E111" s="122">
        <v>1.4039378088469043</v>
      </c>
      <c r="F111" s="84" t="s">
        <v>2664</v>
      </c>
      <c r="G111" s="84" t="b">
        <v>0</v>
      </c>
      <c r="H111" s="84" t="b">
        <v>0</v>
      </c>
      <c r="I111" s="84" t="b">
        <v>0</v>
      </c>
      <c r="J111" s="84" t="b">
        <v>0</v>
      </c>
      <c r="K111" s="84" t="b">
        <v>0</v>
      </c>
      <c r="L111" s="84" t="b">
        <v>0</v>
      </c>
    </row>
    <row r="112" spans="1:12" ht="15">
      <c r="A112" s="84" t="s">
        <v>2469</v>
      </c>
      <c r="B112" s="84" t="s">
        <v>1964</v>
      </c>
      <c r="C112" s="84">
        <v>3</v>
      </c>
      <c r="D112" s="122">
        <v>0.002296997037308238</v>
      </c>
      <c r="E112" s="122">
        <v>2.4899584794248346</v>
      </c>
      <c r="F112" s="84" t="s">
        <v>2664</v>
      </c>
      <c r="G112" s="84" t="b">
        <v>0</v>
      </c>
      <c r="H112" s="84" t="b">
        <v>0</v>
      </c>
      <c r="I112" s="84" t="b">
        <v>0</v>
      </c>
      <c r="J112" s="84" t="b">
        <v>0</v>
      </c>
      <c r="K112" s="84" t="b">
        <v>0</v>
      </c>
      <c r="L112" s="84" t="b">
        <v>0</v>
      </c>
    </row>
    <row r="113" spans="1:12" ht="15">
      <c r="A113" s="84" t="s">
        <v>1946</v>
      </c>
      <c r="B113" s="84" t="s">
        <v>2376</v>
      </c>
      <c r="C113" s="84">
        <v>3</v>
      </c>
      <c r="D113" s="122">
        <v>0.002296997037308238</v>
      </c>
      <c r="E113" s="122">
        <v>1.6660497384805157</v>
      </c>
      <c r="F113" s="84" t="s">
        <v>2664</v>
      </c>
      <c r="G113" s="84" t="b">
        <v>0</v>
      </c>
      <c r="H113" s="84" t="b">
        <v>0</v>
      </c>
      <c r="I113" s="84" t="b">
        <v>0</v>
      </c>
      <c r="J113" s="84" t="b">
        <v>0</v>
      </c>
      <c r="K113" s="84" t="b">
        <v>0</v>
      </c>
      <c r="L113" s="84" t="b">
        <v>0</v>
      </c>
    </row>
    <row r="114" spans="1:12" ht="15">
      <c r="A114" s="84" t="s">
        <v>2430</v>
      </c>
      <c r="B114" s="84" t="s">
        <v>2476</v>
      </c>
      <c r="C114" s="84">
        <v>3</v>
      </c>
      <c r="D114" s="122">
        <v>0.002296997037308238</v>
      </c>
      <c r="E114" s="122">
        <v>2.732996528111129</v>
      </c>
      <c r="F114" s="84" t="s">
        <v>2664</v>
      </c>
      <c r="G114" s="84" t="b">
        <v>1</v>
      </c>
      <c r="H114" s="84" t="b">
        <v>0</v>
      </c>
      <c r="I114" s="84" t="b">
        <v>0</v>
      </c>
      <c r="J114" s="84" t="b">
        <v>0</v>
      </c>
      <c r="K114" s="84" t="b">
        <v>0</v>
      </c>
      <c r="L114" s="84" t="b">
        <v>0</v>
      </c>
    </row>
    <row r="115" spans="1:12" ht="15">
      <c r="A115" s="84" t="s">
        <v>1968</v>
      </c>
      <c r="B115" s="84" t="s">
        <v>282</v>
      </c>
      <c r="C115" s="84">
        <v>3</v>
      </c>
      <c r="D115" s="122">
        <v>0.002296997037308238</v>
      </c>
      <c r="E115" s="122">
        <v>2.380814009999767</v>
      </c>
      <c r="F115" s="84" t="s">
        <v>2664</v>
      </c>
      <c r="G115" s="84" t="b">
        <v>0</v>
      </c>
      <c r="H115" s="84" t="b">
        <v>0</v>
      </c>
      <c r="I115" s="84" t="b">
        <v>0</v>
      </c>
      <c r="J115" s="84" t="b">
        <v>0</v>
      </c>
      <c r="K115" s="84" t="b">
        <v>0</v>
      </c>
      <c r="L115" s="84" t="b">
        <v>0</v>
      </c>
    </row>
    <row r="116" spans="1:12" ht="15">
      <c r="A116" s="84" t="s">
        <v>2431</v>
      </c>
      <c r="B116" s="84" t="s">
        <v>2425</v>
      </c>
      <c r="C116" s="84">
        <v>3</v>
      </c>
      <c r="D116" s="122">
        <v>0.002296997037308238</v>
      </c>
      <c r="E116" s="122">
        <v>2.608057791502829</v>
      </c>
      <c r="F116" s="84" t="s">
        <v>2664</v>
      </c>
      <c r="G116" s="84" t="b">
        <v>0</v>
      </c>
      <c r="H116" s="84" t="b">
        <v>0</v>
      </c>
      <c r="I116" s="84" t="b">
        <v>0</v>
      </c>
      <c r="J116" s="84" t="b">
        <v>0</v>
      </c>
      <c r="K116" s="84" t="b">
        <v>0</v>
      </c>
      <c r="L116" s="84" t="b">
        <v>0</v>
      </c>
    </row>
    <row r="117" spans="1:12" ht="15">
      <c r="A117" s="84" t="s">
        <v>2425</v>
      </c>
      <c r="B117" s="84" t="s">
        <v>1965</v>
      </c>
      <c r="C117" s="84">
        <v>3</v>
      </c>
      <c r="D117" s="122">
        <v>0.002296997037308238</v>
      </c>
      <c r="E117" s="122">
        <v>2.3650197428165347</v>
      </c>
      <c r="F117" s="84" t="s">
        <v>2664</v>
      </c>
      <c r="G117" s="84" t="b">
        <v>0</v>
      </c>
      <c r="H117" s="84" t="b">
        <v>0</v>
      </c>
      <c r="I117" s="84" t="b">
        <v>0</v>
      </c>
      <c r="J117" s="84" t="b">
        <v>0</v>
      </c>
      <c r="K117" s="84" t="b">
        <v>0</v>
      </c>
      <c r="L117" s="84" t="b">
        <v>0</v>
      </c>
    </row>
    <row r="118" spans="1:12" ht="15">
      <c r="A118" s="84" t="s">
        <v>1965</v>
      </c>
      <c r="B118" s="84" t="s">
        <v>2477</v>
      </c>
      <c r="C118" s="84">
        <v>3</v>
      </c>
      <c r="D118" s="122">
        <v>0.002296997037308238</v>
      </c>
      <c r="E118" s="122">
        <v>2.4899584794248346</v>
      </c>
      <c r="F118" s="84" t="s">
        <v>2664</v>
      </c>
      <c r="G118" s="84" t="b">
        <v>0</v>
      </c>
      <c r="H118" s="84" t="b">
        <v>0</v>
      </c>
      <c r="I118" s="84" t="b">
        <v>0</v>
      </c>
      <c r="J118" s="84" t="b">
        <v>0</v>
      </c>
      <c r="K118" s="84" t="b">
        <v>0</v>
      </c>
      <c r="L118" s="84" t="b">
        <v>0</v>
      </c>
    </row>
    <row r="119" spans="1:12" ht="15">
      <c r="A119" s="84" t="s">
        <v>282</v>
      </c>
      <c r="B119" s="84" t="s">
        <v>2386</v>
      </c>
      <c r="C119" s="84">
        <v>3</v>
      </c>
      <c r="D119" s="122">
        <v>0.002296997037308238</v>
      </c>
      <c r="E119" s="122">
        <v>1.2486966887643434</v>
      </c>
      <c r="F119" s="84" t="s">
        <v>2664</v>
      </c>
      <c r="G119" s="84" t="b">
        <v>0</v>
      </c>
      <c r="H119" s="84" t="b">
        <v>0</v>
      </c>
      <c r="I119" s="84" t="b">
        <v>0</v>
      </c>
      <c r="J119" s="84" t="b">
        <v>0</v>
      </c>
      <c r="K119" s="84" t="b">
        <v>0</v>
      </c>
      <c r="L119" s="84" t="b">
        <v>0</v>
      </c>
    </row>
    <row r="120" spans="1:12" ht="15">
      <c r="A120" s="84" t="s">
        <v>1934</v>
      </c>
      <c r="B120" s="84" t="s">
        <v>2478</v>
      </c>
      <c r="C120" s="84">
        <v>3</v>
      </c>
      <c r="D120" s="122">
        <v>0.002296997037308238</v>
      </c>
      <c r="E120" s="122">
        <v>1.816542579561204</v>
      </c>
      <c r="F120" s="84" t="s">
        <v>2664</v>
      </c>
      <c r="G120" s="84" t="b">
        <v>0</v>
      </c>
      <c r="H120" s="84" t="b">
        <v>0</v>
      </c>
      <c r="I120" s="84" t="b">
        <v>0</v>
      </c>
      <c r="J120" s="84" t="b">
        <v>0</v>
      </c>
      <c r="K120" s="84" t="b">
        <v>0</v>
      </c>
      <c r="L120" s="84" t="b">
        <v>0</v>
      </c>
    </row>
    <row r="121" spans="1:12" ht="15">
      <c r="A121" s="84" t="s">
        <v>570</v>
      </c>
      <c r="B121" s="84" t="s">
        <v>2435</v>
      </c>
      <c r="C121" s="84">
        <v>3</v>
      </c>
      <c r="D121" s="122">
        <v>0.002296997037308238</v>
      </c>
      <c r="E121" s="122">
        <v>2.2558752733914664</v>
      </c>
      <c r="F121" s="84" t="s">
        <v>2664</v>
      </c>
      <c r="G121" s="84" t="b">
        <v>0</v>
      </c>
      <c r="H121" s="84" t="b">
        <v>0</v>
      </c>
      <c r="I121" s="84" t="b">
        <v>0</v>
      </c>
      <c r="J121" s="84" t="b">
        <v>1</v>
      </c>
      <c r="K121" s="84" t="b">
        <v>0</v>
      </c>
      <c r="L121" s="84" t="b">
        <v>0</v>
      </c>
    </row>
    <row r="122" spans="1:12" ht="15">
      <c r="A122" s="84" t="s">
        <v>2436</v>
      </c>
      <c r="B122" s="84" t="s">
        <v>2483</v>
      </c>
      <c r="C122" s="84">
        <v>3</v>
      </c>
      <c r="D122" s="122">
        <v>0.002296997037308238</v>
      </c>
      <c r="E122" s="122">
        <v>2.732996528111129</v>
      </c>
      <c r="F122" s="84" t="s">
        <v>2664</v>
      </c>
      <c r="G122" s="84" t="b">
        <v>0</v>
      </c>
      <c r="H122" s="84" t="b">
        <v>0</v>
      </c>
      <c r="I122" s="84" t="b">
        <v>0</v>
      </c>
      <c r="J122" s="84" t="b">
        <v>0</v>
      </c>
      <c r="K122" s="84" t="b">
        <v>1</v>
      </c>
      <c r="L122" s="84" t="b">
        <v>0</v>
      </c>
    </row>
    <row r="123" spans="1:12" ht="15">
      <c r="A123" s="84" t="s">
        <v>2483</v>
      </c>
      <c r="B123" s="84" t="s">
        <v>2484</v>
      </c>
      <c r="C123" s="84">
        <v>3</v>
      </c>
      <c r="D123" s="122">
        <v>0.002296997037308238</v>
      </c>
      <c r="E123" s="122">
        <v>2.857935264719429</v>
      </c>
      <c r="F123" s="84" t="s">
        <v>2664</v>
      </c>
      <c r="G123" s="84" t="b">
        <v>0</v>
      </c>
      <c r="H123" s="84" t="b">
        <v>1</v>
      </c>
      <c r="I123" s="84" t="b">
        <v>0</v>
      </c>
      <c r="J123" s="84" t="b">
        <v>1</v>
      </c>
      <c r="K123" s="84" t="b">
        <v>0</v>
      </c>
      <c r="L123" s="84" t="b">
        <v>0</v>
      </c>
    </row>
    <row r="124" spans="1:12" ht="15">
      <c r="A124" s="84" t="s">
        <v>2484</v>
      </c>
      <c r="B124" s="84" t="s">
        <v>2485</v>
      </c>
      <c r="C124" s="84">
        <v>3</v>
      </c>
      <c r="D124" s="122">
        <v>0.002296997037308238</v>
      </c>
      <c r="E124" s="122">
        <v>2.857935264719429</v>
      </c>
      <c r="F124" s="84" t="s">
        <v>2664</v>
      </c>
      <c r="G124" s="84" t="b">
        <v>1</v>
      </c>
      <c r="H124" s="84" t="b">
        <v>0</v>
      </c>
      <c r="I124" s="84" t="b">
        <v>0</v>
      </c>
      <c r="J124" s="84" t="b">
        <v>1</v>
      </c>
      <c r="K124" s="84" t="b">
        <v>0</v>
      </c>
      <c r="L124" s="84" t="b">
        <v>0</v>
      </c>
    </row>
    <row r="125" spans="1:12" ht="15">
      <c r="A125" s="84" t="s">
        <v>2485</v>
      </c>
      <c r="B125" s="84" t="s">
        <v>2386</v>
      </c>
      <c r="C125" s="84">
        <v>3</v>
      </c>
      <c r="D125" s="122">
        <v>0.002296997037308238</v>
      </c>
      <c r="E125" s="122">
        <v>2.5569052690554477</v>
      </c>
      <c r="F125" s="84" t="s">
        <v>2664</v>
      </c>
      <c r="G125" s="84" t="b">
        <v>1</v>
      </c>
      <c r="H125" s="84" t="b">
        <v>0</v>
      </c>
      <c r="I125" s="84" t="b">
        <v>0</v>
      </c>
      <c r="J125" s="84" t="b">
        <v>0</v>
      </c>
      <c r="K125" s="84" t="b">
        <v>0</v>
      </c>
      <c r="L125" s="84" t="b">
        <v>0</v>
      </c>
    </row>
    <row r="126" spans="1:12" ht="15">
      <c r="A126" s="84" t="s">
        <v>2386</v>
      </c>
      <c r="B126" s="84" t="s">
        <v>2384</v>
      </c>
      <c r="C126" s="84">
        <v>3</v>
      </c>
      <c r="D126" s="122">
        <v>0.002296997037308238</v>
      </c>
      <c r="E126" s="122">
        <v>2.1219816941302403</v>
      </c>
      <c r="F126" s="84" t="s">
        <v>2664</v>
      </c>
      <c r="G126" s="84" t="b">
        <v>0</v>
      </c>
      <c r="H126" s="84" t="b">
        <v>0</v>
      </c>
      <c r="I126" s="84" t="b">
        <v>0</v>
      </c>
      <c r="J126" s="84" t="b">
        <v>0</v>
      </c>
      <c r="K126" s="84" t="b">
        <v>0</v>
      </c>
      <c r="L126" s="84" t="b">
        <v>0</v>
      </c>
    </row>
    <row r="127" spans="1:12" ht="15">
      <c r="A127" s="84" t="s">
        <v>2384</v>
      </c>
      <c r="B127" s="84" t="s">
        <v>1979</v>
      </c>
      <c r="C127" s="84">
        <v>3</v>
      </c>
      <c r="D127" s="122">
        <v>0.002296997037308238</v>
      </c>
      <c r="E127" s="122">
        <v>1.9200831714682736</v>
      </c>
      <c r="F127" s="84" t="s">
        <v>2664</v>
      </c>
      <c r="G127" s="84" t="b">
        <v>0</v>
      </c>
      <c r="H127" s="84" t="b">
        <v>0</v>
      </c>
      <c r="I127" s="84" t="b">
        <v>0</v>
      </c>
      <c r="J127" s="84" t="b">
        <v>0</v>
      </c>
      <c r="K127" s="84" t="b">
        <v>0</v>
      </c>
      <c r="L127" s="84" t="b">
        <v>0</v>
      </c>
    </row>
    <row r="128" spans="1:12" ht="15">
      <c r="A128" s="84" t="s">
        <v>1979</v>
      </c>
      <c r="B128" s="84" t="s">
        <v>2486</v>
      </c>
      <c r="C128" s="84">
        <v>3</v>
      </c>
      <c r="D128" s="122">
        <v>0.002296997037308238</v>
      </c>
      <c r="E128" s="122">
        <v>2.2936638342808666</v>
      </c>
      <c r="F128" s="84" t="s">
        <v>2664</v>
      </c>
      <c r="G128" s="84" t="b">
        <v>0</v>
      </c>
      <c r="H128" s="84" t="b">
        <v>0</v>
      </c>
      <c r="I128" s="84" t="b">
        <v>0</v>
      </c>
      <c r="J128" s="84" t="b">
        <v>0</v>
      </c>
      <c r="K128" s="84" t="b">
        <v>0</v>
      </c>
      <c r="L128" s="84" t="b">
        <v>0</v>
      </c>
    </row>
    <row r="129" spans="1:12" ht="15">
      <c r="A129" s="84" t="s">
        <v>2486</v>
      </c>
      <c r="B129" s="84" t="s">
        <v>2487</v>
      </c>
      <c r="C129" s="84">
        <v>3</v>
      </c>
      <c r="D129" s="122">
        <v>0.002296997037308238</v>
      </c>
      <c r="E129" s="122">
        <v>2.857935264719429</v>
      </c>
      <c r="F129" s="84" t="s">
        <v>2664</v>
      </c>
      <c r="G129" s="84" t="b">
        <v>0</v>
      </c>
      <c r="H129" s="84" t="b">
        <v>0</v>
      </c>
      <c r="I129" s="84" t="b">
        <v>0</v>
      </c>
      <c r="J129" s="84" t="b">
        <v>0</v>
      </c>
      <c r="K129" s="84" t="b">
        <v>0</v>
      </c>
      <c r="L129" s="84" t="b">
        <v>0</v>
      </c>
    </row>
    <row r="130" spans="1:12" ht="15">
      <c r="A130" s="84" t="s">
        <v>2487</v>
      </c>
      <c r="B130" s="84" t="s">
        <v>2488</v>
      </c>
      <c r="C130" s="84">
        <v>3</v>
      </c>
      <c r="D130" s="122">
        <v>0.002296997037308238</v>
      </c>
      <c r="E130" s="122">
        <v>2.857935264719429</v>
      </c>
      <c r="F130" s="84" t="s">
        <v>2664</v>
      </c>
      <c r="G130" s="84" t="b">
        <v>0</v>
      </c>
      <c r="H130" s="84" t="b">
        <v>0</v>
      </c>
      <c r="I130" s="84" t="b">
        <v>0</v>
      </c>
      <c r="J130" s="84" t="b">
        <v>0</v>
      </c>
      <c r="K130" s="84" t="b">
        <v>0</v>
      </c>
      <c r="L130" s="84" t="b">
        <v>0</v>
      </c>
    </row>
    <row r="131" spans="1:12" ht="15">
      <c r="A131" s="84" t="s">
        <v>2488</v>
      </c>
      <c r="B131" s="84" t="s">
        <v>2489</v>
      </c>
      <c r="C131" s="84">
        <v>3</v>
      </c>
      <c r="D131" s="122">
        <v>0.002296997037308238</v>
      </c>
      <c r="E131" s="122">
        <v>2.857935264719429</v>
      </c>
      <c r="F131" s="84" t="s">
        <v>2664</v>
      </c>
      <c r="G131" s="84" t="b">
        <v>0</v>
      </c>
      <c r="H131" s="84" t="b">
        <v>0</v>
      </c>
      <c r="I131" s="84" t="b">
        <v>0</v>
      </c>
      <c r="J131" s="84" t="b">
        <v>0</v>
      </c>
      <c r="K131" s="84" t="b">
        <v>0</v>
      </c>
      <c r="L131" s="84" t="b">
        <v>0</v>
      </c>
    </row>
    <row r="132" spans="1:12" ht="15">
      <c r="A132" s="84" t="s">
        <v>2489</v>
      </c>
      <c r="B132" s="84" t="s">
        <v>595</v>
      </c>
      <c r="C132" s="84">
        <v>3</v>
      </c>
      <c r="D132" s="122">
        <v>0.002296997037308238</v>
      </c>
      <c r="E132" s="122">
        <v>2.857935264719429</v>
      </c>
      <c r="F132" s="84" t="s">
        <v>2664</v>
      </c>
      <c r="G132" s="84" t="b">
        <v>0</v>
      </c>
      <c r="H132" s="84" t="b">
        <v>0</v>
      </c>
      <c r="I132" s="84" t="b">
        <v>0</v>
      </c>
      <c r="J132" s="84" t="b">
        <v>0</v>
      </c>
      <c r="K132" s="84" t="b">
        <v>0</v>
      </c>
      <c r="L132" s="84" t="b">
        <v>0</v>
      </c>
    </row>
    <row r="133" spans="1:12" ht="15">
      <c r="A133" s="84" t="s">
        <v>595</v>
      </c>
      <c r="B133" s="84" t="s">
        <v>2490</v>
      </c>
      <c r="C133" s="84">
        <v>3</v>
      </c>
      <c r="D133" s="122">
        <v>0.002296997037308238</v>
      </c>
      <c r="E133" s="122">
        <v>2.857935264719429</v>
      </c>
      <c r="F133" s="84" t="s">
        <v>2664</v>
      </c>
      <c r="G133" s="84" t="b">
        <v>0</v>
      </c>
      <c r="H133" s="84" t="b">
        <v>0</v>
      </c>
      <c r="I133" s="84" t="b">
        <v>0</v>
      </c>
      <c r="J133" s="84" t="b">
        <v>0</v>
      </c>
      <c r="K133" s="84" t="b">
        <v>1</v>
      </c>
      <c r="L133" s="84" t="b">
        <v>0</v>
      </c>
    </row>
    <row r="134" spans="1:12" ht="15">
      <c r="A134" s="84" t="s">
        <v>2491</v>
      </c>
      <c r="B134" s="84" t="s">
        <v>1939</v>
      </c>
      <c r="C134" s="84">
        <v>3</v>
      </c>
      <c r="D134" s="122">
        <v>0.002296997037308238</v>
      </c>
      <c r="E134" s="122">
        <v>2.0563029184862627</v>
      </c>
      <c r="F134" s="84" t="s">
        <v>2664</v>
      </c>
      <c r="G134" s="84" t="b">
        <v>0</v>
      </c>
      <c r="H134" s="84" t="b">
        <v>0</v>
      </c>
      <c r="I134" s="84" t="b">
        <v>0</v>
      </c>
      <c r="J134" s="84" t="b">
        <v>0</v>
      </c>
      <c r="K134" s="84" t="b">
        <v>0</v>
      </c>
      <c r="L134" s="84" t="b">
        <v>0</v>
      </c>
    </row>
    <row r="135" spans="1:12" ht="15">
      <c r="A135" s="84" t="s">
        <v>1939</v>
      </c>
      <c r="B135" s="84" t="s">
        <v>2437</v>
      </c>
      <c r="C135" s="84">
        <v>3</v>
      </c>
      <c r="D135" s="122">
        <v>0.002296997037308238</v>
      </c>
      <c r="E135" s="122">
        <v>2.0059978001748666</v>
      </c>
      <c r="F135" s="84" t="s">
        <v>2664</v>
      </c>
      <c r="G135" s="84" t="b">
        <v>0</v>
      </c>
      <c r="H135" s="84" t="b">
        <v>0</v>
      </c>
      <c r="I135" s="84" t="b">
        <v>0</v>
      </c>
      <c r="J135" s="84" t="b">
        <v>0</v>
      </c>
      <c r="K135" s="84" t="b">
        <v>0</v>
      </c>
      <c r="L135" s="84" t="b">
        <v>0</v>
      </c>
    </row>
    <row r="136" spans="1:12" ht="15">
      <c r="A136" s="84" t="s">
        <v>2437</v>
      </c>
      <c r="B136" s="84" t="s">
        <v>2426</v>
      </c>
      <c r="C136" s="84">
        <v>3</v>
      </c>
      <c r="D136" s="122">
        <v>0.002296997037308238</v>
      </c>
      <c r="E136" s="122">
        <v>2.608057791502829</v>
      </c>
      <c r="F136" s="84" t="s">
        <v>2664</v>
      </c>
      <c r="G136" s="84" t="b">
        <v>0</v>
      </c>
      <c r="H136" s="84" t="b">
        <v>0</v>
      </c>
      <c r="I136" s="84" t="b">
        <v>0</v>
      </c>
      <c r="J136" s="84" t="b">
        <v>0</v>
      </c>
      <c r="K136" s="84" t="b">
        <v>1</v>
      </c>
      <c r="L136" s="84" t="b">
        <v>0</v>
      </c>
    </row>
    <row r="137" spans="1:12" ht="15">
      <c r="A137" s="84" t="s">
        <v>2426</v>
      </c>
      <c r="B137" s="84" t="s">
        <v>2492</v>
      </c>
      <c r="C137" s="84">
        <v>3</v>
      </c>
      <c r="D137" s="122">
        <v>0.002296997037308238</v>
      </c>
      <c r="E137" s="122">
        <v>2.732996528111129</v>
      </c>
      <c r="F137" s="84" t="s">
        <v>2664</v>
      </c>
      <c r="G137" s="84" t="b">
        <v>0</v>
      </c>
      <c r="H137" s="84" t="b">
        <v>1</v>
      </c>
      <c r="I137" s="84" t="b">
        <v>0</v>
      </c>
      <c r="J137" s="84" t="b">
        <v>0</v>
      </c>
      <c r="K137" s="84" t="b">
        <v>0</v>
      </c>
      <c r="L137" s="84" t="b">
        <v>0</v>
      </c>
    </row>
    <row r="138" spans="1:12" ht="15">
      <c r="A138" s="84" t="s">
        <v>2492</v>
      </c>
      <c r="B138" s="84" t="s">
        <v>2405</v>
      </c>
      <c r="C138" s="84">
        <v>3</v>
      </c>
      <c r="D138" s="122">
        <v>0.002296997037308238</v>
      </c>
      <c r="E138" s="122">
        <v>2.636086515103073</v>
      </c>
      <c r="F138" s="84" t="s">
        <v>2664</v>
      </c>
      <c r="G138" s="84" t="b">
        <v>0</v>
      </c>
      <c r="H138" s="84" t="b">
        <v>0</v>
      </c>
      <c r="I138" s="84" t="b">
        <v>0</v>
      </c>
      <c r="J138" s="84" t="b">
        <v>0</v>
      </c>
      <c r="K138" s="84" t="b">
        <v>0</v>
      </c>
      <c r="L138" s="84" t="b">
        <v>0</v>
      </c>
    </row>
    <row r="139" spans="1:12" ht="15">
      <c r="A139" s="84" t="s">
        <v>2405</v>
      </c>
      <c r="B139" s="84" t="s">
        <v>2493</v>
      </c>
      <c r="C139" s="84">
        <v>3</v>
      </c>
      <c r="D139" s="122">
        <v>0.002296997037308238</v>
      </c>
      <c r="E139" s="122">
        <v>2.636086515103073</v>
      </c>
      <c r="F139" s="84" t="s">
        <v>2664</v>
      </c>
      <c r="G139" s="84" t="b">
        <v>0</v>
      </c>
      <c r="H139" s="84" t="b">
        <v>0</v>
      </c>
      <c r="I139" s="84" t="b">
        <v>0</v>
      </c>
      <c r="J139" s="84" t="b">
        <v>0</v>
      </c>
      <c r="K139" s="84" t="b">
        <v>0</v>
      </c>
      <c r="L139" s="84" t="b">
        <v>0</v>
      </c>
    </row>
    <row r="140" spans="1:12" ht="15">
      <c r="A140" s="84" t="s">
        <v>2493</v>
      </c>
      <c r="B140" s="84" t="s">
        <v>2363</v>
      </c>
      <c r="C140" s="84">
        <v>3</v>
      </c>
      <c r="D140" s="122">
        <v>0.002296997037308238</v>
      </c>
      <c r="E140" s="122">
        <v>2.3350565194390915</v>
      </c>
      <c r="F140" s="84" t="s">
        <v>2664</v>
      </c>
      <c r="G140" s="84" t="b">
        <v>0</v>
      </c>
      <c r="H140" s="84" t="b">
        <v>0</v>
      </c>
      <c r="I140" s="84" t="b">
        <v>0</v>
      </c>
      <c r="J140" s="84" t="b">
        <v>0</v>
      </c>
      <c r="K140" s="84" t="b">
        <v>1</v>
      </c>
      <c r="L140" s="84" t="b">
        <v>0</v>
      </c>
    </row>
    <row r="141" spans="1:12" ht="15">
      <c r="A141" s="84" t="s">
        <v>2363</v>
      </c>
      <c r="B141" s="84" t="s">
        <v>2494</v>
      </c>
      <c r="C141" s="84">
        <v>3</v>
      </c>
      <c r="D141" s="122">
        <v>0.002296997037308238</v>
      </c>
      <c r="E141" s="122">
        <v>2.3350565194390915</v>
      </c>
      <c r="F141" s="84" t="s">
        <v>2664</v>
      </c>
      <c r="G141" s="84" t="b">
        <v>0</v>
      </c>
      <c r="H141" s="84" t="b">
        <v>1</v>
      </c>
      <c r="I141" s="84" t="b">
        <v>0</v>
      </c>
      <c r="J141" s="84" t="b">
        <v>0</v>
      </c>
      <c r="K141" s="84" t="b">
        <v>0</v>
      </c>
      <c r="L141" s="84" t="b">
        <v>0</v>
      </c>
    </row>
    <row r="142" spans="1:12" ht="15">
      <c r="A142" s="84" t="s">
        <v>2494</v>
      </c>
      <c r="B142" s="84" t="s">
        <v>2495</v>
      </c>
      <c r="C142" s="84">
        <v>3</v>
      </c>
      <c r="D142" s="122">
        <v>0.002296997037308238</v>
      </c>
      <c r="E142" s="122">
        <v>2.857935264719429</v>
      </c>
      <c r="F142" s="84" t="s">
        <v>2664</v>
      </c>
      <c r="G142" s="84" t="b">
        <v>0</v>
      </c>
      <c r="H142" s="84" t="b">
        <v>0</v>
      </c>
      <c r="I142" s="84" t="b">
        <v>0</v>
      </c>
      <c r="J142" s="84" t="b">
        <v>0</v>
      </c>
      <c r="K142" s="84" t="b">
        <v>0</v>
      </c>
      <c r="L142" s="84" t="b">
        <v>0</v>
      </c>
    </row>
    <row r="143" spans="1:12" ht="15">
      <c r="A143" s="84" t="s">
        <v>2495</v>
      </c>
      <c r="B143" s="84" t="s">
        <v>2496</v>
      </c>
      <c r="C143" s="84">
        <v>3</v>
      </c>
      <c r="D143" s="122">
        <v>0.002296997037308238</v>
      </c>
      <c r="E143" s="122">
        <v>2.857935264719429</v>
      </c>
      <c r="F143" s="84" t="s">
        <v>2664</v>
      </c>
      <c r="G143" s="84" t="b">
        <v>0</v>
      </c>
      <c r="H143" s="84" t="b">
        <v>0</v>
      </c>
      <c r="I143" s="84" t="b">
        <v>0</v>
      </c>
      <c r="J143" s="84" t="b">
        <v>1</v>
      </c>
      <c r="K143" s="84" t="b">
        <v>0</v>
      </c>
      <c r="L143" s="84" t="b">
        <v>0</v>
      </c>
    </row>
    <row r="144" spans="1:12" ht="15">
      <c r="A144" s="84" t="s">
        <v>2496</v>
      </c>
      <c r="B144" s="84" t="s">
        <v>2427</v>
      </c>
      <c r="C144" s="84">
        <v>3</v>
      </c>
      <c r="D144" s="122">
        <v>0.002296997037308238</v>
      </c>
      <c r="E144" s="122">
        <v>2.732996528111129</v>
      </c>
      <c r="F144" s="84" t="s">
        <v>2664</v>
      </c>
      <c r="G144" s="84" t="b">
        <v>1</v>
      </c>
      <c r="H144" s="84" t="b">
        <v>0</v>
      </c>
      <c r="I144" s="84" t="b">
        <v>0</v>
      </c>
      <c r="J144" s="84" t="b">
        <v>0</v>
      </c>
      <c r="K144" s="84" t="b">
        <v>0</v>
      </c>
      <c r="L144" s="84" t="b">
        <v>0</v>
      </c>
    </row>
    <row r="145" spans="1:12" ht="15">
      <c r="A145" s="84" t="s">
        <v>2407</v>
      </c>
      <c r="B145" s="84" t="s">
        <v>1937</v>
      </c>
      <c r="C145" s="84">
        <v>3</v>
      </c>
      <c r="D145" s="122">
        <v>0.002296997037308238</v>
      </c>
      <c r="E145" s="122">
        <v>1.812177774158754</v>
      </c>
      <c r="F145" s="84" t="s">
        <v>2664</v>
      </c>
      <c r="G145" s="84" t="b">
        <v>0</v>
      </c>
      <c r="H145" s="84" t="b">
        <v>0</v>
      </c>
      <c r="I145" s="84" t="b">
        <v>0</v>
      </c>
      <c r="J145" s="84" t="b">
        <v>0</v>
      </c>
      <c r="K145" s="84" t="b">
        <v>0</v>
      </c>
      <c r="L145" s="84" t="b">
        <v>0</v>
      </c>
    </row>
    <row r="146" spans="1:12" ht="15">
      <c r="A146" s="84" t="s">
        <v>1937</v>
      </c>
      <c r="B146" s="84" t="s">
        <v>2498</v>
      </c>
      <c r="C146" s="84">
        <v>3</v>
      </c>
      <c r="D146" s="122">
        <v>0.002296997037308238</v>
      </c>
      <c r="E146" s="122">
        <v>2.1046075980608174</v>
      </c>
      <c r="F146" s="84" t="s">
        <v>2664</v>
      </c>
      <c r="G146" s="84" t="b">
        <v>0</v>
      </c>
      <c r="H146" s="84" t="b">
        <v>0</v>
      </c>
      <c r="I146" s="84" t="b">
        <v>0</v>
      </c>
      <c r="J146" s="84" t="b">
        <v>0</v>
      </c>
      <c r="K146" s="84" t="b">
        <v>0</v>
      </c>
      <c r="L146" s="84" t="b">
        <v>0</v>
      </c>
    </row>
    <row r="147" spans="1:12" ht="15">
      <c r="A147" s="84" t="s">
        <v>282</v>
      </c>
      <c r="B147" s="84" t="s">
        <v>2439</v>
      </c>
      <c r="C147" s="84">
        <v>3</v>
      </c>
      <c r="D147" s="122">
        <v>0.002296997037308238</v>
      </c>
      <c r="E147" s="122">
        <v>1.5497266844283244</v>
      </c>
      <c r="F147" s="84" t="s">
        <v>2664</v>
      </c>
      <c r="G147" s="84" t="b">
        <v>0</v>
      </c>
      <c r="H147" s="84" t="b">
        <v>0</v>
      </c>
      <c r="I147" s="84" t="b">
        <v>0</v>
      </c>
      <c r="J147" s="84" t="b">
        <v>0</v>
      </c>
      <c r="K147" s="84" t="b">
        <v>0</v>
      </c>
      <c r="L147" s="84" t="b">
        <v>0</v>
      </c>
    </row>
    <row r="148" spans="1:12" ht="15">
      <c r="A148" s="84" t="s">
        <v>2356</v>
      </c>
      <c r="B148" s="84" t="s">
        <v>2500</v>
      </c>
      <c r="C148" s="84">
        <v>3</v>
      </c>
      <c r="D148" s="122">
        <v>0.002296997037308238</v>
      </c>
      <c r="E148" s="122">
        <v>2.0797840143357855</v>
      </c>
      <c r="F148" s="84" t="s">
        <v>2664</v>
      </c>
      <c r="G148" s="84" t="b">
        <v>0</v>
      </c>
      <c r="H148" s="84" t="b">
        <v>0</v>
      </c>
      <c r="I148" s="84" t="b">
        <v>0</v>
      </c>
      <c r="J148" s="84" t="b">
        <v>0</v>
      </c>
      <c r="K148" s="84" t="b">
        <v>0</v>
      </c>
      <c r="L148" s="84" t="b">
        <v>0</v>
      </c>
    </row>
    <row r="149" spans="1:12" ht="15">
      <c r="A149" s="84" t="s">
        <v>1904</v>
      </c>
      <c r="B149" s="84" t="s">
        <v>2375</v>
      </c>
      <c r="C149" s="84">
        <v>3</v>
      </c>
      <c r="D149" s="122">
        <v>0.002296997037308238</v>
      </c>
      <c r="E149" s="122">
        <v>1.6786388657885363</v>
      </c>
      <c r="F149" s="84" t="s">
        <v>2664</v>
      </c>
      <c r="G149" s="84" t="b">
        <v>0</v>
      </c>
      <c r="H149" s="84" t="b">
        <v>0</v>
      </c>
      <c r="I149" s="84" t="b">
        <v>0</v>
      </c>
      <c r="J149" s="84" t="b">
        <v>0</v>
      </c>
      <c r="K149" s="84" t="b">
        <v>1</v>
      </c>
      <c r="L149" s="84" t="b">
        <v>0</v>
      </c>
    </row>
    <row r="150" spans="1:12" ht="15">
      <c r="A150" s="84" t="s">
        <v>1975</v>
      </c>
      <c r="B150" s="84" t="s">
        <v>1976</v>
      </c>
      <c r="C150" s="84">
        <v>3</v>
      </c>
      <c r="D150" s="122">
        <v>0.002296997037308238</v>
      </c>
      <c r="E150" s="122">
        <v>1.9548452777274854</v>
      </c>
      <c r="F150" s="84" t="s">
        <v>2664</v>
      </c>
      <c r="G150" s="84" t="b">
        <v>0</v>
      </c>
      <c r="H150" s="84" t="b">
        <v>0</v>
      </c>
      <c r="I150" s="84" t="b">
        <v>0</v>
      </c>
      <c r="J150" s="84" t="b">
        <v>0</v>
      </c>
      <c r="K150" s="84" t="b">
        <v>0</v>
      </c>
      <c r="L150" s="84" t="b">
        <v>0</v>
      </c>
    </row>
    <row r="151" spans="1:12" ht="15">
      <c r="A151" s="84" t="s">
        <v>1976</v>
      </c>
      <c r="B151" s="84" t="s">
        <v>1970</v>
      </c>
      <c r="C151" s="84">
        <v>3</v>
      </c>
      <c r="D151" s="122">
        <v>0.002296997037308238</v>
      </c>
      <c r="E151" s="122">
        <v>1.8878984880968723</v>
      </c>
      <c r="F151" s="84" t="s">
        <v>2664</v>
      </c>
      <c r="G151" s="84" t="b">
        <v>0</v>
      </c>
      <c r="H151" s="84" t="b">
        <v>0</v>
      </c>
      <c r="I151" s="84" t="b">
        <v>0</v>
      </c>
      <c r="J151" s="84" t="b">
        <v>0</v>
      </c>
      <c r="K151" s="84" t="b">
        <v>0</v>
      </c>
      <c r="L151" s="84" t="b">
        <v>0</v>
      </c>
    </row>
    <row r="152" spans="1:12" ht="15">
      <c r="A152" s="84" t="s">
        <v>1970</v>
      </c>
      <c r="B152" s="84" t="s">
        <v>1944</v>
      </c>
      <c r="C152" s="84">
        <v>3</v>
      </c>
      <c r="D152" s="122">
        <v>0.002296997037308238</v>
      </c>
      <c r="E152" s="122">
        <v>1.925687048986272</v>
      </c>
      <c r="F152" s="84" t="s">
        <v>2664</v>
      </c>
      <c r="G152" s="84" t="b">
        <v>0</v>
      </c>
      <c r="H152" s="84" t="b">
        <v>0</v>
      </c>
      <c r="I152" s="84" t="b">
        <v>0</v>
      </c>
      <c r="J152" s="84" t="b">
        <v>0</v>
      </c>
      <c r="K152" s="84" t="b">
        <v>0</v>
      </c>
      <c r="L152" s="84" t="b">
        <v>0</v>
      </c>
    </row>
    <row r="153" spans="1:12" ht="15">
      <c r="A153" s="84" t="s">
        <v>1944</v>
      </c>
      <c r="B153" s="84" t="s">
        <v>1977</v>
      </c>
      <c r="C153" s="84">
        <v>3</v>
      </c>
      <c r="D153" s="122">
        <v>0.002296997037308238</v>
      </c>
      <c r="E153" s="122">
        <v>2.3350565194390915</v>
      </c>
      <c r="F153" s="84" t="s">
        <v>2664</v>
      </c>
      <c r="G153" s="84" t="b">
        <v>0</v>
      </c>
      <c r="H153" s="84" t="b">
        <v>0</v>
      </c>
      <c r="I153" s="84" t="b">
        <v>0</v>
      </c>
      <c r="J153" s="84" t="b">
        <v>0</v>
      </c>
      <c r="K153" s="84" t="b">
        <v>0</v>
      </c>
      <c r="L153" s="84" t="b">
        <v>0</v>
      </c>
    </row>
    <row r="154" spans="1:12" ht="15">
      <c r="A154" s="84" t="s">
        <v>1977</v>
      </c>
      <c r="B154" s="84" t="s">
        <v>2501</v>
      </c>
      <c r="C154" s="84">
        <v>3</v>
      </c>
      <c r="D154" s="122">
        <v>0.002296997037308238</v>
      </c>
      <c r="E154" s="122">
        <v>2.857935264719429</v>
      </c>
      <c r="F154" s="84" t="s">
        <v>2664</v>
      </c>
      <c r="G154" s="84" t="b">
        <v>0</v>
      </c>
      <c r="H154" s="84" t="b">
        <v>0</v>
      </c>
      <c r="I154" s="84" t="b">
        <v>0</v>
      </c>
      <c r="J154" s="84" t="b">
        <v>0</v>
      </c>
      <c r="K154" s="84" t="b">
        <v>0</v>
      </c>
      <c r="L154" s="84" t="b">
        <v>0</v>
      </c>
    </row>
    <row r="155" spans="1:12" ht="15">
      <c r="A155" s="84" t="s">
        <v>2501</v>
      </c>
      <c r="B155" s="84" t="s">
        <v>2502</v>
      </c>
      <c r="C155" s="84">
        <v>3</v>
      </c>
      <c r="D155" s="122">
        <v>0.002296997037308238</v>
      </c>
      <c r="E155" s="122">
        <v>2.857935264719429</v>
      </c>
      <c r="F155" s="84" t="s">
        <v>2664</v>
      </c>
      <c r="G155" s="84" t="b">
        <v>0</v>
      </c>
      <c r="H155" s="84" t="b">
        <v>0</v>
      </c>
      <c r="I155" s="84" t="b">
        <v>0</v>
      </c>
      <c r="J155" s="84" t="b">
        <v>0</v>
      </c>
      <c r="K155" s="84" t="b">
        <v>0</v>
      </c>
      <c r="L155" s="84" t="b">
        <v>0</v>
      </c>
    </row>
    <row r="156" spans="1:12" ht="15">
      <c r="A156" s="84" t="s">
        <v>2502</v>
      </c>
      <c r="B156" s="84" t="s">
        <v>1971</v>
      </c>
      <c r="C156" s="84">
        <v>3</v>
      </c>
      <c r="D156" s="122">
        <v>0.002296997037308238</v>
      </c>
      <c r="E156" s="122">
        <v>2.732996528111129</v>
      </c>
      <c r="F156" s="84" t="s">
        <v>2664</v>
      </c>
      <c r="G156" s="84" t="b">
        <v>0</v>
      </c>
      <c r="H156" s="84" t="b">
        <v>0</v>
      </c>
      <c r="I156" s="84" t="b">
        <v>0</v>
      </c>
      <c r="J156" s="84" t="b">
        <v>0</v>
      </c>
      <c r="K156" s="84" t="b">
        <v>0</v>
      </c>
      <c r="L156" s="84" t="b">
        <v>0</v>
      </c>
    </row>
    <row r="157" spans="1:12" ht="15">
      <c r="A157" s="84" t="s">
        <v>2444</v>
      </c>
      <c r="B157" s="84" t="s">
        <v>2445</v>
      </c>
      <c r="C157" s="84">
        <v>3</v>
      </c>
      <c r="D157" s="122">
        <v>0.002296997037308238</v>
      </c>
      <c r="E157" s="122">
        <v>2.608057791502829</v>
      </c>
      <c r="F157" s="84" t="s">
        <v>2664</v>
      </c>
      <c r="G157" s="84" t="b">
        <v>0</v>
      </c>
      <c r="H157" s="84" t="b">
        <v>0</v>
      </c>
      <c r="I157" s="84" t="b">
        <v>0</v>
      </c>
      <c r="J157" s="84" t="b">
        <v>0</v>
      </c>
      <c r="K157" s="84" t="b">
        <v>0</v>
      </c>
      <c r="L157" s="84" t="b">
        <v>0</v>
      </c>
    </row>
    <row r="158" spans="1:12" ht="15">
      <c r="A158" s="84" t="s">
        <v>2445</v>
      </c>
      <c r="B158" s="84" t="s">
        <v>2503</v>
      </c>
      <c r="C158" s="84">
        <v>3</v>
      </c>
      <c r="D158" s="122">
        <v>0.002296997037308238</v>
      </c>
      <c r="E158" s="122">
        <v>2.857935264719429</v>
      </c>
      <c r="F158" s="84" t="s">
        <v>2664</v>
      </c>
      <c r="G158" s="84" t="b">
        <v>0</v>
      </c>
      <c r="H158" s="84" t="b">
        <v>0</v>
      </c>
      <c r="I158" s="84" t="b">
        <v>0</v>
      </c>
      <c r="J158" s="84" t="b">
        <v>0</v>
      </c>
      <c r="K158" s="84" t="b">
        <v>0</v>
      </c>
      <c r="L158" s="84" t="b">
        <v>0</v>
      </c>
    </row>
    <row r="159" spans="1:12" ht="15">
      <c r="A159" s="84" t="s">
        <v>2503</v>
      </c>
      <c r="B159" s="84" t="s">
        <v>2504</v>
      </c>
      <c r="C159" s="84">
        <v>3</v>
      </c>
      <c r="D159" s="122">
        <v>0.002296997037308238</v>
      </c>
      <c r="E159" s="122">
        <v>2.857935264719429</v>
      </c>
      <c r="F159" s="84" t="s">
        <v>2664</v>
      </c>
      <c r="G159" s="84" t="b">
        <v>0</v>
      </c>
      <c r="H159" s="84" t="b">
        <v>0</v>
      </c>
      <c r="I159" s="84" t="b">
        <v>0</v>
      </c>
      <c r="J159" s="84" t="b">
        <v>0</v>
      </c>
      <c r="K159" s="84" t="b">
        <v>0</v>
      </c>
      <c r="L159" s="84" t="b">
        <v>0</v>
      </c>
    </row>
    <row r="160" spans="1:12" ht="15">
      <c r="A160" s="84" t="s">
        <v>2504</v>
      </c>
      <c r="B160" s="84" t="s">
        <v>2387</v>
      </c>
      <c r="C160" s="84">
        <v>3</v>
      </c>
      <c r="D160" s="122">
        <v>0.002296997037308238</v>
      </c>
      <c r="E160" s="122">
        <v>2.4899584794248346</v>
      </c>
      <c r="F160" s="84" t="s">
        <v>2664</v>
      </c>
      <c r="G160" s="84" t="b">
        <v>0</v>
      </c>
      <c r="H160" s="84" t="b">
        <v>0</v>
      </c>
      <c r="I160" s="84" t="b">
        <v>0</v>
      </c>
      <c r="J160" s="84" t="b">
        <v>1</v>
      </c>
      <c r="K160" s="84" t="b">
        <v>0</v>
      </c>
      <c r="L160" s="84" t="b">
        <v>0</v>
      </c>
    </row>
    <row r="161" spans="1:12" ht="15">
      <c r="A161" s="84" t="s">
        <v>2387</v>
      </c>
      <c r="B161" s="84" t="s">
        <v>2505</v>
      </c>
      <c r="C161" s="84">
        <v>3</v>
      </c>
      <c r="D161" s="122">
        <v>0.002296997037308238</v>
      </c>
      <c r="E161" s="122">
        <v>2.636086515103073</v>
      </c>
      <c r="F161" s="84" t="s">
        <v>2664</v>
      </c>
      <c r="G161" s="84" t="b">
        <v>1</v>
      </c>
      <c r="H161" s="84" t="b">
        <v>0</v>
      </c>
      <c r="I161" s="84" t="b">
        <v>0</v>
      </c>
      <c r="J161" s="84" t="b">
        <v>0</v>
      </c>
      <c r="K161" s="84" t="b">
        <v>0</v>
      </c>
      <c r="L161" s="84" t="b">
        <v>0</v>
      </c>
    </row>
    <row r="162" spans="1:12" ht="15">
      <c r="A162" s="84" t="s">
        <v>2505</v>
      </c>
      <c r="B162" s="84" t="s">
        <v>2409</v>
      </c>
      <c r="C162" s="84">
        <v>3</v>
      </c>
      <c r="D162" s="122">
        <v>0.002296997037308238</v>
      </c>
      <c r="E162" s="122">
        <v>2.636086515103073</v>
      </c>
      <c r="F162" s="84" t="s">
        <v>2664</v>
      </c>
      <c r="G162" s="84" t="b">
        <v>0</v>
      </c>
      <c r="H162" s="84" t="b">
        <v>0</v>
      </c>
      <c r="I162" s="84" t="b">
        <v>0</v>
      </c>
      <c r="J162" s="84" t="b">
        <v>0</v>
      </c>
      <c r="K162" s="84" t="b">
        <v>0</v>
      </c>
      <c r="L162" s="84" t="b">
        <v>0</v>
      </c>
    </row>
    <row r="163" spans="1:12" ht="15">
      <c r="A163" s="84" t="s">
        <v>2409</v>
      </c>
      <c r="B163" s="84" t="s">
        <v>1940</v>
      </c>
      <c r="C163" s="84">
        <v>3</v>
      </c>
      <c r="D163" s="122">
        <v>0.002296997037308238</v>
      </c>
      <c r="E163" s="122">
        <v>1.9548452777274854</v>
      </c>
      <c r="F163" s="84" t="s">
        <v>2664</v>
      </c>
      <c r="G163" s="84" t="b">
        <v>0</v>
      </c>
      <c r="H163" s="84" t="b">
        <v>0</v>
      </c>
      <c r="I163" s="84" t="b">
        <v>0</v>
      </c>
      <c r="J163" s="84" t="b">
        <v>0</v>
      </c>
      <c r="K163" s="84" t="b">
        <v>0</v>
      </c>
      <c r="L163" s="84" t="b">
        <v>0</v>
      </c>
    </row>
    <row r="164" spans="1:12" ht="15">
      <c r="A164" s="84" t="s">
        <v>1935</v>
      </c>
      <c r="B164" s="84" t="s">
        <v>581</v>
      </c>
      <c r="C164" s="84">
        <v>3</v>
      </c>
      <c r="D164" s="122">
        <v>0.002296997037308238</v>
      </c>
      <c r="E164" s="122">
        <v>1.9313641818779625</v>
      </c>
      <c r="F164" s="84" t="s">
        <v>2664</v>
      </c>
      <c r="G164" s="84" t="b">
        <v>0</v>
      </c>
      <c r="H164" s="84" t="b">
        <v>0</v>
      </c>
      <c r="I164" s="84" t="b">
        <v>0</v>
      </c>
      <c r="J164" s="84" t="b">
        <v>0</v>
      </c>
      <c r="K164" s="84" t="b">
        <v>0</v>
      </c>
      <c r="L164" s="84" t="b">
        <v>0</v>
      </c>
    </row>
    <row r="165" spans="1:12" ht="15">
      <c r="A165" s="84" t="s">
        <v>581</v>
      </c>
      <c r="B165" s="84" t="s">
        <v>2377</v>
      </c>
      <c r="C165" s="84">
        <v>3</v>
      </c>
      <c r="D165" s="122">
        <v>0.002296997037308238</v>
      </c>
      <c r="E165" s="122">
        <v>2.4899584794248346</v>
      </c>
      <c r="F165" s="84" t="s">
        <v>2664</v>
      </c>
      <c r="G165" s="84" t="b">
        <v>0</v>
      </c>
      <c r="H165" s="84" t="b">
        <v>0</v>
      </c>
      <c r="I165" s="84" t="b">
        <v>0</v>
      </c>
      <c r="J165" s="84" t="b">
        <v>0</v>
      </c>
      <c r="K165" s="84" t="b">
        <v>0</v>
      </c>
      <c r="L165" s="84" t="b">
        <v>0</v>
      </c>
    </row>
    <row r="166" spans="1:12" ht="15">
      <c r="A166" s="84" t="s">
        <v>2388</v>
      </c>
      <c r="B166" s="84" t="s">
        <v>2389</v>
      </c>
      <c r="C166" s="84">
        <v>3</v>
      </c>
      <c r="D166" s="122">
        <v>0.002296997037308238</v>
      </c>
      <c r="E166" s="122">
        <v>2.1889284837608534</v>
      </c>
      <c r="F166" s="84" t="s">
        <v>2664</v>
      </c>
      <c r="G166" s="84" t="b">
        <v>0</v>
      </c>
      <c r="H166" s="84" t="b">
        <v>0</v>
      </c>
      <c r="I166" s="84" t="b">
        <v>0</v>
      </c>
      <c r="J166" s="84" t="b">
        <v>0</v>
      </c>
      <c r="K166" s="84" t="b">
        <v>0</v>
      </c>
      <c r="L166" s="84" t="b">
        <v>0</v>
      </c>
    </row>
    <row r="167" spans="1:12" ht="15">
      <c r="A167" s="84" t="s">
        <v>2389</v>
      </c>
      <c r="B167" s="84" t="s">
        <v>1911</v>
      </c>
      <c r="C167" s="84">
        <v>3</v>
      </c>
      <c r="D167" s="122">
        <v>0.002296997037308238</v>
      </c>
      <c r="E167" s="122">
        <v>2.5569052690554477</v>
      </c>
      <c r="F167" s="84" t="s">
        <v>2664</v>
      </c>
      <c r="G167" s="84" t="b">
        <v>0</v>
      </c>
      <c r="H167" s="84" t="b">
        <v>0</v>
      </c>
      <c r="I167" s="84" t="b">
        <v>0</v>
      </c>
      <c r="J167" s="84" t="b">
        <v>0</v>
      </c>
      <c r="K167" s="84" t="b">
        <v>0</v>
      </c>
      <c r="L167" s="84" t="b">
        <v>0</v>
      </c>
    </row>
    <row r="168" spans="1:12" ht="15">
      <c r="A168" s="84" t="s">
        <v>1911</v>
      </c>
      <c r="B168" s="84" t="s">
        <v>1912</v>
      </c>
      <c r="C168" s="84">
        <v>3</v>
      </c>
      <c r="D168" s="122">
        <v>0.002296997037308238</v>
      </c>
      <c r="E168" s="122">
        <v>2.4899584794248346</v>
      </c>
      <c r="F168" s="84" t="s">
        <v>2664</v>
      </c>
      <c r="G168" s="84" t="b">
        <v>0</v>
      </c>
      <c r="H168" s="84" t="b">
        <v>0</v>
      </c>
      <c r="I168" s="84" t="b">
        <v>0</v>
      </c>
      <c r="J168" s="84" t="b">
        <v>0</v>
      </c>
      <c r="K168" s="84" t="b">
        <v>0</v>
      </c>
      <c r="L168" s="84" t="b">
        <v>0</v>
      </c>
    </row>
    <row r="169" spans="1:12" ht="15">
      <c r="A169" s="84" t="s">
        <v>1912</v>
      </c>
      <c r="B169" s="84" t="s">
        <v>2410</v>
      </c>
      <c r="C169" s="84">
        <v>3</v>
      </c>
      <c r="D169" s="122">
        <v>0.002296997037308238</v>
      </c>
      <c r="E169" s="122">
        <v>2.414237765486716</v>
      </c>
      <c r="F169" s="84" t="s">
        <v>2664</v>
      </c>
      <c r="G169" s="84" t="b">
        <v>0</v>
      </c>
      <c r="H169" s="84" t="b">
        <v>0</v>
      </c>
      <c r="I169" s="84" t="b">
        <v>0</v>
      </c>
      <c r="J169" s="84" t="b">
        <v>0</v>
      </c>
      <c r="K169" s="84" t="b">
        <v>0</v>
      </c>
      <c r="L169" s="84" t="b">
        <v>0</v>
      </c>
    </row>
    <row r="170" spans="1:12" ht="15">
      <c r="A170" s="84" t="s">
        <v>2410</v>
      </c>
      <c r="B170" s="84" t="s">
        <v>1913</v>
      </c>
      <c r="C170" s="84">
        <v>3</v>
      </c>
      <c r="D170" s="122">
        <v>0.002296997037308238</v>
      </c>
      <c r="E170" s="122">
        <v>2.636086515103073</v>
      </c>
      <c r="F170" s="84" t="s">
        <v>2664</v>
      </c>
      <c r="G170" s="84" t="b">
        <v>0</v>
      </c>
      <c r="H170" s="84" t="b">
        <v>0</v>
      </c>
      <c r="I170" s="84" t="b">
        <v>0</v>
      </c>
      <c r="J170" s="84" t="b">
        <v>0</v>
      </c>
      <c r="K170" s="84" t="b">
        <v>0</v>
      </c>
      <c r="L170" s="84" t="b">
        <v>0</v>
      </c>
    </row>
    <row r="171" spans="1:12" ht="15">
      <c r="A171" s="84" t="s">
        <v>1913</v>
      </c>
      <c r="B171" s="84" t="s">
        <v>2506</v>
      </c>
      <c r="C171" s="84">
        <v>3</v>
      </c>
      <c r="D171" s="122">
        <v>0.002296997037308238</v>
      </c>
      <c r="E171" s="122">
        <v>2.857935264719429</v>
      </c>
      <c r="F171" s="84" t="s">
        <v>2664</v>
      </c>
      <c r="G171" s="84" t="b">
        <v>0</v>
      </c>
      <c r="H171" s="84" t="b">
        <v>0</v>
      </c>
      <c r="I171" s="84" t="b">
        <v>0</v>
      </c>
      <c r="J171" s="84" t="b">
        <v>1</v>
      </c>
      <c r="K171" s="84" t="b">
        <v>0</v>
      </c>
      <c r="L171" s="84" t="b">
        <v>0</v>
      </c>
    </row>
    <row r="172" spans="1:12" ht="15">
      <c r="A172" s="84" t="s">
        <v>2506</v>
      </c>
      <c r="B172" s="84" t="s">
        <v>2507</v>
      </c>
      <c r="C172" s="84">
        <v>3</v>
      </c>
      <c r="D172" s="122">
        <v>0.002296997037308238</v>
      </c>
      <c r="E172" s="122">
        <v>2.857935264719429</v>
      </c>
      <c r="F172" s="84" t="s">
        <v>2664</v>
      </c>
      <c r="G172" s="84" t="b">
        <v>1</v>
      </c>
      <c r="H172" s="84" t="b">
        <v>0</v>
      </c>
      <c r="I172" s="84" t="b">
        <v>0</v>
      </c>
      <c r="J172" s="84" t="b">
        <v>0</v>
      </c>
      <c r="K172" s="84" t="b">
        <v>0</v>
      </c>
      <c r="L172" s="84" t="b">
        <v>0</v>
      </c>
    </row>
    <row r="173" spans="1:12" ht="15">
      <c r="A173" s="84" t="s">
        <v>2507</v>
      </c>
      <c r="B173" s="84" t="s">
        <v>2411</v>
      </c>
      <c r="C173" s="84">
        <v>3</v>
      </c>
      <c r="D173" s="122">
        <v>0.002296997037308238</v>
      </c>
      <c r="E173" s="122">
        <v>2.636086515103073</v>
      </c>
      <c r="F173" s="84" t="s">
        <v>2664</v>
      </c>
      <c r="G173" s="84" t="b">
        <v>0</v>
      </c>
      <c r="H173" s="84" t="b">
        <v>0</v>
      </c>
      <c r="I173" s="84" t="b">
        <v>0</v>
      </c>
      <c r="J173" s="84" t="b">
        <v>0</v>
      </c>
      <c r="K173" s="84" t="b">
        <v>0</v>
      </c>
      <c r="L173" s="84" t="b">
        <v>0</v>
      </c>
    </row>
    <row r="174" spans="1:12" ht="15">
      <c r="A174" s="84" t="s">
        <v>2411</v>
      </c>
      <c r="B174" s="84" t="s">
        <v>2508</v>
      </c>
      <c r="C174" s="84">
        <v>3</v>
      </c>
      <c r="D174" s="122">
        <v>0.002296997037308238</v>
      </c>
      <c r="E174" s="122">
        <v>2.636086515103073</v>
      </c>
      <c r="F174" s="84" t="s">
        <v>2664</v>
      </c>
      <c r="G174" s="84" t="b">
        <v>0</v>
      </c>
      <c r="H174" s="84" t="b">
        <v>0</v>
      </c>
      <c r="I174" s="84" t="b">
        <v>0</v>
      </c>
      <c r="J174" s="84" t="b">
        <v>0</v>
      </c>
      <c r="K174" s="84" t="b">
        <v>0</v>
      </c>
      <c r="L174" s="84" t="b">
        <v>0</v>
      </c>
    </row>
    <row r="175" spans="1:12" ht="15">
      <c r="A175" s="84" t="s">
        <v>2399</v>
      </c>
      <c r="B175" s="84" t="s">
        <v>585</v>
      </c>
      <c r="C175" s="84">
        <v>3</v>
      </c>
      <c r="D175" s="122">
        <v>0.002296997037308238</v>
      </c>
      <c r="E175" s="122">
        <v>2.511147778494773</v>
      </c>
      <c r="F175" s="84" t="s">
        <v>2664</v>
      </c>
      <c r="G175" s="84" t="b">
        <v>0</v>
      </c>
      <c r="H175" s="84" t="b">
        <v>0</v>
      </c>
      <c r="I175" s="84" t="b">
        <v>0</v>
      </c>
      <c r="J175" s="84" t="b">
        <v>0</v>
      </c>
      <c r="K175" s="84" t="b">
        <v>0</v>
      </c>
      <c r="L175" s="84" t="b">
        <v>0</v>
      </c>
    </row>
    <row r="176" spans="1:12" ht="15">
      <c r="A176" s="84" t="s">
        <v>2446</v>
      </c>
      <c r="B176" s="84" t="s">
        <v>1934</v>
      </c>
      <c r="C176" s="84">
        <v>3</v>
      </c>
      <c r="D176" s="122">
        <v>0.002296997037308238</v>
      </c>
      <c r="E176" s="122">
        <v>1.7049678045108856</v>
      </c>
      <c r="F176" s="84" t="s">
        <v>2664</v>
      </c>
      <c r="G176" s="84" t="b">
        <v>0</v>
      </c>
      <c r="H176" s="84" t="b">
        <v>0</v>
      </c>
      <c r="I176" s="84" t="b">
        <v>0</v>
      </c>
      <c r="J176" s="84" t="b">
        <v>0</v>
      </c>
      <c r="K176" s="84" t="b">
        <v>0</v>
      </c>
      <c r="L176" s="84" t="b">
        <v>0</v>
      </c>
    </row>
    <row r="177" spans="1:12" ht="15">
      <c r="A177" s="84" t="s">
        <v>2395</v>
      </c>
      <c r="B177" s="84" t="s">
        <v>2394</v>
      </c>
      <c r="C177" s="84">
        <v>3</v>
      </c>
      <c r="D177" s="122">
        <v>0.002296997037308238</v>
      </c>
      <c r="E177" s="122">
        <v>2.3350565194390915</v>
      </c>
      <c r="F177" s="84" t="s">
        <v>2664</v>
      </c>
      <c r="G177" s="84" t="b">
        <v>0</v>
      </c>
      <c r="H177" s="84" t="b">
        <v>0</v>
      </c>
      <c r="I177" s="84" t="b">
        <v>0</v>
      </c>
      <c r="J177" s="84" t="b">
        <v>0</v>
      </c>
      <c r="K177" s="84" t="b">
        <v>0</v>
      </c>
      <c r="L177" s="84" t="b">
        <v>0</v>
      </c>
    </row>
    <row r="178" spans="1:12" ht="15">
      <c r="A178" s="84" t="s">
        <v>1934</v>
      </c>
      <c r="B178" s="84" t="s">
        <v>2516</v>
      </c>
      <c r="C178" s="84">
        <v>3</v>
      </c>
      <c r="D178" s="122">
        <v>0.002296997037308238</v>
      </c>
      <c r="E178" s="122">
        <v>1.816542579561204</v>
      </c>
      <c r="F178" s="84" t="s">
        <v>2664</v>
      </c>
      <c r="G178" s="84" t="b">
        <v>0</v>
      </c>
      <c r="H178" s="84" t="b">
        <v>0</v>
      </c>
      <c r="I178" s="84" t="b">
        <v>0</v>
      </c>
      <c r="J178" s="84" t="b">
        <v>0</v>
      </c>
      <c r="K178" s="84" t="b">
        <v>0</v>
      </c>
      <c r="L178" s="84" t="b">
        <v>0</v>
      </c>
    </row>
    <row r="179" spans="1:12" ht="15">
      <c r="A179" s="84" t="s">
        <v>1946</v>
      </c>
      <c r="B179" s="84" t="s">
        <v>1992</v>
      </c>
      <c r="C179" s="84">
        <v>3</v>
      </c>
      <c r="D179" s="122">
        <v>0.002296997037308238</v>
      </c>
      <c r="E179" s="122">
        <v>1.9090877871668104</v>
      </c>
      <c r="F179" s="84" t="s">
        <v>2664</v>
      </c>
      <c r="G179" s="84" t="b">
        <v>0</v>
      </c>
      <c r="H179" s="84" t="b">
        <v>0</v>
      </c>
      <c r="I179" s="84" t="b">
        <v>0</v>
      </c>
      <c r="J179" s="84" t="b">
        <v>0</v>
      </c>
      <c r="K179" s="84" t="b">
        <v>0</v>
      </c>
      <c r="L179" s="84" t="b">
        <v>0</v>
      </c>
    </row>
    <row r="180" spans="1:12" ht="15">
      <c r="A180" s="84" t="s">
        <v>1892</v>
      </c>
      <c r="B180" s="84" t="s">
        <v>1920</v>
      </c>
      <c r="C180" s="84">
        <v>3</v>
      </c>
      <c r="D180" s="122">
        <v>0.002296997037308238</v>
      </c>
      <c r="E180" s="122">
        <v>2.4899584794248346</v>
      </c>
      <c r="F180" s="84" t="s">
        <v>2664</v>
      </c>
      <c r="G180" s="84" t="b">
        <v>0</v>
      </c>
      <c r="H180" s="84" t="b">
        <v>0</v>
      </c>
      <c r="I180" s="84" t="b">
        <v>0</v>
      </c>
      <c r="J180" s="84" t="b">
        <v>0</v>
      </c>
      <c r="K180" s="84" t="b">
        <v>0</v>
      </c>
      <c r="L180" s="84" t="b">
        <v>0</v>
      </c>
    </row>
    <row r="181" spans="1:12" ht="15">
      <c r="A181" s="84" t="s">
        <v>2421</v>
      </c>
      <c r="B181" s="84" t="s">
        <v>2525</v>
      </c>
      <c r="C181" s="84">
        <v>3</v>
      </c>
      <c r="D181" s="122">
        <v>0.002296997037308238</v>
      </c>
      <c r="E181" s="122">
        <v>2.857935264719429</v>
      </c>
      <c r="F181" s="84" t="s">
        <v>2664</v>
      </c>
      <c r="G181" s="84" t="b">
        <v>0</v>
      </c>
      <c r="H181" s="84" t="b">
        <v>0</v>
      </c>
      <c r="I181" s="84" t="b">
        <v>0</v>
      </c>
      <c r="J181" s="84" t="b">
        <v>0</v>
      </c>
      <c r="K181" s="84" t="b">
        <v>0</v>
      </c>
      <c r="L181" s="84" t="b">
        <v>0</v>
      </c>
    </row>
    <row r="182" spans="1:12" ht="15">
      <c r="A182" s="84" t="s">
        <v>2428</v>
      </c>
      <c r="B182" s="84" t="s">
        <v>2526</v>
      </c>
      <c r="C182" s="84">
        <v>3</v>
      </c>
      <c r="D182" s="122">
        <v>0.002296997037308238</v>
      </c>
      <c r="E182" s="122">
        <v>2.732996528111129</v>
      </c>
      <c r="F182" s="84" t="s">
        <v>2664</v>
      </c>
      <c r="G182" s="84" t="b">
        <v>0</v>
      </c>
      <c r="H182" s="84" t="b">
        <v>0</v>
      </c>
      <c r="I182" s="84" t="b">
        <v>0</v>
      </c>
      <c r="J182" s="84" t="b">
        <v>0</v>
      </c>
      <c r="K182" s="84" t="b">
        <v>0</v>
      </c>
      <c r="L182" s="84" t="b">
        <v>0</v>
      </c>
    </row>
    <row r="183" spans="1:12" ht="15">
      <c r="A183" s="84" t="s">
        <v>2526</v>
      </c>
      <c r="B183" s="84" t="s">
        <v>572</v>
      </c>
      <c r="C183" s="84">
        <v>3</v>
      </c>
      <c r="D183" s="122">
        <v>0.002296997037308238</v>
      </c>
      <c r="E183" s="122">
        <v>2.636086515103073</v>
      </c>
      <c r="F183" s="84" t="s">
        <v>2664</v>
      </c>
      <c r="G183" s="84" t="b">
        <v>0</v>
      </c>
      <c r="H183" s="84" t="b">
        <v>0</v>
      </c>
      <c r="I183" s="84" t="b">
        <v>0</v>
      </c>
      <c r="J183" s="84" t="b">
        <v>0</v>
      </c>
      <c r="K183" s="84" t="b">
        <v>0</v>
      </c>
      <c r="L183" s="84" t="b">
        <v>0</v>
      </c>
    </row>
    <row r="184" spans="1:12" ht="15">
      <c r="A184" s="84" t="s">
        <v>572</v>
      </c>
      <c r="B184" s="84" t="s">
        <v>2432</v>
      </c>
      <c r="C184" s="84">
        <v>3</v>
      </c>
      <c r="D184" s="122">
        <v>0.002296997037308238</v>
      </c>
      <c r="E184" s="122">
        <v>2.511147778494773</v>
      </c>
      <c r="F184" s="84" t="s">
        <v>2664</v>
      </c>
      <c r="G184" s="84" t="b">
        <v>0</v>
      </c>
      <c r="H184" s="84" t="b">
        <v>0</v>
      </c>
      <c r="I184" s="84" t="b">
        <v>0</v>
      </c>
      <c r="J184" s="84" t="b">
        <v>0</v>
      </c>
      <c r="K184" s="84" t="b">
        <v>0</v>
      </c>
      <c r="L184" s="84" t="b">
        <v>0</v>
      </c>
    </row>
    <row r="185" spans="1:12" ht="15">
      <c r="A185" s="84" t="s">
        <v>2432</v>
      </c>
      <c r="B185" s="84" t="s">
        <v>2527</v>
      </c>
      <c r="C185" s="84">
        <v>3</v>
      </c>
      <c r="D185" s="122">
        <v>0.002296997037308238</v>
      </c>
      <c r="E185" s="122">
        <v>2.732996528111129</v>
      </c>
      <c r="F185" s="84" t="s">
        <v>2664</v>
      </c>
      <c r="G185" s="84" t="b">
        <v>0</v>
      </c>
      <c r="H185" s="84" t="b">
        <v>0</v>
      </c>
      <c r="I185" s="84" t="b">
        <v>0</v>
      </c>
      <c r="J185" s="84" t="b">
        <v>0</v>
      </c>
      <c r="K185" s="84" t="b">
        <v>0</v>
      </c>
      <c r="L185" s="84" t="b">
        <v>0</v>
      </c>
    </row>
    <row r="186" spans="1:12" ht="15">
      <c r="A186" s="84" t="s">
        <v>2527</v>
      </c>
      <c r="B186" s="84" t="s">
        <v>2454</v>
      </c>
      <c r="C186" s="84">
        <v>3</v>
      </c>
      <c r="D186" s="122">
        <v>0.002296997037308238</v>
      </c>
      <c r="E186" s="122">
        <v>2.732996528111129</v>
      </c>
      <c r="F186" s="84" t="s">
        <v>2664</v>
      </c>
      <c r="G186" s="84" t="b">
        <v>0</v>
      </c>
      <c r="H186" s="84" t="b">
        <v>0</v>
      </c>
      <c r="I186" s="84" t="b">
        <v>0</v>
      </c>
      <c r="J186" s="84" t="b">
        <v>0</v>
      </c>
      <c r="K186" s="84" t="b">
        <v>0</v>
      </c>
      <c r="L186" s="84" t="b">
        <v>0</v>
      </c>
    </row>
    <row r="187" spans="1:12" ht="15">
      <c r="A187" s="84" t="s">
        <v>2454</v>
      </c>
      <c r="B187" s="84" t="s">
        <v>2455</v>
      </c>
      <c r="C187" s="84">
        <v>3</v>
      </c>
      <c r="D187" s="122">
        <v>0.002296997037308238</v>
      </c>
      <c r="E187" s="122">
        <v>2.608057791502829</v>
      </c>
      <c r="F187" s="84" t="s">
        <v>2664</v>
      </c>
      <c r="G187" s="84" t="b">
        <v>0</v>
      </c>
      <c r="H187" s="84" t="b">
        <v>0</v>
      </c>
      <c r="I187" s="84" t="b">
        <v>0</v>
      </c>
      <c r="J187" s="84" t="b">
        <v>0</v>
      </c>
      <c r="K187" s="84" t="b">
        <v>0</v>
      </c>
      <c r="L187" s="84" t="b">
        <v>0</v>
      </c>
    </row>
    <row r="188" spans="1:12" ht="15">
      <c r="A188" s="84" t="s">
        <v>2455</v>
      </c>
      <c r="B188" s="84" t="s">
        <v>2528</v>
      </c>
      <c r="C188" s="84">
        <v>3</v>
      </c>
      <c r="D188" s="122">
        <v>0.002296997037308238</v>
      </c>
      <c r="E188" s="122">
        <v>2.732996528111129</v>
      </c>
      <c r="F188" s="84" t="s">
        <v>2664</v>
      </c>
      <c r="G188" s="84" t="b">
        <v>0</v>
      </c>
      <c r="H188" s="84" t="b">
        <v>0</v>
      </c>
      <c r="I188" s="84" t="b">
        <v>0</v>
      </c>
      <c r="J188" s="84" t="b">
        <v>0</v>
      </c>
      <c r="K188" s="84" t="b">
        <v>0</v>
      </c>
      <c r="L188" s="84" t="b">
        <v>0</v>
      </c>
    </row>
    <row r="189" spans="1:12" ht="15">
      <c r="A189" s="84" t="s">
        <v>2528</v>
      </c>
      <c r="B189" s="84" t="s">
        <v>2529</v>
      </c>
      <c r="C189" s="84">
        <v>3</v>
      </c>
      <c r="D189" s="122">
        <v>0.002296997037308238</v>
      </c>
      <c r="E189" s="122">
        <v>2.857935264719429</v>
      </c>
      <c r="F189" s="84" t="s">
        <v>2664</v>
      </c>
      <c r="G189" s="84" t="b">
        <v>0</v>
      </c>
      <c r="H189" s="84" t="b">
        <v>0</v>
      </c>
      <c r="I189" s="84" t="b">
        <v>0</v>
      </c>
      <c r="J189" s="84" t="b">
        <v>0</v>
      </c>
      <c r="K189" s="84" t="b">
        <v>0</v>
      </c>
      <c r="L189" s="84" t="b">
        <v>0</v>
      </c>
    </row>
    <row r="190" spans="1:12" ht="15">
      <c r="A190" s="84" t="s">
        <v>2529</v>
      </c>
      <c r="B190" s="84" t="s">
        <v>2530</v>
      </c>
      <c r="C190" s="84">
        <v>3</v>
      </c>
      <c r="D190" s="122">
        <v>0.002296997037308238</v>
      </c>
      <c r="E190" s="122">
        <v>2.857935264719429</v>
      </c>
      <c r="F190" s="84" t="s">
        <v>2664</v>
      </c>
      <c r="G190" s="84" t="b">
        <v>0</v>
      </c>
      <c r="H190" s="84" t="b">
        <v>0</v>
      </c>
      <c r="I190" s="84" t="b">
        <v>0</v>
      </c>
      <c r="J190" s="84" t="b">
        <v>0</v>
      </c>
      <c r="K190" s="84" t="b">
        <v>0</v>
      </c>
      <c r="L190" s="84" t="b">
        <v>0</v>
      </c>
    </row>
    <row r="191" spans="1:12" ht="15">
      <c r="A191" s="84" t="s">
        <v>282</v>
      </c>
      <c r="B191" s="84" t="s">
        <v>2456</v>
      </c>
      <c r="C191" s="84">
        <v>3</v>
      </c>
      <c r="D191" s="122">
        <v>0.002296997037308238</v>
      </c>
      <c r="E191" s="122">
        <v>1.5497266844283244</v>
      </c>
      <c r="F191" s="84" t="s">
        <v>2664</v>
      </c>
      <c r="G191" s="84" t="b">
        <v>0</v>
      </c>
      <c r="H191" s="84" t="b">
        <v>0</v>
      </c>
      <c r="I191" s="84" t="b">
        <v>0</v>
      </c>
      <c r="J191" s="84" t="b">
        <v>0</v>
      </c>
      <c r="K191" s="84" t="b">
        <v>0</v>
      </c>
      <c r="L191" s="84" t="b">
        <v>0</v>
      </c>
    </row>
    <row r="192" spans="1:12" ht="15">
      <c r="A192" s="84" t="s">
        <v>1934</v>
      </c>
      <c r="B192" s="84" t="s">
        <v>2532</v>
      </c>
      <c r="C192" s="84">
        <v>3</v>
      </c>
      <c r="D192" s="122">
        <v>0.002296997037308238</v>
      </c>
      <c r="E192" s="122">
        <v>1.816542579561204</v>
      </c>
      <c r="F192" s="84" t="s">
        <v>2664</v>
      </c>
      <c r="G192" s="84" t="b">
        <v>0</v>
      </c>
      <c r="H192" s="84" t="b">
        <v>0</v>
      </c>
      <c r="I192" s="84" t="b">
        <v>0</v>
      </c>
      <c r="J192" s="84" t="b">
        <v>0</v>
      </c>
      <c r="K192" s="84" t="b">
        <v>0</v>
      </c>
      <c r="L192" s="84" t="b">
        <v>0</v>
      </c>
    </row>
    <row r="193" spans="1:12" ht="15">
      <c r="A193" s="84" t="s">
        <v>2459</v>
      </c>
      <c r="B193" s="84" t="s">
        <v>2360</v>
      </c>
      <c r="C193" s="84">
        <v>3</v>
      </c>
      <c r="D193" s="122">
        <v>0.002296997037308238</v>
      </c>
      <c r="E193" s="122">
        <v>2.0961744305239547</v>
      </c>
      <c r="F193" s="84" t="s">
        <v>2664</v>
      </c>
      <c r="G193" s="84" t="b">
        <v>0</v>
      </c>
      <c r="H193" s="84" t="b">
        <v>0</v>
      </c>
      <c r="I193" s="84" t="b">
        <v>0</v>
      </c>
      <c r="J193" s="84" t="b">
        <v>0</v>
      </c>
      <c r="K193" s="84" t="b">
        <v>0</v>
      </c>
      <c r="L193" s="84" t="b">
        <v>0</v>
      </c>
    </row>
    <row r="194" spans="1:12" ht="15">
      <c r="A194" s="84" t="s">
        <v>1946</v>
      </c>
      <c r="B194" s="84" t="s">
        <v>2535</v>
      </c>
      <c r="C194" s="84">
        <v>3</v>
      </c>
      <c r="D194" s="122">
        <v>0.002296997037308238</v>
      </c>
      <c r="E194" s="122">
        <v>2.0340265237751103</v>
      </c>
      <c r="F194" s="84" t="s">
        <v>2664</v>
      </c>
      <c r="G194" s="84" t="b">
        <v>0</v>
      </c>
      <c r="H194" s="84" t="b">
        <v>0</v>
      </c>
      <c r="I194" s="84" t="b">
        <v>0</v>
      </c>
      <c r="J194" s="84" t="b">
        <v>0</v>
      </c>
      <c r="K194" s="84" t="b">
        <v>0</v>
      </c>
      <c r="L194" s="84" t="b">
        <v>0</v>
      </c>
    </row>
    <row r="195" spans="1:12" ht="15">
      <c r="A195" s="84" t="s">
        <v>1975</v>
      </c>
      <c r="B195" s="84" t="s">
        <v>1935</v>
      </c>
      <c r="C195" s="84">
        <v>2</v>
      </c>
      <c r="D195" s="122">
        <v>0.001681579872758121</v>
      </c>
      <c r="E195" s="122">
        <v>1.442961916748611</v>
      </c>
      <c r="F195" s="84" t="s">
        <v>2664</v>
      </c>
      <c r="G195" s="84" t="b">
        <v>0</v>
      </c>
      <c r="H195" s="84" t="b">
        <v>0</v>
      </c>
      <c r="I195" s="84" t="b">
        <v>0</v>
      </c>
      <c r="J195" s="84" t="b">
        <v>0</v>
      </c>
      <c r="K195" s="84" t="b">
        <v>0</v>
      </c>
      <c r="L195" s="84" t="b">
        <v>0</v>
      </c>
    </row>
    <row r="196" spans="1:12" ht="15">
      <c r="A196" s="84" t="s">
        <v>1935</v>
      </c>
      <c r="B196" s="84" t="s">
        <v>1979</v>
      </c>
      <c r="C196" s="84">
        <v>2</v>
      </c>
      <c r="D196" s="122">
        <v>0.001681579872758121</v>
      </c>
      <c r="E196" s="122">
        <v>1.2433895618434068</v>
      </c>
      <c r="F196" s="84" t="s">
        <v>2664</v>
      </c>
      <c r="G196" s="84" t="b">
        <v>0</v>
      </c>
      <c r="H196" s="84" t="b">
        <v>0</v>
      </c>
      <c r="I196" s="84" t="b">
        <v>0</v>
      </c>
      <c r="J196" s="84" t="b">
        <v>0</v>
      </c>
      <c r="K196" s="84" t="b">
        <v>0</v>
      </c>
      <c r="L196" s="84" t="b">
        <v>0</v>
      </c>
    </row>
    <row r="197" spans="1:12" ht="15">
      <c r="A197" s="84" t="s">
        <v>1979</v>
      </c>
      <c r="B197" s="84" t="s">
        <v>293</v>
      </c>
      <c r="C197" s="84">
        <v>2</v>
      </c>
      <c r="D197" s="122">
        <v>0.001681579872758121</v>
      </c>
      <c r="E197" s="122">
        <v>1.6404513205055227</v>
      </c>
      <c r="F197" s="84" t="s">
        <v>2664</v>
      </c>
      <c r="G197" s="84" t="b">
        <v>0</v>
      </c>
      <c r="H197" s="84" t="b">
        <v>0</v>
      </c>
      <c r="I197" s="84" t="b">
        <v>0</v>
      </c>
      <c r="J197" s="84" t="b">
        <v>0</v>
      </c>
      <c r="K197" s="84" t="b">
        <v>0</v>
      </c>
      <c r="L197" s="84" t="b">
        <v>0</v>
      </c>
    </row>
    <row r="198" spans="1:12" ht="15">
      <c r="A198" s="84" t="s">
        <v>2540</v>
      </c>
      <c r="B198" s="84" t="s">
        <v>2417</v>
      </c>
      <c r="C198" s="84">
        <v>2</v>
      </c>
      <c r="D198" s="122">
        <v>0.001681579872758121</v>
      </c>
      <c r="E198" s="122">
        <v>2.732996528111129</v>
      </c>
      <c r="F198" s="84" t="s">
        <v>2664</v>
      </c>
      <c r="G198" s="84" t="b">
        <v>0</v>
      </c>
      <c r="H198" s="84" t="b">
        <v>0</v>
      </c>
      <c r="I198" s="84" t="b">
        <v>0</v>
      </c>
      <c r="J198" s="84" t="b">
        <v>0</v>
      </c>
      <c r="K198" s="84" t="b">
        <v>0</v>
      </c>
      <c r="L198" s="84" t="b">
        <v>0</v>
      </c>
    </row>
    <row r="199" spans="1:12" ht="15">
      <c r="A199" s="84" t="s">
        <v>2419</v>
      </c>
      <c r="B199" s="84" t="s">
        <v>2362</v>
      </c>
      <c r="C199" s="84">
        <v>2</v>
      </c>
      <c r="D199" s="122">
        <v>0.001681579872758121</v>
      </c>
      <c r="E199" s="122">
        <v>2.0797840143357855</v>
      </c>
      <c r="F199" s="84" t="s">
        <v>2664</v>
      </c>
      <c r="G199" s="84" t="b">
        <v>0</v>
      </c>
      <c r="H199" s="84" t="b">
        <v>0</v>
      </c>
      <c r="I199" s="84" t="b">
        <v>0</v>
      </c>
      <c r="J199" s="84" t="b">
        <v>0</v>
      </c>
      <c r="K199" s="84" t="b">
        <v>0</v>
      </c>
      <c r="L199" s="84" t="b">
        <v>0</v>
      </c>
    </row>
    <row r="200" spans="1:12" ht="15">
      <c r="A200" s="84" t="s">
        <v>2362</v>
      </c>
      <c r="B200" s="84" t="s">
        <v>2461</v>
      </c>
      <c r="C200" s="84">
        <v>2</v>
      </c>
      <c r="D200" s="122">
        <v>0.001681579872758121</v>
      </c>
      <c r="E200" s="122">
        <v>2.15896526038341</v>
      </c>
      <c r="F200" s="84" t="s">
        <v>2664</v>
      </c>
      <c r="G200" s="84" t="b">
        <v>0</v>
      </c>
      <c r="H200" s="84" t="b">
        <v>0</v>
      </c>
      <c r="I200" s="84" t="b">
        <v>0</v>
      </c>
      <c r="J200" s="84" t="b">
        <v>0</v>
      </c>
      <c r="K200" s="84" t="b">
        <v>0</v>
      </c>
      <c r="L200" s="84" t="b">
        <v>0</v>
      </c>
    </row>
    <row r="201" spans="1:12" ht="15">
      <c r="A201" s="84" t="s">
        <v>2462</v>
      </c>
      <c r="B201" s="84" t="s">
        <v>2541</v>
      </c>
      <c r="C201" s="84">
        <v>2</v>
      </c>
      <c r="D201" s="122">
        <v>0.001681579872758121</v>
      </c>
      <c r="E201" s="122">
        <v>2.857935264719429</v>
      </c>
      <c r="F201" s="84" t="s">
        <v>2664</v>
      </c>
      <c r="G201" s="84" t="b">
        <v>0</v>
      </c>
      <c r="H201" s="84" t="b">
        <v>0</v>
      </c>
      <c r="I201" s="84" t="b">
        <v>0</v>
      </c>
      <c r="J201" s="84" t="b">
        <v>1</v>
      </c>
      <c r="K201" s="84" t="b">
        <v>0</v>
      </c>
      <c r="L201" s="84" t="b">
        <v>0</v>
      </c>
    </row>
    <row r="202" spans="1:12" ht="15">
      <c r="A202" s="84" t="s">
        <v>2541</v>
      </c>
      <c r="B202" s="84" t="s">
        <v>2542</v>
      </c>
      <c r="C202" s="84">
        <v>2</v>
      </c>
      <c r="D202" s="122">
        <v>0.001681579872758121</v>
      </c>
      <c r="E202" s="122">
        <v>3.0340265237751103</v>
      </c>
      <c r="F202" s="84" t="s">
        <v>2664</v>
      </c>
      <c r="G202" s="84" t="b">
        <v>1</v>
      </c>
      <c r="H202" s="84" t="b">
        <v>0</v>
      </c>
      <c r="I202" s="84" t="b">
        <v>0</v>
      </c>
      <c r="J202" s="84" t="b">
        <v>0</v>
      </c>
      <c r="K202" s="84" t="b">
        <v>0</v>
      </c>
      <c r="L202" s="84" t="b">
        <v>0</v>
      </c>
    </row>
    <row r="203" spans="1:12" ht="15">
      <c r="A203" s="84" t="s">
        <v>2542</v>
      </c>
      <c r="B203" s="84" t="s">
        <v>2420</v>
      </c>
      <c r="C203" s="84">
        <v>2</v>
      </c>
      <c r="D203" s="122">
        <v>0.001681579872758121</v>
      </c>
      <c r="E203" s="122">
        <v>2.732996528111129</v>
      </c>
      <c r="F203" s="84" t="s">
        <v>2664</v>
      </c>
      <c r="G203" s="84" t="b">
        <v>0</v>
      </c>
      <c r="H203" s="84" t="b">
        <v>0</v>
      </c>
      <c r="I203" s="84" t="b">
        <v>0</v>
      </c>
      <c r="J203" s="84" t="b">
        <v>0</v>
      </c>
      <c r="K203" s="84" t="b">
        <v>0</v>
      </c>
      <c r="L203" s="84" t="b">
        <v>0</v>
      </c>
    </row>
    <row r="204" spans="1:12" ht="15">
      <c r="A204" s="84" t="s">
        <v>2420</v>
      </c>
      <c r="B204" s="84" t="s">
        <v>2543</v>
      </c>
      <c r="C204" s="84">
        <v>2</v>
      </c>
      <c r="D204" s="122">
        <v>0.001681579872758121</v>
      </c>
      <c r="E204" s="122">
        <v>2.732996528111129</v>
      </c>
      <c r="F204" s="84" t="s">
        <v>2664</v>
      </c>
      <c r="G204" s="84" t="b">
        <v>0</v>
      </c>
      <c r="H204" s="84" t="b">
        <v>0</v>
      </c>
      <c r="I204" s="84" t="b">
        <v>0</v>
      </c>
      <c r="J204" s="84" t="b">
        <v>0</v>
      </c>
      <c r="K204" s="84" t="b">
        <v>0</v>
      </c>
      <c r="L204" s="84" t="b">
        <v>0</v>
      </c>
    </row>
    <row r="205" spans="1:12" ht="15">
      <c r="A205" s="84" t="s">
        <v>2543</v>
      </c>
      <c r="B205" s="84" t="s">
        <v>2463</v>
      </c>
      <c r="C205" s="84">
        <v>2</v>
      </c>
      <c r="D205" s="122">
        <v>0.001681579872758121</v>
      </c>
      <c r="E205" s="122">
        <v>2.857935264719429</v>
      </c>
      <c r="F205" s="84" t="s">
        <v>2664</v>
      </c>
      <c r="G205" s="84" t="b">
        <v>0</v>
      </c>
      <c r="H205" s="84" t="b">
        <v>0</v>
      </c>
      <c r="I205" s="84" t="b">
        <v>0</v>
      </c>
      <c r="J205" s="84" t="b">
        <v>0</v>
      </c>
      <c r="K205" s="84" t="b">
        <v>0</v>
      </c>
      <c r="L205" s="84" t="b">
        <v>0</v>
      </c>
    </row>
    <row r="206" spans="1:12" ht="15">
      <c r="A206" s="84" t="s">
        <v>2463</v>
      </c>
      <c r="B206" s="84" t="s">
        <v>2362</v>
      </c>
      <c r="C206" s="84">
        <v>2</v>
      </c>
      <c r="D206" s="122">
        <v>0.001681579872758121</v>
      </c>
      <c r="E206" s="122">
        <v>2.2047227509440854</v>
      </c>
      <c r="F206" s="84" t="s">
        <v>2664</v>
      </c>
      <c r="G206" s="84" t="b">
        <v>0</v>
      </c>
      <c r="H206" s="84" t="b">
        <v>0</v>
      </c>
      <c r="I206" s="84" t="b">
        <v>0</v>
      </c>
      <c r="J206" s="84" t="b">
        <v>0</v>
      </c>
      <c r="K206" s="84" t="b">
        <v>0</v>
      </c>
      <c r="L206" s="84" t="b">
        <v>0</v>
      </c>
    </row>
    <row r="207" spans="1:12" ht="15">
      <c r="A207" s="84" t="s">
        <v>2362</v>
      </c>
      <c r="B207" s="84" t="s">
        <v>1906</v>
      </c>
      <c r="C207" s="84">
        <v>2</v>
      </c>
      <c r="D207" s="122">
        <v>0.001681579872758121</v>
      </c>
      <c r="E207" s="122">
        <v>1.6360865151030726</v>
      </c>
      <c r="F207" s="84" t="s">
        <v>2664</v>
      </c>
      <c r="G207" s="84" t="b">
        <v>0</v>
      </c>
      <c r="H207" s="84" t="b">
        <v>0</v>
      </c>
      <c r="I207" s="84" t="b">
        <v>0</v>
      </c>
      <c r="J207" s="84" t="b">
        <v>0</v>
      </c>
      <c r="K207" s="84" t="b">
        <v>0</v>
      </c>
      <c r="L207" s="84" t="b">
        <v>0</v>
      </c>
    </row>
    <row r="208" spans="1:12" ht="15">
      <c r="A208" s="84" t="s">
        <v>2368</v>
      </c>
      <c r="B208" s="84" t="s">
        <v>2363</v>
      </c>
      <c r="C208" s="84">
        <v>2</v>
      </c>
      <c r="D208" s="122">
        <v>0.001681579872758121</v>
      </c>
      <c r="E208" s="122">
        <v>1.6818440056637478</v>
      </c>
      <c r="F208" s="84" t="s">
        <v>2664</v>
      </c>
      <c r="G208" s="84" t="b">
        <v>0</v>
      </c>
      <c r="H208" s="84" t="b">
        <v>0</v>
      </c>
      <c r="I208" s="84" t="b">
        <v>0</v>
      </c>
      <c r="J208" s="84" t="b">
        <v>0</v>
      </c>
      <c r="K208" s="84" t="b">
        <v>1</v>
      </c>
      <c r="L208" s="84" t="b">
        <v>0</v>
      </c>
    </row>
    <row r="209" spans="1:12" ht="15">
      <c r="A209" s="84" t="s">
        <v>282</v>
      </c>
      <c r="B209" s="84" t="s">
        <v>2465</v>
      </c>
      <c r="C209" s="84">
        <v>2</v>
      </c>
      <c r="D209" s="122">
        <v>0.001681579872758121</v>
      </c>
      <c r="E209" s="122">
        <v>1.5497266844283244</v>
      </c>
      <c r="F209" s="84" t="s">
        <v>2664</v>
      </c>
      <c r="G209" s="84" t="b">
        <v>0</v>
      </c>
      <c r="H209" s="84" t="b">
        <v>0</v>
      </c>
      <c r="I209" s="84" t="b">
        <v>0</v>
      </c>
      <c r="J209" s="84" t="b">
        <v>1</v>
      </c>
      <c r="K209" s="84" t="b">
        <v>0</v>
      </c>
      <c r="L209" s="84" t="b">
        <v>0</v>
      </c>
    </row>
    <row r="210" spans="1:12" ht="15">
      <c r="A210" s="84" t="s">
        <v>2398</v>
      </c>
      <c r="B210" s="84" t="s">
        <v>2546</v>
      </c>
      <c r="C210" s="84">
        <v>2</v>
      </c>
      <c r="D210" s="122">
        <v>0.001681579872758121</v>
      </c>
      <c r="E210" s="122">
        <v>2.636086515103073</v>
      </c>
      <c r="F210" s="84" t="s">
        <v>2664</v>
      </c>
      <c r="G210" s="84" t="b">
        <v>0</v>
      </c>
      <c r="H210" s="84" t="b">
        <v>0</v>
      </c>
      <c r="I210" s="84" t="b">
        <v>0</v>
      </c>
      <c r="J210" s="84" t="b">
        <v>0</v>
      </c>
      <c r="K210" s="84" t="b">
        <v>0</v>
      </c>
      <c r="L210" s="84" t="b">
        <v>0</v>
      </c>
    </row>
    <row r="211" spans="1:12" ht="15">
      <c r="A211" s="84" t="s">
        <v>1964</v>
      </c>
      <c r="B211" s="84" t="s">
        <v>1940</v>
      </c>
      <c r="C211" s="84">
        <v>2</v>
      </c>
      <c r="D211" s="122">
        <v>0.001681579872758121</v>
      </c>
      <c r="E211" s="122">
        <v>1.5357159699855096</v>
      </c>
      <c r="F211" s="84" t="s">
        <v>2664</v>
      </c>
      <c r="G211" s="84" t="b">
        <v>0</v>
      </c>
      <c r="H211" s="84" t="b">
        <v>0</v>
      </c>
      <c r="I211" s="84" t="b">
        <v>0</v>
      </c>
      <c r="J211" s="84" t="b">
        <v>0</v>
      </c>
      <c r="K211" s="84" t="b">
        <v>0</v>
      </c>
      <c r="L211" s="84" t="b">
        <v>0</v>
      </c>
    </row>
    <row r="212" spans="1:12" ht="15">
      <c r="A212" s="84" t="s">
        <v>2382</v>
      </c>
      <c r="B212" s="84" t="s">
        <v>1939</v>
      </c>
      <c r="C212" s="84">
        <v>2</v>
      </c>
      <c r="D212" s="122">
        <v>0.001681579872758121</v>
      </c>
      <c r="E212" s="122">
        <v>1.5791816637666</v>
      </c>
      <c r="F212" s="84" t="s">
        <v>2664</v>
      </c>
      <c r="G212" s="84" t="b">
        <v>0</v>
      </c>
      <c r="H212" s="84" t="b">
        <v>0</v>
      </c>
      <c r="I212" s="84" t="b">
        <v>0</v>
      </c>
      <c r="J212" s="84" t="b">
        <v>0</v>
      </c>
      <c r="K212" s="84" t="b">
        <v>0</v>
      </c>
      <c r="L212" s="84" t="b">
        <v>0</v>
      </c>
    </row>
    <row r="213" spans="1:12" ht="15">
      <c r="A213" s="84" t="s">
        <v>2475</v>
      </c>
      <c r="B213" s="84" t="s">
        <v>1901</v>
      </c>
      <c r="C213" s="84">
        <v>2</v>
      </c>
      <c r="D213" s="122">
        <v>0.001681579872758121</v>
      </c>
      <c r="E213" s="122">
        <v>2.6818440056637476</v>
      </c>
      <c r="F213" s="84" t="s">
        <v>2664</v>
      </c>
      <c r="G213" s="84" t="b">
        <v>0</v>
      </c>
      <c r="H213" s="84" t="b">
        <v>0</v>
      </c>
      <c r="I213" s="84" t="b">
        <v>0</v>
      </c>
      <c r="J213" s="84" t="b">
        <v>0</v>
      </c>
      <c r="K213" s="84" t="b">
        <v>0</v>
      </c>
      <c r="L213" s="84" t="b">
        <v>0</v>
      </c>
    </row>
    <row r="214" spans="1:12" ht="15">
      <c r="A214" s="84" t="s">
        <v>604</v>
      </c>
      <c r="B214" s="84" t="s">
        <v>2553</v>
      </c>
      <c r="C214" s="84">
        <v>2</v>
      </c>
      <c r="D214" s="122">
        <v>0.001681579872758121</v>
      </c>
      <c r="E214" s="122">
        <v>2.857935264719429</v>
      </c>
      <c r="F214" s="84" t="s">
        <v>2664</v>
      </c>
      <c r="G214" s="84" t="b">
        <v>0</v>
      </c>
      <c r="H214" s="84" t="b">
        <v>0</v>
      </c>
      <c r="I214" s="84" t="b">
        <v>0</v>
      </c>
      <c r="J214" s="84" t="b">
        <v>1</v>
      </c>
      <c r="K214" s="84" t="b">
        <v>0</v>
      </c>
      <c r="L214" s="84" t="b">
        <v>0</v>
      </c>
    </row>
    <row r="215" spans="1:12" ht="15">
      <c r="A215" s="84" t="s">
        <v>2553</v>
      </c>
      <c r="B215" s="84" t="s">
        <v>2554</v>
      </c>
      <c r="C215" s="84">
        <v>2</v>
      </c>
      <c r="D215" s="122">
        <v>0.001681579872758121</v>
      </c>
      <c r="E215" s="122">
        <v>3.0340265237751103</v>
      </c>
      <c r="F215" s="84" t="s">
        <v>2664</v>
      </c>
      <c r="G215" s="84" t="b">
        <v>1</v>
      </c>
      <c r="H215" s="84" t="b">
        <v>0</v>
      </c>
      <c r="I215" s="84" t="b">
        <v>0</v>
      </c>
      <c r="J215" s="84" t="b">
        <v>0</v>
      </c>
      <c r="K215" s="84" t="b">
        <v>0</v>
      </c>
      <c r="L215" s="84" t="b">
        <v>0</v>
      </c>
    </row>
    <row r="216" spans="1:12" ht="15">
      <c r="A216" s="84" t="s">
        <v>2554</v>
      </c>
      <c r="B216" s="84" t="s">
        <v>1965</v>
      </c>
      <c r="C216" s="84">
        <v>2</v>
      </c>
      <c r="D216" s="122">
        <v>0.001681579872758121</v>
      </c>
      <c r="E216" s="122">
        <v>2.4899584794248346</v>
      </c>
      <c r="F216" s="84" t="s">
        <v>2664</v>
      </c>
      <c r="G216" s="84" t="b">
        <v>0</v>
      </c>
      <c r="H216" s="84" t="b">
        <v>0</v>
      </c>
      <c r="I216" s="84" t="b">
        <v>0</v>
      </c>
      <c r="J216" s="84" t="b">
        <v>0</v>
      </c>
      <c r="K216" s="84" t="b">
        <v>0</v>
      </c>
      <c r="L216" s="84" t="b">
        <v>0</v>
      </c>
    </row>
    <row r="217" spans="1:12" ht="15">
      <c r="A217" s="84" t="s">
        <v>1965</v>
      </c>
      <c r="B217" s="84" t="s">
        <v>1963</v>
      </c>
      <c r="C217" s="84">
        <v>2</v>
      </c>
      <c r="D217" s="122">
        <v>0.001681579872758121</v>
      </c>
      <c r="E217" s="122">
        <v>1.7909884750888159</v>
      </c>
      <c r="F217" s="84" t="s">
        <v>2664</v>
      </c>
      <c r="G217" s="84" t="b">
        <v>0</v>
      </c>
      <c r="H217" s="84" t="b">
        <v>0</v>
      </c>
      <c r="I217" s="84" t="b">
        <v>0</v>
      </c>
      <c r="J217" s="84" t="b">
        <v>0</v>
      </c>
      <c r="K217" s="84" t="b">
        <v>0</v>
      </c>
      <c r="L217" s="84" t="b">
        <v>0</v>
      </c>
    </row>
    <row r="218" spans="1:12" ht="15">
      <c r="A218" s="84" t="s">
        <v>1963</v>
      </c>
      <c r="B218" s="84" t="s">
        <v>2385</v>
      </c>
      <c r="C218" s="84">
        <v>2</v>
      </c>
      <c r="D218" s="122">
        <v>0.001681579872758121</v>
      </c>
      <c r="E218" s="122">
        <v>1.857935264719429</v>
      </c>
      <c r="F218" s="84" t="s">
        <v>2664</v>
      </c>
      <c r="G218" s="84" t="b">
        <v>0</v>
      </c>
      <c r="H218" s="84" t="b">
        <v>0</v>
      </c>
      <c r="I218" s="84" t="b">
        <v>0</v>
      </c>
      <c r="J218" s="84" t="b">
        <v>1</v>
      </c>
      <c r="K218" s="84" t="b">
        <v>0</v>
      </c>
      <c r="L218" s="84" t="b">
        <v>0</v>
      </c>
    </row>
    <row r="219" spans="1:12" ht="15">
      <c r="A219" s="84" t="s">
        <v>2476</v>
      </c>
      <c r="B219" s="84" t="s">
        <v>2469</v>
      </c>
      <c r="C219" s="84">
        <v>2</v>
      </c>
      <c r="D219" s="122">
        <v>0.001681579872758121</v>
      </c>
      <c r="E219" s="122">
        <v>2.6818440056637476</v>
      </c>
      <c r="F219" s="84" t="s">
        <v>2664</v>
      </c>
      <c r="G219" s="84" t="b">
        <v>0</v>
      </c>
      <c r="H219" s="84" t="b">
        <v>0</v>
      </c>
      <c r="I219" s="84" t="b">
        <v>0</v>
      </c>
      <c r="J219" s="84" t="b">
        <v>0</v>
      </c>
      <c r="K219" s="84" t="b">
        <v>0</v>
      </c>
      <c r="L219" s="84" t="b">
        <v>0</v>
      </c>
    </row>
    <row r="220" spans="1:12" ht="15">
      <c r="A220" s="84" t="s">
        <v>1964</v>
      </c>
      <c r="B220" s="84" t="s">
        <v>2555</v>
      </c>
      <c r="C220" s="84">
        <v>2</v>
      </c>
      <c r="D220" s="122">
        <v>0.001681579872758121</v>
      </c>
      <c r="E220" s="122">
        <v>2.4899584794248346</v>
      </c>
      <c r="F220" s="84" t="s">
        <v>2664</v>
      </c>
      <c r="G220" s="84" t="b">
        <v>0</v>
      </c>
      <c r="H220" s="84" t="b">
        <v>0</v>
      </c>
      <c r="I220" s="84" t="b">
        <v>0</v>
      </c>
      <c r="J220" s="84" t="b">
        <v>0</v>
      </c>
      <c r="K220" s="84" t="b">
        <v>0</v>
      </c>
      <c r="L220" s="84" t="b">
        <v>0</v>
      </c>
    </row>
    <row r="221" spans="1:12" ht="15">
      <c r="A221" s="84" t="s">
        <v>2555</v>
      </c>
      <c r="B221" s="84" t="s">
        <v>2556</v>
      </c>
      <c r="C221" s="84">
        <v>2</v>
      </c>
      <c r="D221" s="122">
        <v>0.001681579872758121</v>
      </c>
      <c r="E221" s="122">
        <v>3.0340265237751103</v>
      </c>
      <c r="F221" s="84" t="s">
        <v>2664</v>
      </c>
      <c r="G221" s="84" t="b">
        <v>0</v>
      </c>
      <c r="H221" s="84" t="b">
        <v>0</v>
      </c>
      <c r="I221" s="84" t="b">
        <v>0</v>
      </c>
      <c r="J221" s="84" t="b">
        <v>0</v>
      </c>
      <c r="K221" s="84" t="b">
        <v>0</v>
      </c>
      <c r="L221" s="84" t="b">
        <v>0</v>
      </c>
    </row>
    <row r="222" spans="1:12" ht="15">
      <c r="A222" s="84" t="s">
        <v>282</v>
      </c>
      <c r="B222" s="84" t="s">
        <v>297</v>
      </c>
      <c r="C222" s="84">
        <v>2</v>
      </c>
      <c r="D222" s="122">
        <v>0.001681579872758121</v>
      </c>
      <c r="E222" s="122">
        <v>1.3736354253726433</v>
      </c>
      <c r="F222" s="84" t="s">
        <v>2664</v>
      </c>
      <c r="G222" s="84" t="b">
        <v>0</v>
      </c>
      <c r="H222" s="84" t="b">
        <v>0</v>
      </c>
      <c r="I222" s="84" t="b">
        <v>0</v>
      </c>
      <c r="J222" s="84" t="b">
        <v>0</v>
      </c>
      <c r="K222" s="84" t="b">
        <v>0</v>
      </c>
      <c r="L222" s="84" t="b">
        <v>0</v>
      </c>
    </row>
    <row r="223" spans="1:12" ht="15">
      <c r="A223" s="84" t="s">
        <v>302</v>
      </c>
      <c r="B223" s="84" t="s">
        <v>2431</v>
      </c>
      <c r="C223" s="84">
        <v>2</v>
      </c>
      <c r="D223" s="122">
        <v>0.001681579872758121</v>
      </c>
      <c r="E223" s="122">
        <v>2.3350565194390915</v>
      </c>
      <c r="F223" s="84" t="s">
        <v>2664</v>
      </c>
      <c r="G223" s="84" t="b">
        <v>0</v>
      </c>
      <c r="H223" s="84" t="b">
        <v>0</v>
      </c>
      <c r="I223" s="84" t="b">
        <v>0</v>
      </c>
      <c r="J223" s="84" t="b">
        <v>0</v>
      </c>
      <c r="K223" s="84" t="b">
        <v>0</v>
      </c>
      <c r="L223" s="84" t="b">
        <v>0</v>
      </c>
    </row>
    <row r="224" spans="1:12" ht="15">
      <c r="A224" s="84" t="s">
        <v>2362</v>
      </c>
      <c r="B224" s="84" t="s">
        <v>1963</v>
      </c>
      <c r="C224" s="84">
        <v>2</v>
      </c>
      <c r="D224" s="122">
        <v>0.001681579872758121</v>
      </c>
      <c r="E224" s="122">
        <v>1.6360865151030726</v>
      </c>
      <c r="F224" s="84" t="s">
        <v>2664</v>
      </c>
      <c r="G224" s="84" t="b">
        <v>0</v>
      </c>
      <c r="H224" s="84" t="b">
        <v>0</v>
      </c>
      <c r="I224" s="84" t="b">
        <v>0</v>
      </c>
      <c r="J224" s="84" t="b">
        <v>0</v>
      </c>
      <c r="K224" s="84" t="b">
        <v>0</v>
      </c>
      <c r="L224" s="84" t="b">
        <v>0</v>
      </c>
    </row>
    <row r="225" spans="1:12" ht="15">
      <c r="A225" s="84" t="s">
        <v>1963</v>
      </c>
      <c r="B225" s="84" t="s">
        <v>1967</v>
      </c>
      <c r="C225" s="84">
        <v>2</v>
      </c>
      <c r="D225" s="122">
        <v>0.001681579872758121</v>
      </c>
      <c r="E225" s="122">
        <v>2.15896526038341</v>
      </c>
      <c r="F225" s="84" t="s">
        <v>2664</v>
      </c>
      <c r="G225" s="84" t="b">
        <v>0</v>
      </c>
      <c r="H225" s="84" t="b">
        <v>0</v>
      </c>
      <c r="I225" s="84" t="b">
        <v>0</v>
      </c>
      <c r="J225" s="84" t="b">
        <v>0</v>
      </c>
      <c r="K225" s="84" t="b">
        <v>0</v>
      </c>
      <c r="L225" s="84" t="b">
        <v>0</v>
      </c>
    </row>
    <row r="226" spans="1:12" ht="15">
      <c r="A226" s="84" t="s">
        <v>1967</v>
      </c>
      <c r="B226" s="84" t="s">
        <v>603</v>
      </c>
      <c r="C226" s="84">
        <v>2</v>
      </c>
      <c r="D226" s="122">
        <v>0.001681579872758121</v>
      </c>
      <c r="E226" s="122">
        <v>2.857935264719429</v>
      </c>
      <c r="F226" s="84" t="s">
        <v>2664</v>
      </c>
      <c r="G226" s="84" t="b">
        <v>0</v>
      </c>
      <c r="H226" s="84" t="b">
        <v>0</v>
      </c>
      <c r="I226" s="84" t="b">
        <v>0</v>
      </c>
      <c r="J226" s="84" t="b">
        <v>0</v>
      </c>
      <c r="K226" s="84" t="b">
        <v>0</v>
      </c>
      <c r="L226" s="84" t="b">
        <v>0</v>
      </c>
    </row>
    <row r="227" spans="1:12" ht="15">
      <c r="A227" s="84" t="s">
        <v>603</v>
      </c>
      <c r="B227" s="84" t="s">
        <v>1966</v>
      </c>
      <c r="C227" s="84">
        <v>2</v>
      </c>
      <c r="D227" s="122">
        <v>0.001681579872758121</v>
      </c>
      <c r="E227" s="122">
        <v>2.857935264719429</v>
      </c>
      <c r="F227" s="84" t="s">
        <v>2664</v>
      </c>
      <c r="G227" s="84" t="b">
        <v>0</v>
      </c>
      <c r="H227" s="84" t="b">
        <v>0</v>
      </c>
      <c r="I227" s="84" t="b">
        <v>0</v>
      </c>
      <c r="J227" s="84" t="b">
        <v>0</v>
      </c>
      <c r="K227" s="84" t="b">
        <v>0</v>
      </c>
      <c r="L227" s="84" t="b">
        <v>0</v>
      </c>
    </row>
    <row r="228" spans="1:12" ht="15">
      <c r="A228" s="84" t="s">
        <v>1966</v>
      </c>
      <c r="B228" s="84" t="s">
        <v>2420</v>
      </c>
      <c r="C228" s="84">
        <v>2</v>
      </c>
      <c r="D228" s="122">
        <v>0.001681579872758121</v>
      </c>
      <c r="E228" s="122">
        <v>2.5569052690554477</v>
      </c>
      <c r="F228" s="84" t="s">
        <v>2664</v>
      </c>
      <c r="G228" s="84" t="b">
        <v>0</v>
      </c>
      <c r="H228" s="84" t="b">
        <v>0</v>
      </c>
      <c r="I228" s="84" t="b">
        <v>0</v>
      </c>
      <c r="J228" s="84" t="b">
        <v>0</v>
      </c>
      <c r="K228" s="84" t="b">
        <v>0</v>
      </c>
      <c r="L228" s="84" t="b">
        <v>0</v>
      </c>
    </row>
    <row r="229" spans="1:12" ht="15">
      <c r="A229" s="84" t="s">
        <v>2420</v>
      </c>
      <c r="B229" s="84" t="s">
        <v>1946</v>
      </c>
      <c r="C229" s="84">
        <v>2</v>
      </c>
      <c r="D229" s="122">
        <v>0.001681579872758121</v>
      </c>
      <c r="E229" s="122">
        <v>1.7787540186718043</v>
      </c>
      <c r="F229" s="84" t="s">
        <v>2664</v>
      </c>
      <c r="G229" s="84" t="b">
        <v>0</v>
      </c>
      <c r="H229" s="84" t="b">
        <v>0</v>
      </c>
      <c r="I229" s="84" t="b">
        <v>0</v>
      </c>
      <c r="J229" s="84" t="b">
        <v>0</v>
      </c>
      <c r="K229" s="84" t="b">
        <v>0</v>
      </c>
      <c r="L229" s="84" t="b">
        <v>0</v>
      </c>
    </row>
    <row r="230" spans="1:12" ht="15">
      <c r="A230" s="84" t="s">
        <v>1946</v>
      </c>
      <c r="B230" s="84" t="s">
        <v>1968</v>
      </c>
      <c r="C230" s="84">
        <v>2</v>
      </c>
      <c r="D230" s="122">
        <v>0.001681579872758121</v>
      </c>
      <c r="E230" s="122">
        <v>1.857935264719429</v>
      </c>
      <c r="F230" s="84" t="s">
        <v>2664</v>
      </c>
      <c r="G230" s="84" t="b">
        <v>0</v>
      </c>
      <c r="H230" s="84" t="b">
        <v>0</v>
      </c>
      <c r="I230" s="84" t="b">
        <v>0</v>
      </c>
      <c r="J230" s="84" t="b">
        <v>0</v>
      </c>
      <c r="K230" s="84" t="b">
        <v>0</v>
      </c>
      <c r="L230" s="84" t="b">
        <v>0</v>
      </c>
    </row>
    <row r="231" spans="1:12" ht="15">
      <c r="A231" s="84" t="s">
        <v>2433</v>
      </c>
      <c r="B231" s="84" t="s">
        <v>2558</v>
      </c>
      <c r="C231" s="84">
        <v>2</v>
      </c>
      <c r="D231" s="122">
        <v>0.001681579872758121</v>
      </c>
      <c r="E231" s="122">
        <v>2.857935264719429</v>
      </c>
      <c r="F231" s="84" t="s">
        <v>2664</v>
      </c>
      <c r="G231" s="84" t="b">
        <v>0</v>
      </c>
      <c r="H231" s="84" t="b">
        <v>0</v>
      </c>
      <c r="I231" s="84" t="b">
        <v>0</v>
      </c>
      <c r="J231" s="84" t="b">
        <v>0</v>
      </c>
      <c r="K231" s="84" t="b">
        <v>0</v>
      </c>
      <c r="L231" s="84" t="b">
        <v>0</v>
      </c>
    </row>
    <row r="232" spans="1:12" ht="15">
      <c r="A232" s="84" t="s">
        <v>2558</v>
      </c>
      <c r="B232" s="84" t="s">
        <v>2368</v>
      </c>
      <c r="C232" s="84">
        <v>2</v>
      </c>
      <c r="D232" s="122">
        <v>0.001681579872758121</v>
      </c>
      <c r="E232" s="122">
        <v>2.380814009999767</v>
      </c>
      <c r="F232" s="84" t="s">
        <v>2664</v>
      </c>
      <c r="G232" s="84" t="b">
        <v>0</v>
      </c>
      <c r="H232" s="84" t="b">
        <v>0</v>
      </c>
      <c r="I232" s="84" t="b">
        <v>0</v>
      </c>
      <c r="J232" s="84" t="b">
        <v>0</v>
      </c>
      <c r="K232" s="84" t="b">
        <v>0</v>
      </c>
      <c r="L232" s="84" t="b">
        <v>0</v>
      </c>
    </row>
    <row r="233" spans="1:12" ht="15">
      <c r="A233" s="84" t="s">
        <v>2368</v>
      </c>
      <c r="B233" s="84" t="s">
        <v>2559</v>
      </c>
      <c r="C233" s="84">
        <v>2</v>
      </c>
      <c r="D233" s="122">
        <v>0.001681579872758121</v>
      </c>
      <c r="E233" s="122">
        <v>2.380814009999767</v>
      </c>
      <c r="F233" s="84" t="s">
        <v>2664</v>
      </c>
      <c r="G233" s="84" t="b">
        <v>0</v>
      </c>
      <c r="H233" s="84" t="b">
        <v>0</v>
      </c>
      <c r="I233" s="84" t="b">
        <v>0</v>
      </c>
      <c r="J233" s="84" t="b">
        <v>0</v>
      </c>
      <c r="K233" s="84" t="b">
        <v>1</v>
      </c>
      <c r="L233" s="84" t="b">
        <v>0</v>
      </c>
    </row>
    <row r="234" spans="1:12" ht="15">
      <c r="A234" s="84" t="s">
        <v>2559</v>
      </c>
      <c r="B234" s="84" t="s">
        <v>1937</v>
      </c>
      <c r="C234" s="84">
        <v>2</v>
      </c>
      <c r="D234" s="122">
        <v>0.001681579872758121</v>
      </c>
      <c r="E234" s="122">
        <v>2.0340265237751103</v>
      </c>
      <c r="F234" s="84" t="s">
        <v>2664</v>
      </c>
      <c r="G234" s="84" t="b">
        <v>0</v>
      </c>
      <c r="H234" s="84" t="b">
        <v>1</v>
      </c>
      <c r="I234" s="84" t="b">
        <v>0</v>
      </c>
      <c r="J234" s="84" t="b">
        <v>0</v>
      </c>
      <c r="K234" s="84" t="b">
        <v>0</v>
      </c>
      <c r="L234" s="84" t="b">
        <v>0</v>
      </c>
    </row>
    <row r="235" spans="1:12" ht="15">
      <c r="A235" s="84" t="s">
        <v>1937</v>
      </c>
      <c r="B235" s="84" t="s">
        <v>1941</v>
      </c>
      <c r="C235" s="84">
        <v>2</v>
      </c>
      <c r="D235" s="122">
        <v>0.001681579872758121</v>
      </c>
      <c r="E235" s="122">
        <v>1.2595095580465605</v>
      </c>
      <c r="F235" s="84" t="s">
        <v>2664</v>
      </c>
      <c r="G235" s="84" t="b">
        <v>0</v>
      </c>
      <c r="H235" s="84" t="b">
        <v>0</v>
      </c>
      <c r="I235" s="84" t="b">
        <v>0</v>
      </c>
      <c r="J235" s="84" t="b">
        <v>0</v>
      </c>
      <c r="K235" s="84" t="b">
        <v>0</v>
      </c>
      <c r="L235" s="84" t="b">
        <v>0</v>
      </c>
    </row>
    <row r="236" spans="1:12" ht="15">
      <c r="A236" s="84" t="s">
        <v>2479</v>
      </c>
      <c r="B236" s="84" t="s">
        <v>1941</v>
      </c>
      <c r="C236" s="84">
        <v>2</v>
      </c>
      <c r="D236" s="122">
        <v>0.001681579872758121</v>
      </c>
      <c r="E236" s="122">
        <v>2.012837224705172</v>
      </c>
      <c r="F236" s="84" t="s">
        <v>2664</v>
      </c>
      <c r="G236" s="84" t="b">
        <v>0</v>
      </c>
      <c r="H236" s="84" t="b">
        <v>0</v>
      </c>
      <c r="I236" s="84" t="b">
        <v>0</v>
      </c>
      <c r="J236" s="84" t="b">
        <v>0</v>
      </c>
      <c r="K236" s="84" t="b">
        <v>0</v>
      </c>
      <c r="L236" s="84" t="b">
        <v>0</v>
      </c>
    </row>
    <row r="237" spans="1:12" ht="15">
      <c r="A237" s="84" t="s">
        <v>2358</v>
      </c>
      <c r="B237" s="84" t="s">
        <v>2480</v>
      </c>
      <c r="C237" s="84">
        <v>2</v>
      </c>
      <c r="D237" s="122">
        <v>0.001681579872758121</v>
      </c>
      <c r="E237" s="122">
        <v>2.012837224705172</v>
      </c>
      <c r="F237" s="84" t="s">
        <v>2664</v>
      </c>
      <c r="G237" s="84" t="b">
        <v>0</v>
      </c>
      <c r="H237" s="84" t="b">
        <v>0</v>
      </c>
      <c r="I237" s="84" t="b">
        <v>0</v>
      </c>
      <c r="J237" s="84" t="b">
        <v>0</v>
      </c>
      <c r="K237" s="84" t="b">
        <v>0</v>
      </c>
      <c r="L237" s="84" t="b">
        <v>0</v>
      </c>
    </row>
    <row r="238" spans="1:12" ht="15">
      <c r="A238" s="84" t="s">
        <v>2480</v>
      </c>
      <c r="B238" s="84" t="s">
        <v>570</v>
      </c>
      <c r="C238" s="84">
        <v>2</v>
      </c>
      <c r="D238" s="122">
        <v>0.001681579872758121</v>
      </c>
      <c r="E238" s="122">
        <v>2.0450219080765732</v>
      </c>
      <c r="F238" s="84" t="s">
        <v>2664</v>
      </c>
      <c r="G238" s="84" t="b">
        <v>0</v>
      </c>
      <c r="H238" s="84" t="b">
        <v>0</v>
      </c>
      <c r="I238" s="84" t="b">
        <v>0</v>
      </c>
      <c r="J238" s="84" t="b">
        <v>0</v>
      </c>
      <c r="K238" s="84" t="b">
        <v>0</v>
      </c>
      <c r="L238" s="84" t="b">
        <v>0</v>
      </c>
    </row>
    <row r="239" spans="1:12" ht="15">
      <c r="A239" s="84" t="s">
        <v>2435</v>
      </c>
      <c r="B239" s="84" t="s">
        <v>1940</v>
      </c>
      <c r="C239" s="84">
        <v>2</v>
      </c>
      <c r="D239" s="122">
        <v>0.001681579872758121</v>
      </c>
      <c r="E239" s="122">
        <v>1.9036927552801042</v>
      </c>
      <c r="F239" s="84" t="s">
        <v>2664</v>
      </c>
      <c r="G239" s="84" t="b">
        <v>1</v>
      </c>
      <c r="H239" s="84" t="b">
        <v>0</v>
      </c>
      <c r="I239" s="84" t="b">
        <v>0</v>
      </c>
      <c r="J239" s="84" t="b">
        <v>0</v>
      </c>
      <c r="K239" s="84" t="b">
        <v>0</v>
      </c>
      <c r="L239" s="84" t="b">
        <v>0</v>
      </c>
    </row>
    <row r="240" spans="1:12" ht="15">
      <c r="A240" s="84" t="s">
        <v>1940</v>
      </c>
      <c r="B240" s="84" t="s">
        <v>2387</v>
      </c>
      <c r="C240" s="84">
        <v>2</v>
      </c>
      <c r="D240" s="122">
        <v>0.001681579872758121</v>
      </c>
      <c r="E240" s="122">
        <v>1.5605395537105418</v>
      </c>
      <c r="F240" s="84" t="s">
        <v>2664</v>
      </c>
      <c r="G240" s="84" t="b">
        <v>0</v>
      </c>
      <c r="H240" s="84" t="b">
        <v>0</v>
      </c>
      <c r="I240" s="84" t="b">
        <v>0</v>
      </c>
      <c r="J240" s="84" t="b">
        <v>1</v>
      </c>
      <c r="K240" s="84" t="b">
        <v>0</v>
      </c>
      <c r="L240" s="84" t="b">
        <v>0</v>
      </c>
    </row>
    <row r="241" spans="1:12" ht="15">
      <c r="A241" s="84" t="s">
        <v>2404</v>
      </c>
      <c r="B241" s="84" t="s">
        <v>2561</v>
      </c>
      <c r="C241" s="84">
        <v>2</v>
      </c>
      <c r="D241" s="122">
        <v>0.001681579872758121</v>
      </c>
      <c r="E241" s="122">
        <v>2.636086515103073</v>
      </c>
      <c r="F241" s="84" t="s">
        <v>2664</v>
      </c>
      <c r="G241" s="84" t="b">
        <v>0</v>
      </c>
      <c r="H241" s="84" t="b">
        <v>0</v>
      </c>
      <c r="I241" s="84" t="b">
        <v>0</v>
      </c>
      <c r="J241" s="84" t="b">
        <v>1</v>
      </c>
      <c r="K241" s="84" t="b">
        <v>0</v>
      </c>
      <c r="L241" s="84" t="b">
        <v>0</v>
      </c>
    </row>
    <row r="242" spans="1:12" ht="15">
      <c r="A242" s="84" t="s">
        <v>2561</v>
      </c>
      <c r="B242" s="84" t="s">
        <v>2481</v>
      </c>
      <c r="C242" s="84">
        <v>2</v>
      </c>
      <c r="D242" s="122">
        <v>0.001681579872758121</v>
      </c>
      <c r="E242" s="122">
        <v>3.0340265237751103</v>
      </c>
      <c r="F242" s="84" t="s">
        <v>2664</v>
      </c>
      <c r="G242" s="84" t="b">
        <v>1</v>
      </c>
      <c r="H242" s="84" t="b">
        <v>0</v>
      </c>
      <c r="I242" s="84" t="b">
        <v>0</v>
      </c>
      <c r="J242" s="84" t="b">
        <v>0</v>
      </c>
      <c r="K242" s="84" t="b">
        <v>0</v>
      </c>
      <c r="L242" s="84" t="b">
        <v>0</v>
      </c>
    </row>
    <row r="243" spans="1:12" ht="15">
      <c r="A243" s="84" t="s">
        <v>2481</v>
      </c>
      <c r="B243" s="84" t="s">
        <v>2562</v>
      </c>
      <c r="C243" s="84">
        <v>2</v>
      </c>
      <c r="D243" s="122">
        <v>0.001681579872758121</v>
      </c>
      <c r="E243" s="122">
        <v>2.857935264719429</v>
      </c>
      <c r="F243" s="84" t="s">
        <v>2664</v>
      </c>
      <c r="G243" s="84" t="b">
        <v>0</v>
      </c>
      <c r="H243" s="84" t="b">
        <v>0</v>
      </c>
      <c r="I243" s="84" t="b">
        <v>0</v>
      </c>
      <c r="J243" s="84" t="b">
        <v>0</v>
      </c>
      <c r="K243" s="84" t="b">
        <v>0</v>
      </c>
      <c r="L243" s="84" t="b">
        <v>0</v>
      </c>
    </row>
    <row r="244" spans="1:12" ht="15">
      <c r="A244" s="84" t="s">
        <v>2562</v>
      </c>
      <c r="B244" s="84" t="s">
        <v>2563</v>
      </c>
      <c r="C244" s="84">
        <v>2</v>
      </c>
      <c r="D244" s="122">
        <v>0.001681579872758121</v>
      </c>
      <c r="E244" s="122">
        <v>3.0340265237751103</v>
      </c>
      <c r="F244" s="84" t="s">
        <v>2664</v>
      </c>
      <c r="G244" s="84" t="b">
        <v>0</v>
      </c>
      <c r="H244" s="84" t="b">
        <v>0</v>
      </c>
      <c r="I244" s="84" t="b">
        <v>0</v>
      </c>
      <c r="J244" s="84" t="b">
        <v>0</v>
      </c>
      <c r="K244" s="84" t="b">
        <v>0</v>
      </c>
      <c r="L244" s="84" t="b">
        <v>0</v>
      </c>
    </row>
    <row r="245" spans="1:12" ht="15">
      <c r="A245" s="84" t="s">
        <v>2563</v>
      </c>
      <c r="B245" s="84" t="s">
        <v>2482</v>
      </c>
      <c r="C245" s="84">
        <v>2</v>
      </c>
      <c r="D245" s="122">
        <v>0.001681579872758121</v>
      </c>
      <c r="E245" s="122">
        <v>2.857935264719429</v>
      </c>
      <c r="F245" s="84" t="s">
        <v>2664</v>
      </c>
      <c r="G245" s="84" t="b">
        <v>0</v>
      </c>
      <c r="H245" s="84" t="b">
        <v>0</v>
      </c>
      <c r="I245" s="84" t="b">
        <v>0</v>
      </c>
      <c r="J245" s="84" t="b">
        <v>0</v>
      </c>
      <c r="K245" s="84" t="b">
        <v>0</v>
      </c>
      <c r="L245" s="84" t="b">
        <v>0</v>
      </c>
    </row>
    <row r="246" spans="1:12" ht="15">
      <c r="A246" s="84" t="s">
        <v>2482</v>
      </c>
      <c r="B246" s="84" t="s">
        <v>2564</v>
      </c>
      <c r="C246" s="84">
        <v>2</v>
      </c>
      <c r="D246" s="122">
        <v>0.001681579872758121</v>
      </c>
      <c r="E246" s="122">
        <v>2.857935264719429</v>
      </c>
      <c r="F246" s="84" t="s">
        <v>2664</v>
      </c>
      <c r="G246" s="84" t="b">
        <v>0</v>
      </c>
      <c r="H246" s="84" t="b">
        <v>0</v>
      </c>
      <c r="I246" s="84" t="b">
        <v>0</v>
      </c>
      <c r="J246" s="84" t="b">
        <v>0</v>
      </c>
      <c r="K246" s="84" t="b">
        <v>0</v>
      </c>
      <c r="L246" s="84" t="b">
        <v>0</v>
      </c>
    </row>
    <row r="247" spans="1:12" ht="15">
      <c r="A247" s="84" t="s">
        <v>2564</v>
      </c>
      <c r="B247" s="84" t="s">
        <v>2565</v>
      </c>
      <c r="C247" s="84">
        <v>2</v>
      </c>
      <c r="D247" s="122">
        <v>0.001681579872758121</v>
      </c>
      <c r="E247" s="122">
        <v>3.0340265237751103</v>
      </c>
      <c r="F247" s="84" t="s">
        <v>2664</v>
      </c>
      <c r="G247" s="84" t="b">
        <v>0</v>
      </c>
      <c r="H247" s="84" t="b">
        <v>0</v>
      </c>
      <c r="I247" s="84" t="b">
        <v>0</v>
      </c>
      <c r="J247" s="84" t="b">
        <v>0</v>
      </c>
      <c r="K247" s="84" t="b">
        <v>0</v>
      </c>
      <c r="L247" s="84" t="b">
        <v>0</v>
      </c>
    </row>
    <row r="248" spans="1:12" ht="15">
      <c r="A248" s="84" t="s">
        <v>2565</v>
      </c>
      <c r="B248" s="84" t="s">
        <v>2566</v>
      </c>
      <c r="C248" s="84">
        <v>2</v>
      </c>
      <c r="D248" s="122">
        <v>0.001681579872758121</v>
      </c>
      <c r="E248" s="122">
        <v>3.0340265237751103</v>
      </c>
      <c r="F248" s="84" t="s">
        <v>2664</v>
      </c>
      <c r="G248" s="84" t="b">
        <v>0</v>
      </c>
      <c r="H248" s="84" t="b">
        <v>0</v>
      </c>
      <c r="I248" s="84" t="b">
        <v>0</v>
      </c>
      <c r="J248" s="84" t="b">
        <v>0</v>
      </c>
      <c r="K248" s="84" t="b">
        <v>0</v>
      </c>
      <c r="L248" s="84" t="b">
        <v>0</v>
      </c>
    </row>
    <row r="249" spans="1:12" ht="15">
      <c r="A249" s="84" t="s">
        <v>2566</v>
      </c>
      <c r="B249" s="84" t="s">
        <v>2567</v>
      </c>
      <c r="C249" s="84">
        <v>2</v>
      </c>
      <c r="D249" s="122">
        <v>0.001681579872758121</v>
      </c>
      <c r="E249" s="122">
        <v>3.0340265237751103</v>
      </c>
      <c r="F249" s="84" t="s">
        <v>2664</v>
      </c>
      <c r="G249" s="84" t="b">
        <v>0</v>
      </c>
      <c r="H249" s="84" t="b">
        <v>0</v>
      </c>
      <c r="I249" s="84" t="b">
        <v>0</v>
      </c>
      <c r="J249" s="84" t="b">
        <v>0</v>
      </c>
      <c r="K249" s="84" t="b">
        <v>0</v>
      </c>
      <c r="L249" s="84" t="b">
        <v>0</v>
      </c>
    </row>
    <row r="250" spans="1:12" ht="15">
      <c r="A250" s="84" t="s">
        <v>2567</v>
      </c>
      <c r="B250" s="84" t="s">
        <v>2568</v>
      </c>
      <c r="C250" s="84">
        <v>2</v>
      </c>
      <c r="D250" s="122">
        <v>0.001681579872758121</v>
      </c>
      <c r="E250" s="122">
        <v>3.0340265237751103</v>
      </c>
      <c r="F250" s="84" t="s">
        <v>2664</v>
      </c>
      <c r="G250" s="84" t="b">
        <v>0</v>
      </c>
      <c r="H250" s="84" t="b">
        <v>0</v>
      </c>
      <c r="I250" s="84" t="b">
        <v>0</v>
      </c>
      <c r="J250" s="84" t="b">
        <v>0</v>
      </c>
      <c r="K250" s="84" t="b">
        <v>0</v>
      </c>
      <c r="L250" s="84" t="b">
        <v>0</v>
      </c>
    </row>
    <row r="251" spans="1:12" ht="15">
      <c r="A251" s="84" t="s">
        <v>2568</v>
      </c>
      <c r="B251" s="84" t="s">
        <v>2429</v>
      </c>
      <c r="C251" s="84">
        <v>2</v>
      </c>
      <c r="D251" s="122">
        <v>0.001681579872758121</v>
      </c>
      <c r="E251" s="122">
        <v>2.732996528111129</v>
      </c>
      <c r="F251" s="84" t="s">
        <v>2664</v>
      </c>
      <c r="G251" s="84" t="b">
        <v>0</v>
      </c>
      <c r="H251" s="84" t="b">
        <v>0</v>
      </c>
      <c r="I251" s="84" t="b">
        <v>0</v>
      </c>
      <c r="J251" s="84" t="b">
        <v>0</v>
      </c>
      <c r="K251" s="84" t="b">
        <v>0</v>
      </c>
      <c r="L251" s="84" t="b">
        <v>0</v>
      </c>
    </row>
    <row r="252" spans="1:12" ht="15">
      <c r="A252" s="84" t="s">
        <v>282</v>
      </c>
      <c r="B252" s="84" t="s">
        <v>2436</v>
      </c>
      <c r="C252" s="84">
        <v>2</v>
      </c>
      <c r="D252" s="122">
        <v>0.001681579872758121</v>
      </c>
      <c r="E252" s="122">
        <v>1.3736354253726433</v>
      </c>
      <c r="F252" s="84" t="s">
        <v>2664</v>
      </c>
      <c r="G252" s="84" t="b">
        <v>0</v>
      </c>
      <c r="H252" s="84" t="b">
        <v>0</v>
      </c>
      <c r="I252" s="84" t="b">
        <v>0</v>
      </c>
      <c r="J252" s="84" t="b">
        <v>0</v>
      </c>
      <c r="K252" s="84" t="b">
        <v>0</v>
      </c>
      <c r="L252" s="84" t="b">
        <v>0</v>
      </c>
    </row>
    <row r="253" spans="1:12" ht="15">
      <c r="A253" s="84" t="s">
        <v>2569</v>
      </c>
      <c r="B253" s="84" t="s">
        <v>2406</v>
      </c>
      <c r="C253" s="84">
        <v>2</v>
      </c>
      <c r="D253" s="122">
        <v>0.001681579872758121</v>
      </c>
      <c r="E253" s="122">
        <v>2.732996528111129</v>
      </c>
      <c r="F253" s="84" t="s">
        <v>2664</v>
      </c>
      <c r="G253" s="84" t="b">
        <v>0</v>
      </c>
      <c r="H253" s="84" t="b">
        <v>0</v>
      </c>
      <c r="I253" s="84" t="b">
        <v>0</v>
      </c>
      <c r="J253" s="84" t="b">
        <v>0</v>
      </c>
      <c r="K253" s="84" t="b">
        <v>0</v>
      </c>
      <c r="L253" s="84" t="b">
        <v>0</v>
      </c>
    </row>
    <row r="254" spans="1:12" ht="15">
      <c r="A254" s="84" t="s">
        <v>2392</v>
      </c>
      <c r="B254" s="84" t="s">
        <v>2570</v>
      </c>
      <c r="C254" s="84">
        <v>2</v>
      </c>
      <c r="D254" s="122">
        <v>0.001681579872758121</v>
      </c>
      <c r="E254" s="122">
        <v>2.636086515103073</v>
      </c>
      <c r="F254" s="84" t="s">
        <v>2664</v>
      </c>
      <c r="G254" s="84" t="b">
        <v>0</v>
      </c>
      <c r="H254" s="84" t="b">
        <v>0</v>
      </c>
      <c r="I254" s="84" t="b">
        <v>0</v>
      </c>
      <c r="J254" s="84" t="b">
        <v>0</v>
      </c>
      <c r="K254" s="84" t="b">
        <v>0</v>
      </c>
      <c r="L254" s="84" t="b">
        <v>0</v>
      </c>
    </row>
    <row r="255" spans="1:12" ht="15">
      <c r="A255" s="84" t="s">
        <v>2570</v>
      </c>
      <c r="B255" s="84" t="s">
        <v>2362</v>
      </c>
      <c r="C255" s="84">
        <v>2</v>
      </c>
      <c r="D255" s="122">
        <v>0.001681579872758121</v>
      </c>
      <c r="E255" s="122">
        <v>2.380814009999767</v>
      </c>
      <c r="F255" s="84" t="s">
        <v>2664</v>
      </c>
      <c r="G255" s="84" t="b">
        <v>0</v>
      </c>
      <c r="H255" s="84" t="b">
        <v>0</v>
      </c>
      <c r="I255" s="84" t="b">
        <v>0</v>
      </c>
      <c r="J255" s="84" t="b">
        <v>0</v>
      </c>
      <c r="K255" s="84" t="b">
        <v>0</v>
      </c>
      <c r="L255" s="84" t="b">
        <v>0</v>
      </c>
    </row>
    <row r="256" spans="1:12" ht="15">
      <c r="A256" s="84" t="s">
        <v>2362</v>
      </c>
      <c r="B256" s="84" t="s">
        <v>2571</v>
      </c>
      <c r="C256" s="84">
        <v>2</v>
      </c>
      <c r="D256" s="122">
        <v>0.001681579872758121</v>
      </c>
      <c r="E256" s="122">
        <v>2.3350565194390915</v>
      </c>
      <c r="F256" s="84" t="s">
        <v>2664</v>
      </c>
      <c r="G256" s="84" t="b">
        <v>0</v>
      </c>
      <c r="H256" s="84" t="b">
        <v>0</v>
      </c>
      <c r="I256" s="84" t="b">
        <v>0</v>
      </c>
      <c r="J256" s="84" t="b">
        <v>0</v>
      </c>
      <c r="K256" s="84" t="b">
        <v>0</v>
      </c>
      <c r="L256" s="84" t="b">
        <v>0</v>
      </c>
    </row>
    <row r="257" spans="1:12" ht="15">
      <c r="A257" s="84" t="s">
        <v>2571</v>
      </c>
      <c r="B257" s="84" t="s">
        <v>2572</v>
      </c>
      <c r="C257" s="84">
        <v>2</v>
      </c>
      <c r="D257" s="122">
        <v>0.001681579872758121</v>
      </c>
      <c r="E257" s="122">
        <v>3.0340265237751103</v>
      </c>
      <c r="F257" s="84" t="s">
        <v>2664</v>
      </c>
      <c r="G257" s="84" t="b">
        <v>0</v>
      </c>
      <c r="H257" s="84" t="b">
        <v>0</v>
      </c>
      <c r="I257" s="84" t="b">
        <v>0</v>
      </c>
      <c r="J257" s="84" t="b">
        <v>0</v>
      </c>
      <c r="K257" s="84" t="b">
        <v>0</v>
      </c>
      <c r="L257" s="84" t="b">
        <v>0</v>
      </c>
    </row>
    <row r="258" spans="1:12" ht="15">
      <c r="A258" s="84" t="s">
        <v>2572</v>
      </c>
      <c r="B258" s="84" t="s">
        <v>2573</v>
      </c>
      <c r="C258" s="84">
        <v>2</v>
      </c>
      <c r="D258" s="122">
        <v>0.001681579872758121</v>
      </c>
      <c r="E258" s="122">
        <v>3.0340265237751103</v>
      </c>
      <c r="F258" s="84" t="s">
        <v>2664</v>
      </c>
      <c r="G258" s="84" t="b">
        <v>0</v>
      </c>
      <c r="H258" s="84" t="b">
        <v>0</v>
      </c>
      <c r="I258" s="84" t="b">
        <v>0</v>
      </c>
      <c r="J258" s="84" t="b">
        <v>0</v>
      </c>
      <c r="K258" s="84" t="b">
        <v>0</v>
      </c>
      <c r="L258" s="84" t="b">
        <v>0</v>
      </c>
    </row>
    <row r="259" spans="1:12" ht="15">
      <c r="A259" s="84" t="s">
        <v>2573</v>
      </c>
      <c r="B259" s="84" t="s">
        <v>2574</v>
      </c>
      <c r="C259" s="84">
        <v>2</v>
      </c>
      <c r="D259" s="122">
        <v>0.001681579872758121</v>
      </c>
      <c r="E259" s="122">
        <v>3.0340265237751103</v>
      </c>
      <c r="F259" s="84" t="s">
        <v>2664</v>
      </c>
      <c r="G259" s="84" t="b">
        <v>0</v>
      </c>
      <c r="H259" s="84" t="b">
        <v>0</v>
      </c>
      <c r="I259" s="84" t="b">
        <v>0</v>
      </c>
      <c r="J259" s="84" t="b">
        <v>0</v>
      </c>
      <c r="K259" s="84" t="b">
        <v>0</v>
      </c>
      <c r="L259" s="84" t="b">
        <v>0</v>
      </c>
    </row>
    <row r="260" spans="1:12" ht="15">
      <c r="A260" s="84" t="s">
        <v>2574</v>
      </c>
      <c r="B260" s="84" t="s">
        <v>2575</v>
      </c>
      <c r="C260" s="84">
        <v>2</v>
      </c>
      <c r="D260" s="122">
        <v>0.001681579872758121</v>
      </c>
      <c r="E260" s="122">
        <v>3.0340265237751103</v>
      </c>
      <c r="F260" s="84" t="s">
        <v>2664</v>
      </c>
      <c r="G260" s="84" t="b">
        <v>0</v>
      </c>
      <c r="H260" s="84" t="b">
        <v>0</v>
      </c>
      <c r="I260" s="84" t="b">
        <v>0</v>
      </c>
      <c r="J260" s="84" t="b">
        <v>0</v>
      </c>
      <c r="K260" s="84" t="b">
        <v>0</v>
      </c>
      <c r="L260" s="84" t="b">
        <v>0</v>
      </c>
    </row>
    <row r="261" spans="1:12" ht="15">
      <c r="A261" s="84" t="s">
        <v>2575</v>
      </c>
      <c r="B261" s="84" t="s">
        <v>1939</v>
      </c>
      <c r="C261" s="84">
        <v>2</v>
      </c>
      <c r="D261" s="122">
        <v>0.001681579872758121</v>
      </c>
      <c r="E261" s="122">
        <v>2.0563029184862622</v>
      </c>
      <c r="F261" s="84" t="s">
        <v>2664</v>
      </c>
      <c r="G261" s="84" t="b">
        <v>0</v>
      </c>
      <c r="H261" s="84" t="b">
        <v>0</v>
      </c>
      <c r="I261" s="84" t="b">
        <v>0</v>
      </c>
      <c r="J261" s="84" t="b">
        <v>0</v>
      </c>
      <c r="K261" s="84" t="b">
        <v>0</v>
      </c>
      <c r="L261" s="84" t="b">
        <v>0</v>
      </c>
    </row>
    <row r="262" spans="1:12" ht="15">
      <c r="A262" s="84" t="s">
        <v>1939</v>
      </c>
      <c r="B262" s="84" t="s">
        <v>2576</v>
      </c>
      <c r="C262" s="84">
        <v>2</v>
      </c>
      <c r="D262" s="122">
        <v>0.001681579872758121</v>
      </c>
      <c r="E262" s="122">
        <v>2.1309365367831665</v>
      </c>
      <c r="F262" s="84" t="s">
        <v>2664</v>
      </c>
      <c r="G262" s="84" t="b">
        <v>0</v>
      </c>
      <c r="H262" s="84" t="b">
        <v>0</v>
      </c>
      <c r="I262" s="84" t="b">
        <v>0</v>
      </c>
      <c r="J262" s="84" t="b">
        <v>0</v>
      </c>
      <c r="K262" s="84" t="b">
        <v>0</v>
      </c>
      <c r="L262" s="84" t="b">
        <v>0</v>
      </c>
    </row>
    <row r="263" spans="1:12" ht="15">
      <c r="A263" s="84" t="s">
        <v>2577</v>
      </c>
      <c r="B263" s="84" t="s">
        <v>2578</v>
      </c>
      <c r="C263" s="84">
        <v>2</v>
      </c>
      <c r="D263" s="122">
        <v>0.001681579872758121</v>
      </c>
      <c r="E263" s="122">
        <v>3.0340265237751103</v>
      </c>
      <c r="F263" s="84" t="s">
        <v>2664</v>
      </c>
      <c r="G263" s="84" t="b">
        <v>0</v>
      </c>
      <c r="H263" s="84" t="b">
        <v>0</v>
      </c>
      <c r="I263" s="84" t="b">
        <v>0</v>
      </c>
      <c r="J263" s="84" t="b">
        <v>0</v>
      </c>
      <c r="K263" s="84" t="b">
        <v>0</v>
      </c>
      <c r="L263" s="84" t="b">
        <v>0</v>
      </c>
    </row>
    <row r="264" spans="1:12" ht="15">
      <c r="A264" s="84" t="s">
        <v>2578</v>
      </c>
      <c r="B264" s="84" t="s">
        <v>2579</v>
      </c>
      <c r="C264" s="84">
        <v>2</v>
      </c>
      <c r="D264" s="122">
        <v>0.001681579872758121</v>
      </c>
      <c r="E264" s="122">
        <v>3.0340265237751103</v>
      </c>
      <c r="F264" s="84" t="s">
        <v>2664</v>
      </c>
      <c r="G264" s="84" t="b">
        <v>0</v>
      </c>
      <c r="H264" s="84" t="b">
        <v>0</v>
      </c>
      <c r="I264" s="84" t="b">
        <v>0</v>
      </c>
      <c r="J264" s="84" t="b">
        <v>0</v>
      </c>
      <c r="K264" s="84" t="b">
        <v>0</v>
      </c>
      <c r="L264" s="84" t="b">
        <v>0</v>
      </c>
    </row>
    <row r="265" spans="1:12" ht="15">
      <c r="A265" s="84" t="s">
        <v>2579</v>
      </c>
      <c r="B265" s="84" t="s">
        <v>2407</v>
      </c>
      <c r="C265" s="84">
        <v>2</v>
      </c>
      <c r="D265" s="122">
        <v>0.001681579872758121</v>
      </c>
      <c r="E265" s="122">
        <v>2.732996528111129</v>
      </c>
      <c r="F265" s="84" t="s">
        <v>2664</v>
      </c>
      <c r="G265" s="84" t="b">
        <v>0</v>
      </c>
      <c r="H265" s="84" t="b">
        <v>0</v>
      </c>
      <c r="I265" s="84" t="b">
        <v>0</v>
      </c>
      <c r="J265" s="84" t="b">
        <v>0</v>
      </c>
      <c r="K265" s="84" t="b">
        <v>0</v>
      </c>
      <c r="L265" s="84" t="b">
        <v>0</v>
      </c>
    </row>
    <row r="266" spans="1:12" ht="15">
      <c r="A266" s="84" t="s">
        <v>2498</v>
      </c>
      <c r="B266" s="84" t="s">
        <v>2580</v>
      </c>
      <c r="C266" s="84">
        <v>2</v>
      </c>
      <c r="D266" s="122">
        <v>0.001681579872758121</v>
      </c>
      <c r="E266" s="122">
        <v>2.857935264719429</v>
      </c>
      <c r="F266" s="84" t="s">
        <v>2664</v>
      </c>
      <c r="G266" s="84" t="b">
        <v>0</v>
      </c>
      <c r="H266" s="84" t="b">
        <v>0</v>
      </c>
      <c r="I266" s="84" t="b">
        <v>0</v>
      </c>
      <c r="J266" s="84" t="b">
        <v>0</v>
      </c>
      <c r="K266" s="84" t="b">
        <v>0</v>
      </c>
      <c r="L266" s="84" t="b">
        <v>0</v>
      </c>
    </row>
    <row r="267" spans="1:12" ht="15">
      <c r="A267" s="84" t="s">
        <v>2580</v>
      </c>
      <c r="B267" s="84" t="s">
        <v>2499</v>
      </c>
      <c r="C267" s="84">
        <v>2</v>
      </c>
      <c r="D267" s="122">
        <v>0.001681579872758121</v>
      </c>
      <c r="E267" s="122">
        <v>2.857935264719429</v>
      </c>
      <c r="F267" s="84" t="s">
        <v>2664</v>
      </c>
      <c r="G267" s="84" t="b">
        <v>0</v>
      </c>
      <c r="H267" s="84" t="b">
        <v>0</v>
      </c>
      <c r="I267" s="84" t="b">
        <v>0</v>
      </c>
      <c r="J267" s="84" t="b">
        <v>1</v>
      </c>
      <c r="K267" s="84" t="b">
        <v>0</v>
      </c>
      <c r="L267" s="84" t="b">
        <v>0</v>
      </c>
    </row>
    <row r="268" spans="1:12" ht="15">
      <c r="A268" s="84" t="s">
        <v>2499</v>
      </c>
      <c r="B268" s="84" t="s">
        <v>1897</v>
      </c>
      <c r="C268" s="84">
        <v>2</v>
      </c>
      <c r="D268" s="122">
        <v>0.001681579872758121</v>
      </c>
      <c r="E268" s="122">
        <v>2.5569052690554477</v>
      </c>
      <c r="F268" s="84" t="s">
        <v>2664</v>
      </c>
      <c r="G268" s="84" t="b">
        <v>1</v>
      </c>
      <c r="H268" s="84" t="b">
        <v>0</v>
      </c>
      <c r="I268" s="84" t="b">
        <v>0</v>
      </c>
      <c r="J268" s="84" t="b">
        <v>0</v>
      </c>
      <c r="K268" s="84" t="b">
        <v>0</v>
      </c>
      <c r="L268" s="84" t="b">
        <v>0</v>
      </c>
    </row>
    <row r="269" spans="1:12" ht="15">
      <c r="A269" s="84" t="s">
        <v>1897</v>
      </c>
      <c r="B269" s="84" t="s">
        <v>2581</v>
      </c>
      <c r="C269" s="84">
        <v>2</v>
      </c>
      <c r="D269" s="122">
        <v>0.001681579872758121</v>
      </c>
      <c r="E269" s="122">
        <v>3.0340265237751103</v>
      </c>
      <c r="F269" s="84" t="s">
        <v>2664</v>
      </c>
      <c r="G269" s="84" t="b">
        <v>0</v>
      </c>
      <c r="H269" s="84" t="b">
        <v>0</v>
      </c>
      <c r="I269" s="84" t="b">
        <v>0</v>
      </c>
      <c r="J269" s="84" t="b">
        <v>0</v>
      </c>
      <c r="K269" s="84" t="b">
        <v>0</v>
      </c>
      <c r="L269" s="84" t="b">
        <v>0</v>
      </c>
    </row>
    <row r="270" spans="1:12" ht="15">
      <c r="A270" s="84" t="s">
        <v>2581</v>
      </c>
      <c r="B270" s="84" t="s">
        <v>2362</v>
      </c>
      <c r="C270" s="84">
        <v>2</v>
      </c>
      <c r="D270" s="122">
        <v>0.001681579872758121</v>
      </c>
      <c r="E270" s="122">
        <v>2.380814009999767</v>
      </c>
      <c r="F270" s="84" t="s">
        <v>2664</v>
      </c>
      <c r="G270" s="84" t="b">
        <v>0</v>
      </c>
      <c r="H270" s="84" t="b">
        <v>0</v>
      </c>
      <c r="I270" s="84" t="b">
        <v>0</v>
      </c>
      <c r="J270" s="84" t="b">
        <v>0</v>
      </c>
      <c r="K270" s="84" t="b">
        <v>0</v>
      </c>
      <c r="L270" s="84" t="b">
        <v>0</v>
      </c>
    </row>
    <row r="271" spans="1:12" ht="15">
      <c r="A271" s="84" t="s">
        <v>2362</v>
      </c>
      <c r="B271" s="84" t="s">
        <v>2361</v>
      </c>
      <c r="C271" s="84">
        <v>2</v>
      </c>
      <c r="D271" s="122">
        <v>0.001681579872758121</v>
      </c>
      <c r="E271" s="122">
        <v>1.556905269055448</v>
      </c>
      <c r="F271" s="84" t="s">
        <v>2664</v>
      </c>
      <c r="G271" s="84" t="b">
        <v>0</v>
      </c>
      <c r="H271" s="84" t="b">
        <v>0</v>
      </c>
      <c r="I271" s="84" t="b">
        <v>0</v>
      </c>
      <c r="J271" s="84" t="b">
        <v>0</v>
      </c>
      <c r="K271" s="84" t="b">
        <v>0</v>
      </c>
      <c r="L271" s="84" t="b">
        <v>0</v>
      </c>
    </row>
    <row r="272" spans="1:12" ht="15">
      <c r="A272" s="84" t="s">
        <v>2361</v>
      </c>
      <c r="B272" s="84" t="s">
        <v>2438</v>
      </c>
      <c r="C272" s="84">
        <v>2</v>
      </c>
      <c r="D272" s="122">
        <v>0.001681579872758121</v>
      </c>
      <c r="E272" s="122">
        <v>1.9548452777274854</v>
      </c>
      <c r="F272" s="84" t="s">
        <v>2664</v>
      </c>
      <c r="G272" s="84" t="b">
        <v>0</v>
      </c>
      <c r="H272" s="84" t="b">
        <v>0</v>
      </c>
      <c r="I272" s="84" t="b">
        <v>0</v>
      </c>
      <c r="J272" s="84" t="b">
        <v>0</v>
      </c>
      <c r="K272" s="84" t="b">
        <v>0</v>
      </c>
      <c r="L272" s="84" t="b">
        <v>0</v>
      </c>
    </row>
    <row r="273" spans="1:12" ht="15">
      <c r="A273" s="84" t="s">
        <v>1906</v>
      </c>
      <c r="B273" s="84" t="s">
        <v>1989</v>
      </c>
      <c r="C273" s="84">
        <v>2</v>
      </c>
      <c r="D273" s="122">
        <v>0.001681579872758121</v>
      </c>
      <c r="E273" s="122">
        <v>2.3350565194390915</v>
      </c>
      <c r="F273" s="84" t="s">
        <v>2664</v>
      </c>
      <c r="G273" s="84" t="b">
        <v>0</v>
      </c>
      <c r="H273" s="84" t="b">
        <v>0</v>
      </c>
      <c r="I273" s="84" t="b">
        <v>0</v>
      </c>
      <c r="J273" s="84" t="b">
        <v>0</v>
      </c>
      <c r="K273" s="84" t="b">
        <v>0</v>
      </c>
      <c r="L273" s="84" t="b">
        <v>0</v>
      </c>
    </row>
    <row r="274" spans="1:12" ht="15">
      <c r="A274" s="84" t="s">
        <v>1989</v>
      </c>
      <c r="B274" s="84" t="s">
        <v>1990</v>
      </c>
      <c r="C274" s="84">
        <v>2</v>
      </c>
      <c r="D274" s="122">
        <v>0.001681579872758121</v>
      </c>
      <c r="E274" s="122">
        <v>3.0340265237751103</v>
      </c>
      <c r="F274" s="84" t="s">
        <v>2664</v>
      </c>
      <c r="G274" s="84" t="b">
        <v>0</v>
      </c>
      <c r="H274" s="84" t="b">
        <v>0</v>
      </c>
      <c r="I274" s="84" t="b">
        <v>0</v>
      </c>
      <c r="J274" s="84" t="b">
        <v>0</v>
      </c>
      <c r="K274" s="84" t="b">
        <v>0</v>
      </c>
      <c r="L274" s="84" t="b">
        <v>0</v>
      </c>
    </row>
    <row r="275" spans="1:12" ht="15">
      <c r="A275" s="84" t="s">
        <v>1990</v>
      </c>
      <c r="B275" s="84" t="s">
        <v>1912</v>
      </c>
      <c r="C275" s="84">
        <v>2</v>
      </c>
      <c r="D275" s="122">
        <v>0.001681579872758121</v>
      </c>
      <c r="E275" s="122">
        <v>2.4899584794248346</v>
      </c>
      <c r="F275" s="84" t="s">
        <v>2664</v>
      </c>
      <c r="G275" s="84" t="b">
        <v>0</v>
      </c>
      <c r="H275" s="84" t="b">
        <v>0</v>
      </c>
      <c r="I275" s="84" t="b">
        <v>0</v>
      </c>
      <c r="J275" s="84" t="b">
        <v>0</v>
      </c>
      <c r="K275" s="84" t="b">
        <v>0</v>
      </c>
      <c r="L275" s="84" t="b">
        <v>0</v>
      </c>
    </row>
    <row r="276" spans="1:12" ht="15">
      <c r="A276" s="84" t="s">
        <v>261</v>
      </c>
      <c r="B276" s="84" t="s">
        <v>1975</v>
      </c>
      <c r="C276" s="84">
        <v>2</v>
      </c>
      <c r="D276" s="122">
        <v>0.001681579872758121</v>
      </c>
      <c r="E276" s="122">
        <v>2.380814009999767</v>
      </c>
      <c r="F276" s="84" t="s">
        <v>2664</v>
      </c>
      <c r="G276" s="84" t="b">
        <v>0</v>
      </c>
      <c r="H276" s="84" t="b">
        <v>0</v>
      </c>
      <c r="I276" s="84" t="b">
        <v>0</v>
      </c>
      <c r="J276" s="84" t="b">
        <v>0</v>
      </c>
      <c r="K276" s="84" t="b">
        <v>0</v>
      </c>
      <c r="L276" s="84" t="b">
        <v>0</v>
      </c>
    </row>
    <row r="277" spans="1:12" ht="15">
      <c r="A277" s="84" t="s">
        <v>282</v>
      </c>
      <c r="B277" s="84" t="s">
        <v>2444</v>
      </c>
      <c r="C277" s="84">
        <v>2</v>
      </c>
      <c r="D277" s="122">
        <v>0.001681579872758121</v>
      </c>
      <c r="E277" s="122">
        <v>1.3736354253726433</v>
      </c>
      <c r="F277" s="84" t="s">
        <v>2664</v>
      </c>
      <c r="G277" s="84" t="b">
        <v>0</v>
      </c>
      <c r="H277" s="84" t="b">
        <v>0</v>
      </c>
      <c r="I277" s="84" t="b">
        <v>0</v>
      </c>
      <c r="J277" s="84" t="b">
        <v>0</v>
      </c>
      <c r="K277" s="84" t="b">
        <v>0</v>
      </c>
      <c r="L277" s="84" t="b">
        <v>0</v>
      </c>
    </row>
    <row r="278" spans="1:12" ht="15">
      <c r="A278" s="84" t="s">
        <v>2377</v>
      </c>
      <c r="B278" s="84" t="s">
        <v>2584</v>
      </c>
      <c r="C278" s="84">
        <v>2</v>
      </c>
      <c r="D278" s="122">
        <v>0.001681579872758121</v>
      </c>
      <c r="E278" s="122">
        <v>2.4899584794248346</v>
      </c>
      <c r="F278" s="84" t="s">
        <v>2664</v>
      </c>
      <c r="G278" s="84" t="b">
        <v>0</v>
      </c>
      <c r="H278" s="84" t="b">
        <v>0</v>
      </c>
      <c r="I278" s="84" t="b">
        <v>0</v>
      </c>
      <c r="J278" s="84" t="b">
        <v>0</v>
      </c>
      <c r="K278" s="84" t="b">
        <v>0</v>
      </c>
      <c r="L278" s="84" t="b">
        <v>0</v>
      </c>
    </row>
    <row r="279" spans="1:12" ht="15">
      <c r="A279" s="84" t="s">
        <v>282</v>
      </c>
      <c r="B279" s="84" t="s">
        <v>2388</v>
      </c>
      <c r="C279" s="84">
        <v>2</v>
      </c>
      <c r="D279" s="122">
        <v>0.001681579872758121</v>
      </c>
      <c r="E279" s="122">
        <v>1.072605429708662</v>
      </c>
      <c r="F279" s="84" t="s">
        <v>2664</v>
      </c>
      <c r="G279" s="84" t="b">
        <v>0</v>
      </c>
      <c r="H279" s="84" t="b">
        <v>0</v>
      </c>
      <c r="I279" s="84" t="b">
        <v>0</v>
      </c>
      <c r="J279" s="84" t="b">
        <v>0</v>
      </c>
      <c r="K279" s="84" t="b">
        <v>0</v>
      </c>
      <c r="L279" s="84" t="b">
        <v>0</v>
      </c>
    </row>
    <row r="280" spans="1:12" ht="15">
      <c r="A280" s="84" t="s">
        <v>2508</v>
      </c>
      <c r="B280" s="84" t="s">
        <v>2585</v>
      </c>
      <c r="C280" s="84">
        <v>2</v>
      </c>
      <c r="D280" s="122">
        <v>0.001681579872758121</v>
      </c>
      <c r="E280" s="122">
        <v>2.857935264719429</v>
      </c>
      <c r="F280" s="84" t="s">
        <v>2664</v>
      </c>
      <c r="G280" s="84" t="b">
        <v>0</v>
      </c>
      <c r="H280" s="84" t="b">
        <v>0</v>
      </c>
      <c r="I280" s="84" t="b">
        <v>0</v>
      </c>
      <c r="J280" s="84" t="b">
        <v>0</v>
      </c>
      <c r="K280" s="84" t="b">
        <v>0</v>
      </c>
      <c r="L280" s="84" t="b">
        <v>0</v>
      </c>
    </row>
    <row r="281" spans="1:12" ht="15">
      <c r="A281" s="84" t="s">
        <v>1946</v>
      </c>
      <c r="B281" s="84" t="s">
        <v>295</v>
      </c>
      <c r="C281" s="84">
        <v>2</v>
      </c>
      <c r="D281" s="122">
        <v>0.001681579872758121</v>
      </c>
      <c r="E281" s="122">
        <v>1.857935264719429</v>
      </c>
      <c r="F281" s="84" t="s">
        <v>2664</v>
      </c>
      <c r="G281" s="84" t="b">
        <v>0</v>
      </c>
      <c r="H281" s="84" t="b">
        <v>0</v>
      </c>
      <c r="I281" s="84" t="b">
        <v>0</v>
      </c>
      <c r="J281" s="84" t="b">
        <v>0</v>
      </c>
      <c r="K281" s="84" t="b">
        <v>0</v>
      </c>
      <c r="L281" s="84" t="b">
        <v>0</v>
      </c>
    </row>
    <row r="282" spans="1:12" ht="15">
      <c r="A282" s="84" t="s">
        <v>295</v>
      </c>
      <c r="B282" s="84" t="s">
        <v>2587</v>
      </c>
      <c r="C282" s="84">
        <v>2</v>
      </c>
      <c r="D282" s="122">
        <v>0.001681579872758121</v>
      </c>
      <c r="E282" s="122">
        <v>2.857935264719429</v>
      </c>
      <c r="F282" s="84" t="s">
        <v>2664</v>
      </c>
      <c r="G282" s="84" t="b">
        <v>0</v>
      </c>
      <c r="H282" s="84" t="b">
        <v>0</v>
      </c>
      <c r="I282" s="84" t="b">
        <v>0</v>
      </c>
      <c r="J282" s="84" t="b">
        <v>0</v>
      </c>
      <c r="K282" s="84" t="b">
        <v>0</v>
      </c>
      <c r="L282" s="84" t="b">
        <v>0</v>
      </c>
    </row>
    <row r="283" spans="1:12" ht="15">
      <c r="A283" s="84" t="s">
        <v>2587</v>
      </c>
      <c r="B283" s="84" t="s">
        <v>2359</v>
      </c>
      <c r="C283" s="84">
        <v>2</v>
      </c>
      <c r="D283" s="122">
        <v>0.001681579872758121</v>
      </c>
      <c r="E283" s="122">
        <v>2.2211131671322546</v>
      </c>
      <c r="F283" s="84" t="s">
        <v>2664</v>
      </c>
      <c r="G283" s="84" t="b">
        <v>0</v>
      </c>
      <c r="H283" s="84" t="b">
        <v>0</v>
      </c>
      <c r="I283" s="84" t="b">
        <v>0</v>
      </c>
      <c r="J283" s="84" t="b">
        <v>0</v>
      </c>
      <c r="K283" s="84" t="b">
        <v>0</v>
      </c>
      <c r="L283" s="84" t="b">
        <v>0</v>
      </c>
    </row>
    <row r="284" spans="1:12" ht="15">
      <c r="A284" s="84" t="s">
        <v>2359</v>
      </c>
      <c r="B284" s="84" t="s">
        <v>1907</v>
      </c>
      <c r="C284" s="84">
        <v>2</v>
      </c>
      <c r="D284" s="122">
        <v>0.001681579872758121</v>
      </c>
      <c r="E284" s="122">
        <v>2.0450219080765732</v>
      </c>
      <c r="F284" s="84" t="s">
        <v>2664</v>
      </c>
      <c r="G284" s="84" t="b">
        <v>0</v>
      </c>
      <c r="H284" s="84" t="b">
        <v>0</v>
      </c>
      <c r="I284" s="84" t="b">
        <v>0</v>
      </c>
      <c r="J284" s="84" t="b">
        <v>0</v>
      </c>
      <c r="K284" s="84" t="b">
        <v>0</v>
      </c>
      <c r="L284" s="84" t="b">
        <v>0</v>
      </c>
    </row>
    <row r="285" spans="1:12" ht="15">
      <c r="A285" s="84" t="s">
        <v>1907</v>
      </c>
      <c r="B285" s="84" t="s">
        <v>2381</v>
      </c>
      <c r="C285" s="84">
        <v>2</v>
      </c>
      <c r="D285" s="122">
        <v>0.001681579872758121</v>
      </c>
      <c r="E285" s="122">
        <v>2.3138672203691533</v>
      </c>
      <c r="F285" s="84" t="s">
        <v>2664</v>
      </c>
      <c r="G285" s="84" t="b">
        <v>0</v>
      </c>
      <c r="H285" s="84" t="b">
        <v>0</v>
      </c>
      <c r="I285" s="84" t="b">
        <v>0</v>
      </c>
      <c r="J285" s="84" t="b">
        <v>0</v>
      </c>
      <c r="K285" s="84" t="b">
        <v>0</v>
      </c>
      <c r="L285" s="84" t="b">
        <v>0</v>
      </c>
    </row>
    <row r="286" spans="1:12" ht="15">
      <c r="A286" s="84" t="s">
        <v>2382</v>
      </c>
      <c r="B286" s="84" t="s">
        <v>596</v>
      </c>
      <c r="C286" s="84">
        <v>2</v>
      </c>
      <c r="D286" s="122">
        <v>0.001681579872758121</v>
      </c>
      <c r="E286" s="122">
        <v>1.6538152820635044</v>
      </c>
      <c r="F286" s="84" t="s">
        <v>2664</v>
      </c>
      <c r="G286" s="84" t="b">
        <v>0</v>
      </c>
      <c r="H286" s="84" t="b">
        <v>0</v>
      </c>
      <c r="I286" s="84" t="b">
        <v>0</v>
      </c>
      <c r="J286" s="84" t="b">
        <v>0</v>
      </c>
      <c r="K286" s="84" t="b">
        <v>0</v>
      </c>
      <c r="L286" s="84" t="b">
        <v>0</v>
      </c>
    </row>
    <row r="287" spans="1:12" ht="15">
      <c r="A287" s="84" t="s">
        <v>596</v>
      </c>
      <c r="B287" s="84" t="s">
        <v>1908</v>
      </c>
      <c r="C287" s="84">
        <v>2</v>
      </c>
      <c r="D287" s="122">
        <v>0.001681579872758121</v>
      </c>
      <c r="E287" s="122">
        <v>2.1046075980608174</v>
      </c>
      <c r="F287" s="84" t="s">
        <v>2664</v>
      </c>
      <c r="G287" s="84" t="b">
        <v>0</v>
      </c>
      <c r="H287" s="84" t="b">
        <v>0</v>
      </c>
      <c r="I287" s="84" t="b">
        <v>0</v>
      </c>
      <c r="J287" s="84" t="b">
        <v>0</v>
      </c>
      <c r="K287" s="84" t="b">
        <v>0</v>
      </c>
      <c r="L287" s="84" t="b">
        <v>0</v>
      </c>
    </row>
    <row r="288" spans="1:12" ht="15">
      <c r="A288" s="84" t="s">
        <v>1908</v>
      </c>
      <c r="B288" s="84" t="s">
        <v>2509</v>
      </c>
      <c r="C288" s="84">
        <v>2</v>
      </c>
      <c r="D288" s="122">
        <v>0.001681579872758121</v>
      </c>
      <c r="E288" s="122">
        <v>2.857935264719429</v>
      </c>
      <c r="F288" s="84" t="s">
        <v>2664</v>
      </c>
      <c r="G288" s="84" t="b">
        <v>0</v>
      </c>
      <c r="H288" s="84" t="b">
        <v>0</v>
      </c>
      <c r="I288" s="84" t="b">
        <v>0</v>
      </c>
      <c r="J288" s="84" t="b">
        <v>0</v>
      </c>
      <c r="K288" s="84" t="b">
        <v>0</v>
      </c>
      <c r="L288" s="84" t="b">
        <v>0</v>
      </c>
    </row>
    <row r="289" spans="1:12" ht="15">
      <c r="A289" s="84" t="s">
        <v>1934</v>
      </c>
      <c r="B289" s="84" t="s">
        <v>1904</v>
      </c>
      <c r="C289" s="84">
        <v>2</v>
      </c>
      <c r="D289" s="122">
        <v>0.001681579872758121</v>
      </c>
      <c r="E289" s="122">
        <v>0.862300070121879</v>
      </c>
      <c r="F289" s="84" t="s">
        <v>2664</v>
      </c>
      <c r="G289" s="84" t="b">
        <v>0</v>
      </c>
      <c r="H289" s="84" t="b">
        <v>0</v>
      </c>
      <c r="I289" s="84" t="b">
        <v>0</v>
      </c>
      <c r="J289" s="84" t="b">
        <v>0</v>
      </c>
      <c r="K289" s="84" t="b">
        <v>0</v>
      </c>
      <c r="L289" s="84" t="b">
        <v>0</v>
      </c>
    </row>
    <row r="290" spans="1:12" ht="15">
      <c r="A290" s="84" t="s">
        <v>1904</v>
      </c>
      <c r="B290" s="84" t="s">
        <v>1905</v>
      </c>
      <c r="C290" s="84">
        <v>2</v>
      </c>
      <c r="D290" s="122">
        <v>0.001681579872758121</v>
      </c>
      <c r="E290" s="122">
        <v>1.4056375937247987</v>
      </c>
      <c r="F290" s="84" t="s">
        <v>2664</v>
      </c>
      <c r="G290" s="84" t="b">
        <v>0</v>
      </c>
      <c r="H290" s="84" t="b">
        <v>0</v>
      </c>
      <c r="I290" s="84" t="b">
        <v>0</v>
      </c>
      <c r="J290" s="84" t="b">
        <v>0</v>
      </c>
      <c r="K290" s="84" t="b">
        <v>0</v>
      </c>
      <c r="L290" s="84" t="b">
        <v>0</v>
      </c>
    </row>
    <row r="291" spans="1:12" ht="15">
      <c r="A291" s="84" t="s">
        <v>1905</v>
      </c>
      <c r="B291" s="84" t="s">
        <v>1906</v>
      </c>
      <c r="C291" s="84">
        <v>2</v>
      </c>
      <c r="D291" s="122">
        <v>0.001681579872758121</v>
      </c>
      <c r="E291" s="122">
        <v>1.6360865151030726</v>
      </c>
      <c r="F291" s="84" t="s">
        <v>2664</v>
      </c>
      <c r="G291" s="84" t="b">
        <v>0</v>
      </c>
      <c r="H291" s="84" t="b">
        <v>0</v>
      </c>
      <c r="I291" s="84" t="b">
        <v>0</v>
      </c>
      <c r="J291" s="84" t="b">
        <v>0</v>
      </c>
      <c r="K291" s="84" t="b">
        <v>0</v>
      </c>
      <c r="L291" s="84" t="b">
        <v>0</v>
      </c>
    </row>
    <row r="292" spans="1:12" ht="15">
      <c r="A292" s="84" t="s">
        <v>1906</v>
      </c>
      <c r="B292" s="84" t="s">
        <v>1951</v>
      </c>
      <c r="C292" s="84">
        <v>2</v>
      </c>
      <c r="D292" s="122">
        <v>0.001681579872758121</v>
      </c>
      <c r="E292" s="122">
        <v>2.3350565194390915</v>
      </c>
      <c r="F292" s="84" t="s">
        <v>2664</v>
      </c>
      <c r="G292" s="84" t="b">
        <v>0</v>
      </c>
      <c r="H292" s="84" t="b">
        <v>0</v>
      </c>
      <c r="I292" s="84" t="b">
        <v>0</v>
      </c>
      <c r="J292" s="84" t="b">
        <v>0</v>
      </c>
      <c r="K292" s="84" t="b">
        <v>0</v>
      </c>
      <c r="L292" s="84" t="b">
        <v>0</v>
      </c>
    </row>
    <row r="293" spans="1:12" ht="15">
      <c r="A293" s="84" t="s">
        <v>1951</v>
      </c>
      <c r="B293" s="84" t="s">
        <v>1952</v>
      </c>
      <c r="C293" s="84">
        <v>2</v>
      </c>
      <c r="D293" s="122">
        <v>0.001681579872758121</v>
      </c>
      <c r="E293" s="122">
        <v>2.4899584794248346</v>
      </c>
      <c r="F293" s="84" t="s">
        <v>2664</v>
      </c>
      <c r="G293" s="84" t="b">
        <v>0</v>
      </c>
      <c r="H293" s="84" t="b">
        <v>0</v>
      </c>
      <c r="I293" s="84" t="b">
        <v>0</v>
      </c>
      <c r="J293" s="84" t="b">
        <v>0</v>
      </c>
      <c r="K293" s="84" t="b">
        <v>0</v>
      </c>
      <c r="L293" s="84" t="b">
        <v>0</v>
      </c>
    </row>
    <row r="294" spans="1:12" ht="15">
      <c r="A294" s="84" t="s">
        <v>1952</v>
      </c>
      <c r="B294" s="84" t="s">
        <v>1953</v>
      </c>
      <c r="C294" s="84">
        <v>2</v>
      </c>
      <c r="D294" s="122">
        <v>0.001681579872758121</v>
      </c>
      <c r="E294" s="122">
        <v>2.380814009999767</v>
      </c>
      <c r="F294" s="84" t="s">
        <v>2664</v>
      </c>
      <c r="G294" s="84" t="b">
        <v>0</v>
      </c>
      <c r="H294" s="84" t="b">
        <v>0</v>
      </c>
      <c r="I294" s="84" t="b">
        <v>0</v>
      </c>
      <c r="J294" s="84" t="b">
        <v>0</v>
      </c>
      <c r="K294" s="84" t="b">
        <v>0</v>
      </c>
      <c r="L294" s="84" t="b">
        <v>0</v>
      </c>
    </row>
    <row r="295" spans="1:12" ht="15">
      <c r="A295" s="84" t="s">
        <v>1953</v>
      </c>
      <c r="B295" s="84" t="s">
        <v>2366</v>
      </c>
      <c r="C295" s="84">
        <v>2</v>
      </c>
      <c r="D295" s="122">
        <v>0.001681579872758121</v>
      </c>
      <c r="E295" s="122">
        <v>2.2047227509440854</v>
      </c>
      <c r="F295" s="84" t="s">
        <v>2664</v>
      </c>
      <c r="G295" s="84" t="b">
        <v>0</v>
      </c>
      <c r="H295" s="84" t="b">
        <v>0</v>
      </c>
      <c r="I295" s="84" t="b">
        <v>0</v>
      </c>
      <c r="J295" s="84" t="b">
        <v>0</v>
      </c>
      <c r="K295" s="84" t="b">
        <v>0</v>
      </c>
      <c r="L295" s="84" t="b">
        <v>0</v>
      </c>
    </row>
    <row r="296" spans="1:12" ht="15">
      <c r="A296" s="84" t="s">
        <v>2366</v>
      </c>
      <c r="B296" s="84" t="s">
        <v>2588</v>
      </c>
      <c r="C296" s="84">
        <v>2</v>
      </c>
      <c r="D296" s="122">
        <v>0.001681579872758121</v>
      </c>
      <c r="E296" s="122">
        <v>2.3350565194390915</v>
      </c>
      <c r="F296" s="84" t="s">
        <v>2664</v>
      </c>
      <c r="G296" s="84" t="b">
        <v>0</v>
      </c>
      <c r="H296" s="84" t="b">
        <v>0</v>
      </c>
      <c r="I296" s="84" t="b">
        <v>0</v>
      </c>
      <c r="J296" s="84" t="b">
        <v>0</v>
      </c>
      <c r="K296" s="84" t="b">
        <v>0</v>
      </c>
      <c r="L296" s="84" t="b">
        <v>0</v>
      </c>
    </row>
    <row r="297" spans="1:12" ht="15">
      <c r="A297" s="84" t="s">
        <v>2588</v>
      </c>
      <c r="B297" s="84" t="s">
        <v>1985</v>
      </c>
      <c r="C297" s="84">
        <v>2</v>
      </c>
      <c r="D297" s="122">
        <v>0.001681579872758121</v>
      </c>
      <c r="E297" s="122">
        <v>2.4899584794248346</v>
      </c>
      <c r="F297" s="84" t="s">
        <v>2664</v>
      </c>
      <c r="G297" s="84" t="b">
        <v>0</v>
      </c>
      <c r="H297" s="84" t="b">
        <v>0</v>
      </c>
      <c r="I297" s="84" t="b">
        <v>0</v>
      </c>
      <c r="J297" s="84" t="b">
        <v>0</v>
      </c>
      <c r="K297" s="84" t="b">
        <v>0</v>
      </c>
      <c r="L297" s="84" t="b">
        <v>0</v>
      </c>
    </row>
    <row r="298" spans="1:12" ht="15">
      <c r="A298" s="84" t="s">
        <v>1985</v>
      </c>
      <c r="B298" s="84" t="s">
        <v>1950</v>
      </c>
      <c r="C298" s="84">
        <v>2</v>
      </c>
      <c r="D298" s="122">
        <v>0.001681579872758121</v>
      </c>
      <c r="E298" s="122">
        <v>2.3138672203691533</v>
      </c>
      <c r="F298" s="84" t="s">
        <v>2664</v>
      </c>
      <c r="G298" s="84" t="b">
        <v>0</v>
      </c>
      <c r="H298" s="84" t="b">
        <v>0</v>
      </c>
      <c r="I298" s="84" t="b">
        <v>0</v>
      </c>
      <c r="J298" s="84" t="b">
        <v>0</v>
      </c>
      <c r="K298" s="84" t="b">
        <v>0</v>
      </c>
      <c r="L298" s="84" t="b">
        <v>0</v>
      </c>
    </row>
    <row r="299" spans="1:12" ht="15">
      <c r="A299" s="84" t="s">
        <v>1950</v>
      </c>
      <c r="B299" s="84" t="s">
        <v>2589</v>
      </c>
      <c r="C299" s="84">
        <v>2</v>
      </c>
      <c r="D299" s="122">
        <v>0.001681579872758121</v>
      </c>
      <c r="E299" s="122">
        <v>2.857935264719429</v>
      </c>
      <c r="F299" s="84" t="s">
        <v>2664</v>
      </c>
      <c r="G299" s="84" t="b">
        <v>0</v>
      </c>
      <c r="H299" s="84" t="b">
        <v>0</v>
      </c>
      <c r="I299" s="84" t="b">
        <v>0</v>
      </c>
      <c r="J299" s="84" t="b">
        <v>0</v>
      </c>
      <c r="K299" s="84" t="b">
        <v>0</v>
      </c>
      <c r="L299" s="84" t="b">
        <v>0</v>
      </c>
    </row>
    <row r="300" spans="1:12" ht="15">
      <c r="A300" s="84" t="s">
        <v>2511</v>
      </c>
      <c r="B300" s="84" t="s">
        <v>2373</v>
      </c>
      <c r="C300" s="84">
        <v>2</v>
      </c>
      <c r="D300" s="122">
        <v>0.001681579872758121</v>
      </c>
      <c r="E300" s="122">
        <v>2.4899584794248346</v>
      </c>
      <c r="F300" s="84" t="s">
        <v>2664</v>
      </c>
      <c r="G300" s="84" t="b">
        <v>0</v>
      </c>
      <c r="H300" s="84" t="b">
        <v>0</v>
      </c>
      <c r="I300" s="84" t="b">
        <v>0</v>
      </c>
      <c r="J300" s="84" t="b">
        <v>0</v>
      </c>
      <c r="K300" s="84" t="b">
        <v>0</v>
      </c>
      <c r="L300" s="84" t="b">
        <v>0</v>
      </c>
    </row>
    <row r="301" spans="1:12" ht="15">
      <c r="A301" s="84" t="s">
        <v>2361</v>
      </c>
      <c r="B301" s="84" t="s">
        <v>2497</v>
      </c>
      <c r="C301" s="84">
        <v>2</v>
      </c>
      <c r="D301" s="122">
        <v>0.001681579872758121</v>
      </c>
      <c r="E301" s="122">
        <v>2.0797840143357855</v>
      </c>
      <c r="F301" s="84" t="s">
        <v>2664</v>
      </c>
      <c r="G301" s="84" t="b">
        <v>0</v>
      </c>
      <c r="H301" s="84" t="b">
        <v>0</v>
      </c>
      <c r="I301" s="84" t="b">
        <v>0</v>
      </c>
      <c r="J301" s="84" t="b">
        <v>0</v>
      </c>
      <c r="K301" s="84" t="b">
        <v>0</v>
      </c>
      <c r="L301" s="84" t="b">
        <v>0</v>
      </c>
    </row>
    <row r="302" spans="1:12" ht="15">
      <c r="A302" s="84" t="s">
        <v>2394</v>
      </c>
      <c r="B302" s="84" t="s">
        <v>2590</v>
      </c>
      <c r="C302" s="84">
        <v>2</v>
      </c>
      <c r="D302" s="122">
        <v>0.001681579872758121</v>
      </c>
      <c r="E302" s="122">
        <v>2.636086515103073</v>
      </c>
      <c r="F302" s="84" t="s">
        <v>2664</v>
      </c>
      <c r="G302" s="84" t="b">
        <v>0</v>
      </c>
      <c r="H302" s="84" t="b">
        <v>0</v>
      </c>
      <c r="I302" s="84" t="b">
        <v>0</v>
      </c>
      <c r="J302" s="84" t="b">
        <v>1</v>
      </c>
      <c r="K302" s="84" t="b">
        <v>0</v>
      </c>
      <c r="L302" s="84" t="b">
        <v>0</v>
      </c>
    </row>
    <row r="303" spans="1:12" ht="15">
      <c r="A303" s="84" t="s">
        <v>2590</v>
      </c>
      <c r="B303" s="84" t="s">
        <v>2366</v>
      </c>
      <c r="C303" s="84">
        <v>2</v>
      </c>
      <c r="D303" s="122">
        <v>0.001681579872758121</v>
      </c>
      <c r="E303" s="122">
        <v>2.380814009999767</v>
      </c>
      <c r="F303" s="84" t="s">
        <v>2664</v>
      </c>
      <c r="G303" s="84" t="b">
        <v>1</v>
      </c>
      <c r="H303" s="84" t="b">
        <v>0</v>
      </c>
      <c r="I303" s="84" t="b">
        <v>0</v>
      </c>
      <c r="J303" s="84" t="b">
        <v>0</v>
      </c>
      <c r="K303" s="84" t="b">
        <v>0</v>
      </c>
      <c r="L303" s="84" t="b">
        <v>0</v>
      </c>
    </row>
    <row r="304" spans="1:12" ht="15">
      <c r="A304" s="84" t="s">
        <v>2366</v>
      </c>
      <c r="B304" s="84" t="s">
        <v>1963</v>
      </c>
      <c r="C304" s="84">
        <v>2</v>
      </c>
      <c r="D304" s="122">
        <v>0.001681579872758121</v>
      </c>
      <c r="E304" s="122">
        <v>1.6360865151030726</v>
      </c>
      <c r="F304" s="84" t="s">
        <v>2664</v>
      </c>
      <c r="G304" s="84" t="b">
        <v>0</v>
      </c>
      <c r="H304" s="84" t="b">
        <v>0</v>
      </c>
      <c r="I304" s="84" t="b">
        <v>0</v>
      </c>
      <c r="J304" s="84" t="b">
        <v>0</v>
      </c>
      <c r="K304" s="84" t="b">
        <v>0</v>
      </c>
      <c r="L304" s="84" t="b">
        <v>0</v>
      </c>
    </row>
    <row r="305" spans="1:12" ht="15">
      <c r="A305" s="84" t="s">
        <v>1963</v>
      </c>
      <c r="B305" s="84" t="s">
        <v>2591</v>
      </c>
      <c r="C305" s="84">
        <v>2</v>
      </c>
      <c r="D305" s="122">
        <v>0.001681579872758121</v>
      </c>
      <c r="E305" s="122">
        <v>2.3350565194390915</v>
      </c>
      <c r="F305" s="84" t="s">
        <v>2664</v>
      </c>
      <c r="G305" s="84" t="b">
        <v>0</v>
      </c>
      <c r="H305" s="84" t="b">
        <v>0</v>
      </c>
      <c r="I305" s="84" t="b">
        <v>0</v>
      </c>
      <c r="J305" s="84" t="b">
        <v>0</v>
      </c>
      <c r="K305" s="84" t="b">
        <v>0</v>
      </c>
      <c r="L305" s="84" t="b">
        <v>0</v>
      </c>
    </row>
    <row r="306" spans="1:12" ht="15">
      <c r="A306" s="84" t="s">
        <v>2591</v>
      </c>
      <c r="B306" s="84" t="s">
        <v>2592</v>
      </c>
      <c r="C306" s="84">
        <v>2</v>
      </c>
      <c r="D306" s="122">
        <v>0.001681579872758121</v>
      </c>
      <c r="E306" s="122">
        <v>3.0340265237751103</v>
      </c>
      <c r="F306" s="84" t="s">
        <v>2664</v>
      </c>
      <c r="G306" s="84" t="b">
        <v>0</v>
      </c>
      <c r="H306" s="84" t="b">
        <v>0</v>
      </c>
      <c r="I306" s="84" t="b">
        <v>0</v>
      </c>
      <c r="J306" s="84" t="b">
        <v>0</v>
      </c>
      <c r="K306" s="84" t="b">
        <v>0</v>
      </c>
      <c r="L306" s="84" t="b">
        <v>0</v>
      </c>
    </row>
    <row r="307" spans="1:12" ht="15">
      <c r="A307" s="84" t="s">
        <v>2592</v>
      </c>
      <c r="B307" s="84" t="s">
        <v>2593</v>
      </c>
      <c r="C307" s="84">
        <v>2</v>
      </c>
      <c r="D307" s="122">
        <v>0.001681579872758121</v>
      </c>
      <c r="E307" s="122">
        <v>3.0340265237751103</v>
      </c>
      <c r="F307" s="84" t="s">
        <v>2664</v>
      </c>
      <c r="G307" s="84" t="b">
        <v>0</v>
      </c>
      <c r="H307" s="84" t="b">
        <v>0</v>
      </c>
      <c r="I307" s="84" t="b">
        <v>0</v>
      </c>
      <c r="J307" s="84" t="b">
        <v>0</v>
      </c>
      <c r="K307" s="84" t="b">
        <v>0</v>
      </c>
      <c r="L307" s="84" t="b">
        <v>0</v>
      </c>
    </row>
    <row r="308" spans="1:12" ht="15">
      <c r="A308" s="84" t="s">
        <v>2593</v>
      </c>
      <c r="B308" s="84" t="s">
        <v>2594</v>
      </c>
      <c r="C308" s="84">
        <v>2</v>
      </c>
      <c r="D308" s="122">
        <v>0.001681579872758121</v>
      </c>
      <c r="E308" s="122">
        <v>3.0340265237751103</v>
      </c>
      <c r="F308" s="84" t="s">
        <v>2664</v>
      </c>
      <c r="G308" s="84" t="b">
        <v>0</v>
      </c>
      <c r="H308" s="84" t="b">
        <v>0</v>
      </c>
      <c r="I308" s="84" t="b">
        <v>0</v>
      </c>
      <c r="J308" s="84" t="b">
        <v>0</v>
      </c>
      <c r="K308" s="84" t="b">
        <v>0</v>
      </c>
      <c r="L308" s="84" t="b">
        <v>0</v>
      </c>
    </row>
    <row r="309" spans="1:12" ht="15">
      <c r="A309" s="84" t="s">
        <v>2594</v>
      </c>
      <c r="B309" s="84" t="s">
        <v>2512</v>
      </c>
      <c r="C309" s="84">
        <v>2</v>
      </c>
      <c r="D309" s="122">
        <v>0.001681579872758121</v>
      </c>
      <c r="E309" s="122">
        <v>2.857935264719429</v>
      </c>
      <c r="F309" s="84" t="s">
        <v>2664</v>
      </c>
      <c r="G309" s="84" t="b">
        <v>0</v>
      </c>
      <c r="H309" s="84" t="b">
        <v>0</v>
      </c>
      <c r="I309" s="84" t="b">
        <v>0</v>
      </c>
      <c r="J309" s="84" t="b">
        <v>0</v>
      </c>
      <c r="K309" s="84" t="b">
        <v>0</v>
      </c>
      <c r="L309" s="84" t="b">
        <v>0</v>
      </c>
    </row>
    <row r="310" spans="1:12" ht="15">
      <c r="A310" s="84" t="s">
        <v>2512</v>
      </c>
      <c r="B310" s="84" t="s">
        <v>1910</v>
      </c>
      <c r="C310" s="84">
        <v>2</v>
      </c>
      <c r="D310" s="122">
        <v>0.001681579872758121</v>
      </c>
      <c r="E310" s="122">
        <v>2.857935264719429</v>
      </c>
      <c r="F310" s="84" t="s">
        <v>2664</v>
      </c>
      <c r="G310" s="84" t="b">
        <v>0</v>
      </c>
      <c r="H310" s="84" t="b">
        <v>0</v>
      </c>
      <c r="I310" s="84" t="b">
        <v>0</v>
      </c>
      <c r="J310" s="84" t="b">
        <v>0</v>
      </c>
      <c r="K310" s="84" t="b">
        <v>0</v>
      </c>
      <c r="L310" s="84" t="b">
        <v>0</v>
      </c>
    </row>
    <row r="311" spans="1:12" ht="15">
      <c r="A311" s="84" t="s">
        <v>1910</v>
      </c>
      <c r="B311" s="84" t="s">
        <v>1944</v>
      </c>
      <c r="C311" s="84">
        <v>2</v>
      </c>
      <c r="D311" s="122">
        <v>0.001681579872758121</v>
      </c>
      <c r="E311" s="122">
        <v>2.2936638342808666</v>
      </c>
      <c r="F311" s="84" t="s">
        <v>2664</v>
      </c>
      <c r="G311" s="84" t="b">
        <v>0</v>
      </c>
      <c r="H311" s="84" t="b">
        <v>0</v>
      </c>
      <c r="I311" s="84" t="b">
        <v>0</v>
      </c>
      <c r="J311" s="84" t="b">
        <v>0</v>
      </c>
      <c r="K311" s="84" t="b">
        <v>0</v>
      </c>
      <c r="L311" s="84" t="b">
        <v>0</v>
      </c>
    </row>
    <row r="312" spans="1:12" ht="15">
      <c r="A312" s="84" t="s">
        <v>1944</v>
      </c>
      <c r="B312" s="84" t="s">
        <v>2404</v>
      </c>
      <c r="C312" s="84">
        <v>2</v>
      </c>
      <c r="D312" s="122">
        <v>0.001681579872758121</v>
      </c>
      <c r="E312" s="122">
        <v>2.0340265237751103</v>
      </c>
      <c r="F312" s="84" t="s">
        <v>2664</v>
      </c>
      <c r="G312" s="84" t="b">
        <v>0</v>
      </c>
      <c r="H312" s="84" t="b">
        <v>0</v>
      </c>
      <c r="I312" s="84" t="b">
        <v>0</v>
      </c>
      <c r="J312" s="84" t="b">
        <v>0</v>
      </c>
      <c r="K312" s="84" t="b">
        <v>0</v>
      </c>
      <c r="L312" s="84" t="b">
        <v>0</v>
      </c>
    </row>
    <row r="313" spans="1:12" ht="15">
      <c r="A313" s="84" t="s">
        <v>2404</v>
      </c>
      <c r="B313" s="84" t="s">
        <v>1892</v>
      </c>
      <c r="C313" s="84">
        <v>2</v>
      </c>
      <c r="D313" s="122">
        <v>0.001681579872758121</v>
      </c>
      <c r="E313" s="122">
        <v>1.982874001327729</v>
      </c>
      <c r="F313" s="84" t="s">
        <v>2664</v>
      </c>
      <c r="G313" s="84" t="b">
        <v>0</v>
      </c>
      <c r="H313" s="84" t="b">
        <v>0</v>
      </c>
      <c r="I313" s="84" t="b">
        <v>0</v>
      </c>
      <c r="J313" s="84" t="b">
        <v>0</v>
      </c>
      <c r="K313" s="84" t="b">
        <v>0</v>
      </c>
      <c r="L313" s="84" t="b">
        <v>0</v>
      </c>
    </row>
    <row r="314" spans="1:12" ht="15">
      <c r="A314" s="84" t="s">
        <v>250</v>
      </c>
      <c r="B314" s="84" t="s">
        <v>1955</v>
      </c>
      <c r="C314" s="84">
        <v>2</v>
      </c>
      <c r="D314" s="122">
        <v>0.001681579872758121</v>
      </c>
      <c r="E314" s="122">
        <v>2.4319665324471478</v>
      </c>
      <c r="F314" s="84" t="s">
        <v>2664</v>
      </c>
      <c r="G314" s="84" t="b">
        <v>0</v>
      </c>
      <c r="H314" s="84" t="b">
        <v>0</v>
      </c>
      <c r="I314" s="84" t="b">
        <v>0</v>
      </c>
      <c r="J314" s="84" t="b">
        <v>0</v>
      </c>
      <c r="K314" s="84" t="b">
        <v>0</v>
      </c>
      <c r="L314" s="84" t="b">
        <v>0</v>
      </c>
    </row>
    <row r="315" spans="1:12" ht="15">
      <c r="A315" s="84" t="s">
        <v>2595</v>
      </c>
      <c r="B315" s="84" t="s">
        <v>2596</v>
      </c>
      <c r="C315" s="84">
        <v>2</v>
      </c>
      <c r="D315" s="122">
        <v>0.001681579872758121</v>
      </c>
      <c r="E315" s="122">
        <v>3.0340265237751103</v>
      </c>
      <c r="F315" s="84" t="s">
        <v>2664</v>
      </c>
      <c r="G315" s="84" t="b">
        <v>0</v>
      </c>
      <c r="H315" s="84" t="b">
        <v>0</v>
      </c>
      <c r="I315" s="84" t="b">
        <v>0</v>
      </c>
      <c r="J315" s="84" t="b">
        <v>0</v>
      </c>
      <c r="K315" s="84" t="b">
        <v>0</v>
      </c>
      <c r="L315" s="84" t="b">
        <v>0</v>
      </c>
    </row>
    <row r="316" spans="1:12" ht="15">
      <c r="A316" s="84" t="s">
        <v>1943</v>
      </c>
      <c r="B316" s="84" t="s">
        <v>2602</v>
      </c>
      <c r="C316" s="84">
        <v>2</v>
      </c>
      <c r="D316" s="122">
        <v>0.001681579872758121</v>
      </c>
      <c r="E316" s="122">
        <v>2.1889284837608534</v>
      </c>
      <c r="F316" s="84" t="s">
        <v>2664</v>
      </c>
      <c r="G316" s="84" t="b">
        <v>0</v>
      </c>
      <c r="H316" s="84" t="b">
        <v>0</v>
      </c>
      <c r="I316" s="84" t="b">
        <v>0</v>
      </c>
      <c r="J316" s="84" t="b">
        <v>0</v>
      </c>
      <c r="K316" s="84" t="b">
        <v>0</v>
      </c>
      <c r="L316" s="84" t="b">
        <v>0</v>
      </c>
    </row>
    <row r="317" spans="1:12" ht="15">
      <c r="A317" s="84" t="s">
        <v>2602</v>
      </c>
      <c r="B317" s="84" t="s">
        <v>2603</v>
      </c>
      <c r="C317" s="84">
        <v>2</v>
      </c>
      <c r="D317" s="122">
        <v>0.001681579872758121</v>
      </c>
      <c r="E317" s="122">
        <v>3.0340265237751103</v>
      </c>
      <c r="F317" s="84" t="s">
        <v>2664</v>
      </c>
      <c r="G317" s="84" t="b">
        <v>0</v>
      </c>
      <c r="H317" s="84" t="b">
        <v>0</v>
      </c>
      <c r="I317" s="84" t="b">
        <v>0</v>
      </c>
      <c r="J317" s="84" t="b">
        <v>0</v>
      </c>
      <c r="K317" s="84" t="b">
        <v>0</v>
      </c>
      <c r="L317" s="84" t="b">
        <v>0</v>
      </c>
    </row>
    <row r="318" spans="1:12" ht="15">
      <c r="A318" s="84" t="s">
        <v>2603</v>
      </c>
      <c r="B318" s="84" t="s">
        <v>2604</v>
      </c>
      <c r="C318" s="84">
        <v>2</v>
      </c>
      <c r="D318" s="122">
        <v>0.001681579872758121</v>
      </c>
      <c r="E318" s="122">
        <v>3.0340265237751103</v>
      </c>
      <c r="F318" s="84" t="s">
        <v>2664</v>
      </c>
      <c r="G318" s="84" t="b">
        <v>0</v>
      </c>
      <c r="H318" s="84" t="b">
        <v>0</v>
      </c>
      <c r="I318" s="84" t="b">
        <v>0</v>
      </c>
      <c r="J318" s="84" t="b">
        <v>0</v>
      </c>
      <c r="K318" s="84" t="b">
        <v>0</v>
      </c>
      <c r="L318" s="84" t="b">
        <v>0</v>
      </c>
    </row>
    <row r="319" spans="1:12" ht="15">
      <c r="A319" s="84" t="s">
        <v>2357</v>
      </c>
      <c r="B319" s="84" t="s">
        <v>2605</v>
      </c>
      <c r="C319" s="84">
        <v>2</v>
      </c>
      <c r="D319" s="122">
        <v>0.001681579872758121</v>
      </c>
      <c r="E319" s="122">
        <v>2.15896526038341</v>
      </c>
      <c r="F319" s="84" t="s">
        <v>2664</v>
      </c>
      <c r="G319" s="84" t="b">
        <v>1</v>
      </c>
      <c r="H319" s="84" t="b">
        <v>0</v>
      </c>
      <c r="I319" s="84" t="b">
        <v>0</v>
      </c>
      <c r="J319" s="84" t="b">
        <v>0</v>
      </c>
      <c r="K319" s="84" t="b">
        <v>0</v>
      </c>
      <c r="L319" s="84" t="b">
        <v>0</v>
      </c>
    </row>
    <row r="320" spans="1:12" ht="15">
      <c r="A320" s="84" t="s">
        <v>2605</v>
      </c>
      <c r="B320" s="84" t="s">
        <v>2606</v>
      </c>
      <c r="C320" s="84">
        <v>2</v>
      </c>
      <c r="D320" s="122">
        <v>0.001681579872758121</v>
      </c>
      <c r="E320" s="122">
        <v>3.0340265237751103</v>
      </c>
      <c r="F320" s="84" t="s">
        <v>2664</v>
      </c>
      <c r="G320" s="84" t="b">
        <v>0</v>
      </c>
      <c r="H320" s="84" t="b">
        <v>0</v>
      </c>
      <c r="I320" s="84" t="b">
        <v>0</v>
      </c>
      <c r="J320" s="84" t="b">
        <v>0</v>
      </c>
      <c r="K320" s="84" t="b">
        <v>0</v>
      </c>
      <c r="L320" s="84" t="b">
        <v>0</v>
      </c>
    </row>
    <row r="321" spans="1:12" ht="15">
      <c r="A321" s="84" t="s">
        <v>2606</v>
      </c>
      <c r="B321" s="84" t="s">
        <v>1976</v>
      </c>
      <c r="C321" s="84">
        <v>2</v>
      </c>
      <c r="D321" s="122">
        <v>0.001681579872758121</v>
      </c>
      <c r="E321" s="122">
        <v>2.2558752733914664</v>
      </c>
      <c r="F321" s="84" t="s">
        <v>2664</v>
      </c>
      <c r="G321" s="84" t="b">
        <v>0</v>
      </c>
      <c r="H321" s="84" t="b">
        <v>0</v>
      </c>
      <c r="I321" s="84" t="b">
        <v>0</v>
      </c>
      <c r="J321" s="84" t="b">
        <v>0</v>
      </c>
      <c r="K321" s="84" t="b">
        <v>0</v>
      </c>
      <c r="L321" s="84" t="b">
        <v>0</v>
      </c>
    </row>
    <row r="322" spans="1:12" ht="15">
      <c r="A322" s="84" t="s">
        <v>1976</v>
      </c>
      <c r="B322" s="84" t="s">
        <v>284</v>
      </c>
      <c r="C322" s="84">
        <v>2</v>
      </c>
      <c r="D322" s="122">
        <v>0.001681579872758121</v>
      </c>
      <c r="E322" s="122">
        <v>2.2558752733914664</v>
      </c>
      <c r="F322" s="84" t="s">
        <v>2664</v>
      </c>
      <c r="G322" s="84" t="b">
        <v>0</v>
      </c>
      <c r="H322" s="84" t="b">
        <v>0</v>
      </c>
      <c r="I322" s="84" t="b">
        <v>0</v>
      </c>
      <c r="J322" s="84" t="b">
        <v>0</v>
      </c>
      <c r="K322" s="84" t="b">
        <v>0</v>
      </c>
      <c r="L322" s="84" t="b">
        <v>0</v>
      </c>
    </row>
    <row r="323" spans="1:12" ht="15">
      <c r="A323" s="84" t="s">
        <v>284</v>
      </c>
      <c r="B323" s="84" t="s">
        <v>2607</v>
      </c>
      <c r="C323" s="84">
        <v>2</v>
      </c>
      <c r="D323" s="122">
        <v>0.001681579872758121</v>
      </c>
      <c r="E323" s="122">
        <v>2.857935264719429</v>
      </c>
      <c r="F323" s="84" t="s">
        <v>2664</v>
      </c>
      <c r="G323" s="84" t="b">
        <v>0</v>
      </c>
      <c r="H323" s="84" t="b">
        <v>0</v>
      </c>
      <c r="I323" s="84" t="b">
        <v>0</v>
      </c>
      <c r="J323" s="84" t="b">
        <v>0</v>
      </c>
      <c r="K323" s="84" t="b">
        <v>0</v>
      </c>
      <c r="L323" s="84" t="b">
        <v>0</v>
      </c>
    </row>
    <row r="324" spans="1:12" ht="15">
      <c r="A324" s="84" t="s">
        <v>2607</v>
      </c>
      <c r="B324" s="84" t="s">
        <v>2377</v>
      </c>
      <c r="C324" s="84">
        <v>2</v>
      </c>
      <c r="D324" s="122">
        <v>0.001681579872758121</v>
      </c>
      <c r="E324" s="122">
        <v>2.4899584794248346</v>
      </c>
      <c r="F324" s="84" t="s">
        <v>2664</v>
      </c>
      <c r="G324" s="84" t="b">
        <v>0</v>
      </c>
      <c r="H324" s="84" t="b">
        <v>0</v>
      </c>
      <c r="I324" s="84" t="b">
        <v>0</v>
      </c>
      <c r="J324" s="84" t="b">
        <v>0</v>
      </c>
      <c r="K324" s="84" t="b">
        <v>0</v>
      </c>
      <c r="L324" s="84" t="b">
        <v>0</v>
      </c>
    </row>
    <row r="325" spans="1:12" ht="15">
      <c r="A325" s="84" t="s">
        <v>2377</v>
      </c>
      <c r="B325" s="84" t="s">
        <v>2474</v>
      </c>
      <c r="C325" s="84">
        <v>2</v>
      </c>
      <c r="D325" s="122">
        <v>0.001681579872758121</v>
      </c>
      <c r="E325" s="122">
        <v>2.3138672203691533</v>
      </c>
      <c r="F325" s="84" t="s">
        <v>2664</v>
      </c>
      <c r="G325" s="84" t="b">
        <v>0</v>
      </c>
      <c r="H325" s="84" t="b">
        <v>0</v>
      </c>
      <c r="I325" s="84" t="b">
        <v>0</v>
      </c>
      <c r="J325" s="84" t="b">
        <v>0</v>
      </c>
      <c r="K325" s="84" t="b">
        <v>0</v>
      </c>
      <c r="L325" s="84" t="b">
        <v>0</v>
      </c>
    </row>
    <row r="326" spans="1:12" ht="15">
      <c r="A326" s="84" t="s">
        <v>2474</v>
      </c>
      <c r="B326" s="84" t="s">
        <v>2368</v>
      </c>
      <c r="C326" s="84">
        <v>2</v>
      </c>
      <c r="D326" s="122">
        <v>0.001681579872758121</v>
      </c>
      <c r="E326" s="122">
        <v>2.2047227509440854</v>
      </c>
      <c r="F326" s="84" t="s">
        <v>2664</v>
      </c>
      <c r="G326" s="84" t="b">
        <v>0</v>
      </c>
      <c r="H326" s="84" t="b">
        <v>0</v>
      </c>
      <c r="I326" s="84" t="b">
        <v>0</v>
      </c>
      <c r="J326" s="84" t="b">
        <v>0</v>
      </c>
      <c r="K326" s="84" t="b">
        <v>0</v>
      </c>
      <c r="L326" s="84" t="b">
        <v>0</v>
      </c>
    </row>
    <row r="327" spans="1:12" ht="15">
      <c r="A327" s="84" t="s">
        <v>2368</v>
      </c>
      <c r="B327" s="84" t="s">
        <v>2375</v>
      </c>
      <c r="C327" s="84">
        <v>2</v>
      </c>
      <c r="D327" s="122">
        <v>0.001681579872758121</v>
      </c>
      <c r="E327" s="122">
        <v>1.7787540186718043</v>
      </c>
      <c r="F327" s="84" t="s">
        <v>2664</v>
      </c>
      <c r="G327" s="84" t="b">
        <v>0</v>
      </c>
      <c r="H327" s="84" t="b">
        <v>0</v>
      </c>
      <c r="I327" s="84" t="b">
        <v>0</v>
      </c>
      <c r="J327" s="84" t="b">
        <v>0</v>
      </c>
      <c r="K327" s="84" t="b">
        <v>1</v>
      </c>
      <c r="L327" s="84" t="b">
        <v>0</v>
      </c>
    </row>
    <row r="328" spans="1:12" ht="15">
      <c r="A328" s="84" t="s">
        <v>2375</v>
      </c>
      <c r="B328" s="84" t="s">
        <v>2395</v>
      </c>
      <c r="C328" s="84">
        <v>2</v>
      </c>
      <c r="D328" s="122">
        <v>0.001681579872758121</v>
      </c>
      <c r="E328" s="122">
        <v>1.9548452777274854</v>
      </c>
      <c r="F328" s="84" t="s">
        <v>2664</v>
      </c>
      <c r="G328" s="84" t="b">
        <v>0</v>
      </c>
      <c r="H328" s="84" t="b">
        <v>1</v>
      </c>
      <c r="I328" s="84" t="b">
        <v>0</v>
      </c>
      <c r="J328" s="84" t="b">
        <v>0</v>
      </c>
      <c r="K328" s="84" t="b">
        <v>0</v>
      </c>
      <c r="L328" s="84" t="b">
        <v>0</v>
      </c>
    </row>
    <row r="329" spans="1:12" ht="15">
      <c r="A329" s="84" t="s">
        <v>1945</v>
      </c>
      <c r="B329" s="84" t="s">
        <v>1943</v>
      </c>
      <c r="C329" s="84">
        <v>2</v>
      </c>
      <c r="D329" s="122">
        <v>0.001681579872758121</v>
      </c>
      <c r="E329" s="122">
        <v>1.376015127117998</v>
      </c>
      <c r="F329" s="84" t="s">
        <v>2664</v>
      </c>
      <c r="G329" s="84" t="b">
        <v>0</v>
      </c>
      <c r="H329" s="84" t="b">
        <v>0</v>
      </c>
      <c r="I329" s="84" t="b">
        <v>0</v>
      </c>
      <c r="J329" s="84" t="b">
        <v>0</v>
      </c>
      <c r="K329" s="84" t="b">
        <v>0</v>
      </c>
      <c r="L329" s="84" t="b">
        <v>0</v>
      </c>
    </row>
    <row r="330" spans="1:12" ht="15">
      <c r="A330" s="84" t="s">
        <v>1943</v>
      </c>
      <c r="B330" s="84" t="s">
        <v>2515</v>
      </c>
      <c r="C330" s="84">
        <v>2</v>
      </c>
      <c r="D330" s="122">
        <v>0.001681579872758121</v>
      </c>
      <c r="E330" s="122">
        <v>2.012837224705172</v>
      </c>
      <c r="F330" s="84" t="s">
        <v>2664</v>
      </c>
      <c r="G330" s="84" t="b">
        <v>0</v>
      </c>
      <c r="H330" s="84" t="b">
        <v>0</v>
      </c>
      <c r="I330" s="84" t="b">
        <v>0</v>
      </c>
      <c r="J330" s="84" t="b">
        <v>0</v>
      </c>
      <c r="K330" s="84" t="b">
        <v>0</v>
      </c>
      <c r="L330" s="84" t="b">
        <v>0</v>
      </c>
    </row>
    <row r="331" spans="1:12" ht="15">
      <c r="A331" s="84" t="s">
        <v>1946</v>
      </c>
      <c r="B331" s="84" t="s">
        <v>1964</v>
      </c>
      <c r="C331" s="84">
        <v>2</v>
      </c>
      <c r="D331" s="122">
        <v>0.001681579872758121</v>
      </c>
      <c r="E331" s="122">
        <v>1.4899584794248346</v>
      </c>
      <c r="F331" s="84" t="s">
        <v>2664</v>
      </c>
      <c r="G331" s="84" t="b">
        <v>0</v>
      </c>
      <c r="H331" s="84" t="b">
        <v>0</v>
      </c>
      <c r="I331" s="84" t="b">
        <v>0</v>
      </c>
      <c r="J331" s="84" t="b">
        <v>0</v>
      </c>
      <c r="K331" s="84" t="b">
        <v>0</v>
      </c>
      <c r="L331" s="84" t="b">
        <v>0</v>
      </c>
    </row>
    <row r="332" spans="1:12" ht="15">
      <c r="A332" s="84" t="s">
        <v>1994</v>
      </c>
      <c r="B332" s="84" t="s">
        <v>1995</v>
      </c>
      <c r="C332" s="84">
        <v>2</v>
      </c>
      <c r="D332" s="122">
        <v>0.001681579872758121</v>
      </c>
      <c r="E332" s="122">
        <v>3.0340265237751103</v>
      </c>
      <c r="F332" s="84" t="s">
        <v>2664</v>
      </c>
      <c r="G332" s="84" t="b">
        <v>0</v>
      </c>
      <c r="H332" s="84" t="b">
        <v>0</v>
      </c>
      <c r="I332" s="84" t="b">
        <v>0</v>
      </c>
      <c r="J332" s="84" t="b">
        <v>0</v>
      </c>
      <c r="K332" s="84" t="b">
        <v>0</v>
      </c>
      <c r="L332" s="84" t="b">
        <v>0</v>
      </c>
    </row>
    <row r="333" spans="1:12" ht="15">
      <c r="A333" s="84" t="s">
        <v>1995</v>
      </c>
      <c r="B333" s="84" t="s">
        <v>1996</v>
      </c>
      <c r="C333" s="84">
        <v>2</v>
      </c>
      <c r="D333" s="122">
        <v>0.001681579872758121</v>
      </c>
      <c r="E333" s="122">
        <v>2.636086515103073</v>
      </c>
      <c r="F333" s="84" t="s">
        <v>2664</v>
      </c>
      <c r="G333" s="84" t="b">
        <v>0</v>
      </c>
      <c r="H333" s="84" t="b">
        <v>0</v>
      </c>
      <c r="I333" s="84" t="b">
        <v>0</v>
      </c>
      <c r="J333" s="84" t="b">
        <v>0</v>
      </c>
      <c r="K333" s="84" t="b">
        <v>0</v>
      </c>
      <c r="L333" s="84" t="b">
        <v>0</v>
      </c>
    </row>
    <row r="334" spans="1:12" ht="15">
      <c r="A334" s="84" t="s">
        <v>1996</v>
      </c>
      <c r="B334" s="84" t="s">
        <v>1955</v>
      </c>
      <c r="C334" s="84">
        <v>2</v>
      </c>
      <c r="D334" s="122">
        <v>0.001681579872758121</v>
      </c>
      <c r="E334" s="122">
        <v>2.1309365367831665</v>
      </c>
      <c r="F334" s="84" t="s">
        <v>2664</v>
      </c>
      <c r="G334" s="84" t="b">
        <v>0</v>
      </c>
      <c r="H334" s="84" t="b">
        <v>0</v>
      </c>
      <c r="I334" s="84" t="b">
        <v>0</v>
      </c>
      <c r="J334" s="84" t="b">
        <v>0</v>
      </c>
      <c r="K334" s="84" t="b">
        <v>0</v>
      </c>
      <c r="L334" s="84" t="b">
        <v>0</v>
      </c>
    </row>
    <row r="335" spans="1:12" ht="15">
      <c r="A335" s="84" t="s">
        <v>1955</v>
      </c>
      <c r="B335" s="84" t="s">
        <v>2619</v>
      </c>
      <c r="C335" s="84">
        <v>2</v>
      </c>
      <c r="D335" s="122">
        <v>0.001681579872758121</v>
      </c>
      <c r="E335" s="122">
        <v>2.2558752733914664</v>
      </c>
      <c r="F335" s="84" t="s">
        <v>2664</v>
      </c>
      <c r="G335" s="84" t="b">
        <v>0</v>
      </c>
      <c r="H335" s="84" t="b">
        <v>0</v>
      </c>
      <c r="I335" s="84" t="b">
        <v>0</v>
      </c>
      <c r="J335" s="84" t="b">
        <v>0</v>
      </c>
      <c r="K335" s="84" t="b">
        <v>0</v>
      </c>
      <c r="L335" s="84" t="b">
        <v>0</v>
      </c>
    </row>
    <row r="336" spans="1:12" ht="15">
      <c r="A336" s="84" t="s">
        <v>2619</v>
      </c>
      <c r="B336" s="84" t="s">
        <v>1946</v>
      </c>
      <c r="C336" s="84">
        <v>2</v>
      </c>
      <c r="D336" s="122">
        <v>0.001681579872758121</v>
      </c>
      <c r="E336" s="122">
        <v>2.0797840143357855</v>
      </c>
      <c r="F336" s="84" t="s">
        <v>2664</v>
      </c>
      <c r="G336" s="84" t="b">
        <v>0</v>
      </c>
      <c r="H336" s="84" t="b">
        <v>0</v>
      </c>
      <c r="I336" s="84" t="b">
        <v>0</v>
      </c>
      <c r="J336" s="84" t="b">
        <v>0</v>
      </c>
      <c r="K336" s="84" t="b">
        <v>0</v>
      </c>
      <c r="L336" s="84" t="b">
        <v>0</v>
      </c>
    </row>
    <row r="337" spans="1:12" ht="15">
      <c r="A337" s="84" t="s">
        <v>1992</v>
      </c>
      <c r="B337" s="84" t="s">
        <v>2518</v>
      </c>
      <c r="C337" s="84">
        <v>2</v>
      </c>
      <c r="D337" s="122">
        <v>0.001681579872758121</v>
      </c>
      <c r="E337" s="122">
        <v>2.5569052690554477</v>
      </c>
      <c r="F337" s="84" t="s">
        <v>2664</v>
      </c>
      <c r="G337" s="84" t="b">
        <v>0</v>
      </c>
      <c r="H337" s="84" t="b">
        <v>0</v>
      </c>
      <c r="I337" s="84" t="b">
        <v>0</v>
      </c>
      <c r="J337" s="84" t="b">
        <v>1</v>
      </c>
      <c r="K337" s="84" t="b">
        <v>0</v>
      </c>
      <c r="L337" s="84" t="b">
        <v>0</v>
      </c>
    </row>
    <row r="338" spans="1:12" ht="15">
      <c r="A338" s="84" t="s">
        <v>2518</v>
      </c>
      <c r="B338" s="84" t="s">
        <v>2363</v>
      </c>
      <c r="C338" s="84">
        <v>2</v>
      </c>
      <c r="D338" s="122">
        <v>0.001681579872758121</v>
      </c>
      <c r="E338" s="122">
        <v>2.15896526038341</v>
      </c>
      <c r="F338" s="84" t="s">
        <v>2664</v>
      </c>
      <c r="G338" s="84" t="b">
        <v>1</v>
      </c>
      <c r="H338" s="84" t="b">
        <v>0</v>
      </c>
      <c r="I338" s="84" t="b">
        <v>0</v>
      </c>
      <c r="J338" s="84" t="b">
        <v>0</v>
      </c>
      <c r="K338" s="84" t="b">
        <v>1</v>
      </c>
      <c r="L338" s="84" t="b">
        <v>0</v>
      </c>
    </row>
    <row r="339" spans="1:12" ht="15">
      <c r="A339" s="84" t="s">
        <v>2363</v>
      </c>
      <c r="B339" s="84" t="s">
        <v>2620</v>
      </c>
      <c r="C339" s="84">
        <v>2</v>
      </c>
      <c r="D339" s="122">
        <v>0.001681579872758121</v>
      </c>
      <c r="E339" s="122">
        <v>2.3350565194390915</v>
      </c>
      <c r="F339" s="84" t="s">
        <v>2664</v>
      </c>
      <c r="G339" s="84" t="b">
        <v>0</v>
      </c>
      <c r="H339" s="84" t="b">
        <v>1</v>
      </c>
      <c r="I339" s="84" t="b">
        <v>0</v>
      </c>
      <c r="J339" s="84" t="b">
        <v>0</v>
      </c>
      <c r="K339" s="84" t="b">
        <v>0</v>
      </c>
      <c r="L339" s="84" t="b">
        <v>0</v>
      </c>
    </row>
    <row r="340" spans="1:12" ht="15">
      <c r="A340" s="84" t="s">
        <v>2620</v>
      </c>
      <c r="B340" s="84" t="s">
        <v>2473</v>
      </c>
      <c r="C340" s="84">
        <v>2</v>
      </c>
      <c r="D340" s="122">
        <v>0.001681579872758121</v>
      </c>
      <c r="E340" s="122">
        <v>2.857935264719429</v>
      </c>
      <c r="F340" s="84" t="s">
        <v>2664</v>
      </c>
      <c r="G340" s="84" t="b">
        <v>0</v>
      </c>
      <c r="H340" s="84" t="b">
        <v>0</v>
      </c>
      <c r="I340" s="84" t="b">
        <v>0</v>
      </c>
      <c r="J340" s="84" t="b">
        <v>0</v>
      </c>
      <c r="K340" s="84" t="b">
        <v>0</v>
      </c>
      <c r="L340" s="84" t="b">
        <v>0</v>
      </c>
    </row>
    <row r="341" spans="1:12" ht="15">
      <c r="A341" s="84" t="s">
        <v>1912</v>
      </c>
      <c r="B341" s="84" t="s">
        <v>1943</v>
      </c>
      <c r="C341" s="84">
        <v>2</v>
      </c>
      <c r="D341" s="122">
        <v>0.001681579872758121</v>
      </c>
      <c r="E341" s="122">
        <v>1.823173158460217</v>
      </c>
      <c r="F341" s="84" t="s">
        <v>2664</v>
      </c>
      <c r="G341" s="84" t="b">
        <v>0</v>
      </c>
      <c r="H341" s="84" t="b">
        <v>0</v>
      </c>
      <c r="I341" s="84" t="b">
        <v>0</v>
      </c>
      <c r="J341" s="84" t="b">
        <v>0</v>
      </c>
      <c r="K341" s="84" t="b">
        <v>0</v>
      </c>
      <c r="L341" s="84" t="b">
        <v>0</v>
      </c>
    </row>
    <row r="342" spans="1:12" ht="15">
      <c r="A342" s="84" t="s">
        <v>2621</v>
      </c>
      <c r="B342" s="84" t="s">
        <v>2405</v>
      </c>
      <c r="C342" s="84">
        <v>2</v>
      </c>
      <c r="D342" s="122">
        <v>0.001681579872758121</v>
      </c>
      <c r="E342" s="122">
        <v>2.636086515103073</v>
      </c>
      <c r="F342" s="84" t="s">
        <v>2664</v>
      </c>
      <c r="G342" s="84" t="b">
        <v>0</v>
      </c>
      <c r="H342" s="84" t="b">
        <v>0</v>
      </c>
      <c r="I342" s="84" t="b">
        <v>0</v>
      </c>
      <c r="J342" s="84" t="b">
        <v>0</v>
      </c>
      <c r="K342" s="84" t="b">
        <v>0</v>
      </c>
      <c r="L342" s="84" t="b">
        <v>0</v>
      </c>
    </row>
    <row r="343" spans="1:12" ht="15">
      <c r="A343" s="84" t="s">
        <v>2405</v>
      </c>
      <c r="B343" s="84" t="s">
        <v>2522</v>
      </c>
      <c r="C343" s="84">
        <v>2</v>
      </c>
      <c r="D343" s="122">
        <v>0.001681579872758121</v>
      </c>
      <c r="E343" s="122">
        <v>2.4599952560473914</v>
      </c>
      <c r="F343" s="84" t="s">
        <v>2664</v>
      </c>
      <c r="G343" s="84" t="b">
        <v>0</v>
      </c>
      <c r="H343" s="84" t="b">
        <v>0</v>
      </c>
      <c r="I343" s="84" t="b">
        <v>0</v>
      </c>
      <c r="J343" s="84" t="b">
        <v>0</v>
      </c>
      <c r="K343" s="84" t="b">
        <v>0</v>
      </c>
      <c r="L343" s="84" t="b">
        <v>0</v>
      </c>
    </row>
    <row r="344" spans="1:12" ht="15">
      <c r="A344" s="84" t="s">
        <v>1899</v>
      </c>
      <c r="B344" s="84" t="s">
        <v>2393</v>
      </c>
      <c r="C344" s="84">
        <v>2</v>
      </c>
      <c r="D344" s="122">
        <v>0.001681579872758121</v>
      </c>
      <c r="E344" s="122">
        <v>1.7439919124125922</v>
      </c>
      <c r="F344" s="84" t="s">
        <v>2664</v>
      </c>
      <c r="G344" s="84" t="b">
        <v>0</v>
      </c>
      <c r="H344" s="84" t="b">
        <v>0</v>
      </c>
      <c r="I344" s="84" t="b">
        <v>0</v>
      </c>
      <c r="J344" s="84" t="b">
        <v>0</v>
      </c>
      <c r="K344" s="84" t="b">
        <v>0</v>
      </c>
      <c r="L344" s="84" t="b">
        <v>0</v>
      </c>
    </row>
    <row r="345" spans="1:12" ht="15">
      <c r="A345" s="84" t="s">
        <v>2385</v>
      </c>
      <c r="B345" s="84" t="s">
        <v>1952</v>
      </c>
      <c r="C345" s="84">
        <v>2</v>
      </c>
      <c r="D345" s="122">
        <v>0.001681579872758121</v>
      </c>
      <c r="E345" s="122">
        <v>2.012837224705172</v>
      </c>
      <c r="F345" s="84" t="s">
        <v>2664</v>
      </c>
      <c r="G345" s="84" t="b">
        <v>1</v>
      </c>
      <c r="H345" s="84" t="b">
        <v>0</v>
      </c>
      <c r="I345" s="84" t="b">
        <v>0</v>
      </c>
      <c r="J345" s="84" t="b">
        <v>0</v>
      </c>
      <c r="K345" s="84" t="b">
        <v>0</v>
      </c>
      <c r="L345" s="84" t="b">
        <v>0</v>
      </c>
    </row>
    <row r="346" spans="1:12" ht="15">
      <c r="A346" s="84" t="s">
        <v>282</v>
      </c>
      <c r="B346" s="84" t="s">
        <v>2413</v>
      </c>
      <c r="C346" s="84">
        <v>2</v>
      </c>
      <c r="D346" s="122">
        <v>0.001681579872758121</v>
      </c>
      <c r="E346" s="122">
        <v>1.3736354253726433</v>
      </c>
      <c r="F346" s="84" t="s">
        <v>2664</v>
      </c>
      <c r="G346" s="84" t="b">
        <v>0</v>
      </c>
      <c r="H346" s="84" t="b">
        <v>0</v>
      </c>
      <c r="I346" s="84" t="b">
        <v>0</v>
      </c>
      <c r="J346" s="84" t="b">
        <v>0</v>
      </c>
      <c r="K346" s="84" t="b">
        <v>0</v>
      </c>
      <c r="L346" s="84" t="b">
        <v>0</v>
      </c>
    </row>
    <row r="347" spans="1:12" ht="15">
      <c r="A347" s="84" t="s">
        <v>2451</v>
      </c>
      <c r="B347" s="84" t="s">
        <v>1892</v>
      </c>
      <c r="C347" s="84">
        <v>2</v>
      </c>
      <c r="D347" s="122">
        <v>0.001681579872758121</v>
      </c>
      <c r="E347" s="122">
        <v>2.0797840143357855</v>
      </c>
      <c r="F347" s="84" t="s">
        <v>2664</v>
      </c>
      <c r="G347" s="84" t="b">
        <v>0</v>
      </c>
      <c r="H347" s="84" t="b">
        <v>0</v>
      </c>
      <c r="I347" s="84" t="b">
        <v>0</v>
      </c>
      <c r="J347" s="84" t="b">
        <v>0</v>
      </c>
      <c r="K347" s="84" t="b">
        <v>0</v>
      </c>
      <c r="L347" s="84" t="b">
        <v>0</v>
      </c>
    </row>
    <row r="348" spans="1:12" ht="15">
      <c r="A348" s="84" t="s">
        <v>1920</v>
      </c>
      <c r="B348" s="84" t="s">
        <v>2524</v>
      </c>
      <c r="C348" s="84">
        <v>2</v>
      </c>
      <c r="D348" s="122">
        <v>0.001681579872758121</v>
      </c>
      <c r="E348" s="122">
        <v>2.857935264719429</v>
      </c>
      <c r="F348" s="84" t="s">
        <v>2664</v>
      </c>
      <c r="G348" s="84" t="b">
        <v>0</v>
      </c>
      <c r="H348" s="84" t="b">
        <v>0</v>
      </c>
      <c r="I348" s="84" t="b">
        <v>0</v>
      </c>
      <c r="J348" s="84" t="b">
        <v>0</v>
      </c>
      <c r="K348" s="84" t="b">
        <v>0</v>
      </c>
      <c r="L348" s="84" t="b">
        <v>0</v>
      </c>
    </row>
    <row r="349" spans="1:12" ht="15">
      <c r="A349" s="84" t="s">
        <v>2524</v>
      </c>
      <c r="B349" s="84" t="s">
        <v>2622</v>
      </c>
      <c r="C349" s="84">
        <v>2</v>
      </c>
      <c r="D349" s="122">
        <v>0.001681579872758121</v>
      </c>
      <c r="E349" s="122">
        <v>2.857935264719429</v>
      </c>
      <c r="F349" s="84" t="s">
        <v>2664</v>
      </c>
      <c r="G349" s="84" t="b">
        <v>0</v>
      </c>
      <c r="H349" s="84" t="b">
        <v>0</v>
      </c>
      <c r="I349" s="84" t="b">
        <v>0</v>
      </c>
      <c r="J349" s="84" t="b">
        <v>1</v>
      </c>
      <c r="K349" s="84" t="b">
        <v>0</v>
      </c>
      <c r="L349" s="84" t="b">
        <v>0</v>
      </c>
    </row>
    <row r="350" spans="1:12" ht="15">
      <c r="A350" s="84" t="s">
        <v>2622</v>
      </c>
      <c r="B350" s="84" t="s">
        <v>2452</v>
      </c>
      <c r="C350" s="84">
        <v>2</v>
      </c>
      <c r="D350" s="122">
        <v>0.001681579872758121</v>
      </c>
      <c r="E350" s="122">
        <v>2.732996528111129</v>
      </c>
      <c r="F350" s="84" t="s">
        <v>2664</v>
      </c>
      <c r="G350" s="84" t="b">
        <v>1</v>
      </c>
      <c r="H350" s="84" t="b">
        <v>0</v>
      </c>
      <c r="I350" s="84" t="b">
        <v>0</v>
      </c>
      <c r="J350" s="84" t="b">
        <v>0</v>
      </c>
      <c r="K350" s="84" t="b">
        <v>0</v>
      </c>
      <c r="L350" s="84" t="b">
        <v>0</v>
      </c>
    </row>
    <row r="351" spans="1:12" ht="15">
      <c r="A351" s="84" t="s">
        <v>2452</v>
      </c>
      <c r="B351" s="84" t="s">
        <v>1940</v>
      </c>
      <c r="C351" s="84">
        <v>2</v>
      </c>
      <c r="D351" s="122">
        <v>0.001681579872758121</v>
      </c>
      <c r="E351" s="122">
        <v>1.7787540186718043</v>
      </c>
      <c r="F351" s="84" t="s">
        <v>2664</v>
      </c>
      <c r="G351" s="84" t="b">
        <v>0</v>
      </c>
      <c r="H351" s="84" t="b">
        <v>0</v>
      </c>
      <c r="I351" s="84" t="b">
        <v>0</v>
      </c>
      <c r="J351" s="84" t="b">
        <v>0</v>
      </c>
      <c r="K351" s="84" t="b">
        <v>0</v>
      </c>
      <c r="L351" s="84" t="b">
        <v>0</v>
      </c>
    </row>
    <row r="352" spans="1:12" ht="15">
      <c r="A352" s="84" t="s">
        <v>1943</v>
      </c>
      <c r="B352" s="84" t="s">
        <v>2374</v>
      </c>
      <c r="C352" s="84">
        <v>2</v>
      </c>
      <c r="D352" s="122">
        <v>0.001681579872758121</v>
      </c>
      <c r="E352" s="122">
        <v>1.586868492432891</v>
      </c>
      <c r="F352" s="84" t="s">
        <v>2664</v>
      </c>
      <c r="G352" s="84" t="b">
        <v>0</v>
      </c>
      <c r="H352" s="84" t="b">
        <v>0</v>
      </c>
      <c r="I352" s="84" t="b">
        <v>0</v>
      </c>
      <c r="J352" s="84" t="b">
        <v>0</v>
      </c>
      <c r="K352" s="84" t="b">
        <v>0</v>
      </c>
      <c r="L352" s="84" t="b">
        <v>0</v>
      </c>
    </row>
    <row r="353" spans="1:12" ht="15">
      <c r="A353" s="84" t="s">
        <v>1934</v>
      </c>
      <c r="B353" s="84" t="s">
        <v>2519</v>
      </c>
      <c r="C353" s="84">
        <v>2</v>
      </c>
      <c r="D353" s="122">
        <v>0.001681579872758121</v>
      </c>
      <c r="E353" s="122">
        <v>1.6404513205055227</v>
      </c>
      <c r="F353" s="84" t="s">
        <v>2664</v>
      </c>
      <c r="G353" s="84" t="b">
        <v>0</v>
      </c>
      <c r="H353" s="84" t="b">
        <v>0</v>
      </c>
      <c r="I353" s="84" t="b">
        <v>0</v>
      </c>
      <c r="J353" s="84" t="b">
        <v>1</v>
      </c>
      <c r="K353" s="84" t="b">
        <v>0</v>
      </c>
      <c r="L353" s="84" t="b">
        <v>0</v>
      </c>
    </row>
    <row r="354" spans="1:12" ht="15">
      <c r="A354" s="84" t="s">
        <v>2519</v>
      </c>
      <c r="B354" s="84" t="s">
        <v>2624</v>
      </c>
      <c r="C354" s="84">
        <v>2</v>
      </c>
      <c r="D354" s="122">
        <v>0.001681579872758121</v>
      </c>
      <c r="E354" s="122">
        <v>2.857935264719429</v>
      </c>
      <c r="F354" s="84" t="s">
        <v>2664</v>
      </c>
      <c r="G354" s="84" t="b">
        <v>1</v>
      </c>
      <c r="H354" s="84" t="b">
        <v>0</v>
      </c>
      <c r="I354" s="84" t="b">
        <v>0</v>
      </c>
      <c r="J354" s="84" t="b">
        <v>0</v>
      </c>
      <c r="K354" s="84" t="b">
        <v>0</v>
      </c>
      <c r="L354" s="84" t="b">
        <v>0</v>
      </c>
    </row>
    <row r="355" spans="1:12" ht="15">
      <c r="A355" s="84" t="s">
        <v>2624</v>
      </c>
      <c r="B355" s="84" t="s">
        <v>1946</v>
      </c>
      <c r="C355" s="84">
        <v>2</v>
      </c>
      <c r="D355" s="122">
        <v>0.001681579872758121</v>
      </c>
      <c r="E355" s="122">
        <v>2.0797840143357855</v>
      </c>
      <c r="F355" s="84" t="s">
        <v>2664</v>
      </c>
      <c r="G355" s="84" t="b">
        <v>0</v>
      </c>
      <c r="H355" s="84" t="b">
        <v>0</v>
      </c>
      <c r="I355" s="84" t="b">
        <v>0</v>
      </c>
      <c r="J355" s="84" t="b">
        <v>0</v>
      </c>
      <c r="K355" s="84" t="b">
        <v>0</v>
      </c>
      <c r="L355" s="84" t="b">
        <v>0</v>
      </c>
    </row>
    <row r="356" spans="1:12" ht="15">
      <c r="A356" s="84" t="s">
        <v>1946</v>
      </c>
      <c r="B356" s="84" t="s">
        <v>2383</v>
      </c>
      <c r="C356" s="84">
        <v>2</v>
      </c>
      <c r="D356" s="122">
        <v>0.001681579872758121</v>
      </c>
      <c r="E356" s="122">
        <v>1.4899584794248346</v>
      </c>
      <c r="F356" s="84" t="s">
        <v>2664</v>
      </c>
      <c r="G356" s="84" t="b">
        <v>0</v>
      </c>
      <c r="H356" s="84" t="b">
        <v>0</v>
      </c>
      <c r="I356" s="84" t="b">
        <v>0</v>
      </c>
      <c r="J356" s="84" t="b">
        <v>0</v>
      </c>
      <c r="K356" s="84" t="b">
        <v>0</v>
      </c>
      <c r="L356" s="84" t="b">
        <v>0</v>
      </c>
    </row>
    <row r="357" spans="1:12" ht="15">
      <c r="A357" s="84" t="s">
        <v>2383</v>
      </c>
      <c r="B357" s="84" t="s">
        <v>570</v>
      </c>
      <c r="C357" s="84">
        <v>2</v>
      </c>
      <c r="D357" s="122">
        <v>0.001681579872758121</v>
      </c>
      <c r="E357" s="122">
        <v>1.823173158460217</v>
      </c>
      <c r="F357" s="84" t="s">
        <v>2664</v>
      </c>
      <c r="G357" s="84" t="b">
        <v>0</v>
      </c>
      <c r="H357" s="84" t="b">
        <v>0</v>
      </c>
      <c r="I357" s="84" t="b">
        <v>0</v>
      </c>
      <c r="J357" s="84" t="b">
        <v>0</v>
      </c>
      <c r="K357" s="84" t="b">
        <v>0</v>
      </c>
      <c r="L357" s="84" t="b">
        <v>0</v>
      </c>
    </row>
    <row r="358" spans="1:12" ht="15">
      <c r="A358" s="84" t="s">
        <v>570</v>
      </c>
      <c r="B358" s="84" t="s">
        <v>2453</v>
      </c>
      <c r="C358" s="84">
        <v>2</v>
      </c>
      <c r="D358" s="122">
        <v>0.001681579872758121</v>
      </c>
      <c r="E358" s="122">
        <v>1.9548452777274854</v>
      </c>
      <c r="F358" s="84" t="s">
        <v>2664</v>
      </c>
      <c r="G358" s="84" t="b">
        <v>0</v>
      </c>
      <c r="H358" s="84" t="b">
        <v>0</v>
      </c>
      <c r="I358" s="84" t="b">
        <v>0</v>
      </c>
      <c r="J358" s="84" t="b">
        <v>1</v>
      </c>
      <c r="K358" s="84" t="b">
        <v>0</v>
      </c>
      <c r="L358" s="84" t="b">
        <v>0</v>
      </c>
    </row>
    <row r="359" spans="1:12" ht="15">
      <c r="A359" s="84" t="s">
        <v>2453</v>
      </c>
      <c r="B359" s="84" t="s">
        <v>2625</v>
      </c>
      <c r="C359" s="84">
        <v>2</v>
      </c>
      <c r="D359" s="122">
        <v>0.001681579872758121</v>
      </c>
      <c r="E359" s="122">
        <v>2.732996528111129</v>
      </c>
      <c r="F359" s="84" t="s">
        <v>2664</v>
      </c>
      <c r="G359" s="84" t="b">
        <v>1</v>
      </c>
      <c r="H359" s="84" t="b">
        <v>0</v>
      </c>
      <c r="I359" s="84" t="b">
        <v>0</v>
      </c>
      <c r="J359" s="84" t="b">
        <v>0</v>
      </c>
      <c r="K359" s="84" t="b">
        <v>0</v>
      </c>
      <c r="L359" s="84" t="b">
        <v>0</v>
      </c>
    </row>
    <row r="360" spans="1:12" ht="15">
      <c r="A360" s="84" t="s">
        <v>2625</v>
      </c>
      <c r="B360" s="84" t="s">
        <v>2421</v>
      </c>
      <c r="C360" s="84">
        <v>2</v>
      </c>
      <c r="D360" s="122">
        <v>0.001681579872758121</v>
      </c>
      <c r="E360" s="122">
        <v>2.732996528111129</v>
      </c>
      <c r="F360" s="84" t="s">
        <v>2664</v>
      </c>
      <c r="G360" s="84" t="b">
        <v>0</v>
      </c>
      <c r="H360" s="84" t="b">
        <v>0</v>
      </c>
      <c r="I360" s="84" t="b">
        <v>0</v>
      </c>
      <c r="J360" s="84" t="b">
        <v>0</v>
      </c>
      <c r="K360" s="84" t="b">
        <v>0</v>
      </c>
      <c r="L360" s="84" t="b">
        <v>0</v>
      </c>
    </row>
    <row r="361" spans="1:12" ht="15">
      <c r="A361" s="84" t="s">
        <v>282</v>
      </c>
      <c r="B361" s="84" t="s">
        <v>2428</v>
      </c>
      <c r="C361" s="84">
        <v>2</v>
      </c>
      <c r="D361" s="122">
        <v>0.001681579872758121</v>
      </c>
      <c r="E361" s="122">
        <v>1.3736354253726433</v>
      </c>
      <c r="F361" s="84" t="s">
        <v>2664</v>
      </c>
      <c r="G361" s="84" t="b">
        <v>0</v>
      </c>
      <c r="H361" s="84" t="b">
        <v>0</v>
      </c>
      <c r="I361" s="84" t="b">
        <v>0</v>
      </c>
      <c r="J361" s="84" t="b">
        <v>0</v>
      </c>
      <c r="K361" s="84" t="b">
        <v>0</v>
      </c>
      <c r="L361" s="84" t="b">
        <v>0</v>
      </c>
    </row>
    <row r="362" spans="1:12" ht="15">
      <c r="A362" s="84" t="s">
        <v>2530</v>
      </c>
      <c r="B362" s="84" t="s">
        <v>2626</v>
      </c>
      <c r="C362" s="84">
        <v>2</v>
      </c>
      <c r="D362" s="122">
        <v>0.001681579872758121</v>
      </c>
      <c r="E362" s="122">
        <v>2.857935264719429</v>
      </c>
      <c r="F362" s="84" t="s">
        <v>2664</v>
      </c>
      <c r="G362" s="84" t="b">
        <v>0</v>
      </c>
      <c r="H362" s="84" t="b">
        <v>0</v>
      </c>
      <c r="I362" s="84" t="b">
        <v>0</v>
      </c>
      <c r="J362" s="84" t="b">
        <v>0</v>
      </c>
      <c r="K362" s="84" t="b">
        <v>0</v>
      </c>
      <c r="L362" s="84" t="b">
        <v>0</v>
      </c>
    </row>
    <row r="363" spans="1:12" ht="15">
      <c r="A363" s="84" t="s">
        <v>2382</v>
      </c>
      <c r="B363" s="84" t="s">
        <v>1934</v>
      </c>
      <c r="C363" s="84">
        <v>2</v>
      </c>
      <c r="D363" s="122">
        <v>0.001681579872758121</v>
      </c>
      <c r="E363" s="122">
        <v>1.3527852863995231</v>
      </c>
      <c r="F363" s="84" t="s">
        <v>2664</v>
      </c>
      <c r="G363" s="84" t="b">
        <v>0</v>
      </c>
      <c r="H363" s="84" t="b">
        <v>0</v>
      </c>
      <c r="I363" s="84" t="b">
        <v>0</v>
      </c>
      <c r="J363" s="84" t="b">
        <v>0</v>
      </c>
      <c r="K363" s="84" t="b">
        <v>0</v>
      </c>
      <c r="L363" s="84" t="b">
        <v>0</v>
      </c>
    </row>
    <row r="364" spans="1:12" ht="15">
      <c r="A364" s="84" t="s">
        <v>2408</v>
      </c>
      <c r="B364" s="84" t="s">
        <v>2366</v>
      </c>
      <c r="C364" s="84">
        <v>2</v>
      </c>
      <c r="D364" s="122">
        <v>0.001681579872758121</v>
      </c>
      <c r="E364" s="122">
        <v>1.982874001327729</v>
      </c>
      <c r="F364" s="84" t="s">
        <v>2664</v>
      </c>
      <c r="G364" s="84" t="b">
        <v>1</v>
      </c>
      <c r="H364" s="84" t="b">
        <v>0</v>
      </c>
      <c r="I364" s="84" t="b">
        <v>0</v>
      </c>
      <c r="J364" s="84" t="b">
        <v>0</v>
      </c>
      <c r="K364" s="84" t="b">
        <v>0</v>
      </c>
      <c r="L364" s="84" t="b">
        <v>0</v>
      </c>
    </row>
    <row r="365" spans="1:12" ht="15">
      <c r="A365" s="84" t="s">
        <v>2366</v>
      </c>
      <c r="B365" s="84" t="s">
        <v>1904</v>
      </c>
      <c r="C365" s="84">
        <v>2</v>
      </c>
      <c r="D365" s="122">
        <v>0.001681579872758121</v>
      </c>
      <c r="E365" s="122">
        <v>1.3808140099997666</v>
      </c>
      <c r="F365" s="84" t="s">
        <v>2664</v>
      </c>
      <c r="G365" s="84" t="b">
        <v>0</v>
      </c>
      <c r="H365" s="84" t="b">
        <v>0</v>
      </c>
      <c r="I365" s="84" t="b">
        <v>0</v>
      </c>
      <c r="J365" s="84" t="b">
        <v>0</v>
      </c>
      <c r="K365" s="84" t="b">
        <v>0</v>
      </c>
      <c r="L365" s="84" t="b">
        <v>0</v>
      </c>
    </row>
    <row r="366" spans="1:12" ht="15">
      <c r="A366" s="84" t="s">
        <v>1939</v>
      </c>
      <c r="B366" s="84" t="s">
        <v>1937</v>
      </c>
      <c r="C366" s="84">
        <v>2</v>
      </c>
      <c r="D366" s="122">
        <v>0.001681579872758121</v>
      </c>
      <c r="E366" s="122">
        <v>1.1309365367831667</v>
      </c>
      <c r="F366" s="84" t="s">
        <v>2664</v>
      </c>
      <c r="G366" s="84" t="b">
        <v>0</v>
      </c>
      <c r="H366" s="84" t="b">
        <v>0</v>
      </c>
      <c r="I366" s="84" t="b">
        <v>0</v>
      </c>
      <c r="J366" s="84" t="b">
        <v>0</v>
      </c>
      <c r="K366" s="84" t="b">
        <v>0</v>
      </c>
      <c r="L366" s="84" t="b">
        <v>0</v>
      </c>
    </row>
    <row r="367" spans="1:12" ht="15">
      <c r="A367" s="84" t="s">
        <v>2449</v>
      </c>
      <c r="B367" s="84" t="s">
        <v>2629</v>
      </c>
      <c r="C367" s="84">
        <v>2</v>
      </c>
      <c r="D367" s="122">
        <v>0.001681579872758121</v>
      </c>
      <c r="E367" s="122">
        <v>2.732996528111129</v>
      </c>
      <c r="F367" s="84" t="s">
        <v>2664</v>
      </c>
      <c r="G367" s="84" t="b">
        <v>0</v>
      </c>
      <c r="H367" s="84" t="b">
        <v>0</v>
      </c>
      <c r="I367" s="84" t="b">
        <v>0</v>
      </c>
      <c r="J367" s="84" t="b">
        <v>0</v>
      </c>
      <c r="K367" s="84" t="b">
        <v>0</v>
      </c>
      <c r="L367" s="84" t="b">
        <v>0</v>
      </c>
    </row>
    <row r="368" spans="1:12" ht="15">
      <c r="A368" s="84" t="s">
        <v>2629</v>
      </c>
      <c r="B368" s="84" t="s">
        <v>2523</v>
      </c>
      <c r="C368" s="84">
        <v>2</v>
      </c>
      <c r="D368" s="122">
        <v>0.001681579872758121</v>
      </c>
      <c r="E368" s="122">
        <v>2.857935264719429</v>
      </c>
      <c r="F368" s="84" t="s">
        <v>2664</v>
      </c>
      <c r="G368" s="84" t="b">
        <v>0</v>
      </c>
      <c r="H368" s="84" t="b">
        <v>0</v>
      </c>
      <c r="I368" s="84" t="b">
        <v>0</v>
      </c>
      <c r="J368" s="84" t="b">
        <v>0</v>
      </c>
      <c r="K368" s="84" t="b">
        <v>0</v>
      </c>
      <c r="L368" s="84" t="b">
        <v>0</v>
      </c>
    </row>
    <row r="369" spans="1:12" ht="15">
      <c r="A369" s="84" t="s">
        <v>2631</v>
      </c>
      <c r="B369" s="84" t="s">
        <v>2632</v>
      </c>
      <c r="C369" s="84">
        <v>2</v>
      </c>
      <c r="D369" s="122">
        <v>0.001681579872758121</v>
      </c>
      <c r="E369" s="122">
        <v>3.0340265237751103</v>
      </c>
      <c r="F369" s="84" t="s">
        <v>2664</v>
      </c>
      <c r="G369" s="84" t="b">
        <v>0</v>
      </c>
      <c r="H369" s="84" t="b">
        <v>0</v>
      </c>
      <c r="I369" s="84" t="b">
        <v>0</v>
      </c>
      <c r="J369" s="84" t="b">
        <v>0</v>
      </c>
      <c r="K369" s="84" t="b">
        <v>0</v>
      </c>
      <c r="L369" s="84" t="b">
        <v>0</v>
      </c>
    </row>
    <row r="370" spans="1:12" ht="15">
      <c r="A370" s="84" t="s">
        <v>574</v>
      </c>
      <c r="B370" s="84" t="s">
        <v>2633</v>
      </c>
      <c r="C370" s="84">
        <v>2</v>
      </c>
      <c r="D370" s="122">
        <v>0.001681579872758121</v>
      </c>
      <c r="E370" s="122">
        <v>2.857935264719429</v>
      </c>
      <c r="F370" s="84" t="s">
        <v>2664</v>
      </c>
      <c r="G370" s="84" t="b">
        <v>0</v>
      </c>
      <c r="H370" s="84" t="b">
        <v>0</v>
      </c>
      <c r="I370" s="84" t="b">
        <v>0</v>
      </c>
      <c r="J370" s="84" t="b">
        <v>0</v>
      </c>
      <c r="K370" s="84" t="b">
        <v>0</v>
      </c>
      <c r="L370" s="84" t="b">
        <v>0</v>
      </c>
    </row>
    <row r="371" spans="1:12" ht="15">
      <c r="A371" s="84" t="s">
        <v>2633</v>
      </c>
      <c r="B371" s="84" t="s">
        <v>2533</v>
      </c>
      <c r="C371" s="84">
        <v>2</v>
      </c>
      <c r="D371" s="122">
        <v>0.001681579872758121</v>
      </c>
      <c r="E371" s="122">
        <v>2.857935264719429</v>
      </c>
      <c r="F371" s="84" t="s">
        <v>2664</v>
      </c>
      <c r="G371" s="84" t="b">
        <v>0</v>
      </c>
      <c r="H371" s="84" t="b">
        <v>0</v>
      </c>
      <c r="I371" s="84" t="b">
        <v>0</v>
      </c>
      <c r="J371" s="84" t="b">
        <v>0</v>
      </c>
      <c r="K371" s="84" t="b">
        <v>0</v>
      </c>
      <c r="L371" s="84" t="b">
        <v>0</v>
      </c>
    </row>
    <row r="372" spans="1:12" ht="15">
      <c r="A372" s="84" t="s">
        <v>2533</v>
      </c>
      <c r="B372" s="84" t="s">
        <v>2634</v>
      </c>
      <c r="C372" s="84">
        <v>2</v>
      </c>
      <c r="D372" s="122">
        <v>0.001681579872758121</v>
      </c>
      <c r="E372" s="122">
        <v>2.857935264719429</v>
      </c>
      <c r="F372" s="84" t="s">
        <v>2664</v>
      </c>
      <c r="G372" s="84" t="b">
        <v>0</v>
      </c>
      <c r="H372" s="84" t="b">
        <v>0</v>
      </c>
      <c r="I372" s="84" t="b">
        <v>0</v>
      </c>
      <c r="J372" s="84" t="b">
        <v>0</v>
      </c>
      <c r="K372" s="84" t="b">
        <v>0</v>
      </c>
      <c r="L372" s="84" t="b">
        <v>0</v>
      </c>
    </row>
    <row r="373" spans="1:12" ht="15">
      <c r="A373" s="84" t="s">
        <v>2634</v>
      </c>
      <c r="B373" s="84" t="s">
        <v>2635</v>
      </c>
      <c r="C373" s="84">
        <v>2</v>
      </c>
      <c r="D373" s="122">
        <v>0.001681579872758121</v>
      </c>
      <c r="E373" s="122">
        <v>3.0340265237751103</v>
      </c>
      <c r="F373" s="84" t="s">
        <v>2664</v>
      </c>
      <c r="G373" s="84" t="b">
        <v>0</v>
      </c>
      <c r="H373" s="84" t="b">
        <v>0</v>
      </c>
      <c r="I373" s="84" t="b">
        <v>0</v>
      </c>
      <c r="J373" s="84" t="b">
        <v>0</v>
      </c>
      <c r="K373" s="84" t="b">
        <v>0</v>
      </c>
      <c r="L373" s="84" t="b">
        <v>0</v>
      </c>
    </row>
    <row r="374" spans="1:12" ht="15">
      <c r="A374" s="84" t="s">
        <v>2635</v>
      </c>
      <c r="B374" s="84" t="s">
        <v>2459</v>
      </c>
      <c r="C374" s="84">
        <v>2</v>
      </c>
      <c r="D374" s="122">
        <v>0.001681579872758121</v>
      </c>
      <c r="E374" s="122">
        <v>2.732996528111129</v>
      </c>
      <c r="F374" s="84" t="s">
        <v>2664</v>
      </c>
      <c r="G374" s="84" t="b">
        <v>0</v>
      </c>
      <c r="H374" s="84" t="b">
        <v>0</v>
      </c>
      <c r="I374" s="84" t="b">
        <v>0</v>
      </c>
      <c r="J374" s="84" t="b">
        <v>0</v>
      </c>
      <c r="K374" s="84" t="b">
        <v>0</v>
      </c>
      <c r="L374" s="84" t="b">
        <v>0</v>
      </c>
    </row>
    <row r="375" spans="1:12" ht="15">
      <c r="A375" s="84" t="s">
        <v>2360</v>
      </c>
      <c r="B375" s="84" t="s">
        <v>2520</v>
      </c>
      <c r="C375" s="84">
        <v>2</v>
      </c>
      <c r="D375" s="122">
        <v>0.001681579872758121</v>
      </c>
      <c r="E375" s="122">
        <v>2.0797840143357855</v>
      </c>
      <c r="F375" s="84" t="s">
        <v>2664</v>
      </c>
      <c r="G375" s="84" t="b">
        <v>0</v>
      </c>
      <c r="H375" s="84" t="b">
        <v>0</v>
      </c>
      <c r="I375" s="84" t="b">
        <v>0</v>
      </c>
      <c r="J375" s="84" t="b">
        <v>0</v>
      </c>
      <c r="K375" s="84" t="b">
        <v>0</v>
      </c>
      <c r="L375" s="84" t="b">
        <v>0</v>
      </c>
    </row>
    <row r="376" spans="1:12" ht="15">
      <c r="A376" s="84" t="s">
        <v>2520</v>
      </c>
      <c r="B376" s="84" t="s">
        <v>2384</v>
      </c>
      <c r="C376" s="84">
        <v>2</v>
      </c>
      <c r="D376" s="122">
        <v>0.001681579872758121</v>
      </c>
      <c r="E376" s="122">
        <v>2.4899584794248346</v>
      </c>
      <c r="F376" s="84" t="s">
        <v>2664</v>
      </c>
      <c r="G376" s="84" t="b">
        <v>0</v>
      </c>
      <c r="H376" s="84" t="b">
        <v>0</v>
      </c>
      <c r="I376" s="84" t="b">
        <v>0</v>
      </c>
      <c r="J376" s="84" t="b">
        <v>0</v>
      </c>
      <c r="K376" s="84" t="b">
        <v>0</v>
      </c>
      <c r="L376" s="84" t="b">
        <v>0</v>
      </c>
    </row>
    <row r="377" spans="1:12" ht="15">
      <c r="A377" s="84" t="s">
        <v>2451</v>
      </c>
      <c r="B377" s="84" t="s">
        <v>2638</v>
      </c>
      <c r="C377" s="84">
        <v>2</v>
      </c>
      <c r="D377" s="122">
        <v>0.001681579872758121</v>
      </c>
      <c r="E377" s="122">
        <v>2.732996528111129</v>
      </c>
      <c r="F377" s="84" t="s">
        <v>2664</v>
      </c>
      <c r="G377" s="84" t="b">
        <v>0</v>
      </c>
      <c r="H377" s="84" t="b">
        <v>0</v>
      </c>
      <c r="I377" s="84" t="b">
        <v>0</v>
      </c>
      <c r="J377" s="84" t="b">
        <v>0</v>
      </c>
      <c r="K377" s="84" t="b">
        <v>0</v>
      </c>
      <c r="L377" s="84" t="b">
        <v>0</v>
      </c>
    </row>
    <row r="378" spans="1:12" ht="15">
      <c r="A378" s="84" t="s">
        <v>2638</v>
      </c>
      <c r="B378" s="84" t="s">
        <v>2639</v>
      </c>
      <c r="C378" s="84">
        <v>2</v>
      </c>
      <c r="D378" s="122">
        <v>0.001681579872758121</v>
      </c>
      <c r="E378" s="122">
        <v>3.0340265237751103</v>
      </c>
      <c r="F378" s="84" t="s">
        <v>2664</v>
      </c>
      <c r="G378" s="84" t="b">
        <v>0</v>
      </c>
      <c r="H378" s="84" t="b">
        <v>0</v>
      </c>
      <c r="I378" s="84" t="b">
        <v>0</v>
      </c>
      <c r="J378" s="84" t="b">
        <v>0</v>
      </c>
      <c r="K378" s="84" t="b">
        <v>0</v>
      </c>
      <c r="L378" s="84" t="b">
        <v>0</v>
      </c>
    </row>
    <row r="379" spans="1:12" ht="15">
      <c r="A379" s="84" t="s">
        <v>2639</v>
      </c>
      <c r="B379" s="84" t="s">
        <v>2640</v>
      </c>
      <c r="C379" s="84">
        <v>2</v>
      </c>
      <c r="D379" s="122">
        <v>0.001681579872758121</v>
      </c>
      <c r="E379" s="122">
        <v>3.0340265237751103</v>
      </c>
      <c r="F379" s="84" t="s">
        <v>2664</v>
      </c>
      <c r="G379" s="84" t="b">
        <v>0</v>
      </c>
      <c r="H379" s="84" t="b">
        <v>0</v>
      </c>
      <c r="I379" s="84" t="b">
        <v>0</v>
      </c>
      <c r="J379" s="84" t="b">
        <v>0</v>
      </c>
      <c r="K379" s="84" t="b">
        <v>0</v>
      </c>
      <c r="L379" s="84" t="b">
        <v>0</v>
      </c>
    </row>
    <row r="380" spans="1:12" ht="15">
      <c r="A380" s="84" t="s">
        <v>2640</v>
      </c>
      <c r="B380" s="84" t="s">
        <v>628</v>
      </c>
      <c r="C380" s="84">
        <v>2</v>
      </c>
      <c r="D380" s="122">
        <v>0.001681579872758121</v>
      </c>
      <c r="E380" s="122">
        <v>2.732996528111129</v>
      </c>
      <c r="F380" s="84" t="s">
        <v>2664</v>
      </c>
      <c r="G380" s="84" t="b">
        <v>0</v>
      </c>
      <c r="H380" s="84" t="b">
        <v>0</v>
      </c>
      <c r="I380" s="84" t="b">
        <v>0</v>
      </c>
      <c r="J380" s="84" t="b">
        <v>0</v>
      </c>
      <c r="K380" s="84" t="b">
        <v>0</v>
      </c>
      <c r="L380" s="84" t="b">
        <v>0</v>
      </c>
    </row>
    <row r="381" spans="1:12" ht="15">
      <c r="A381" s="84" t="s">
        <v>628</v>
      </c>
      <c r="B381" s="84" t="s">
        <v>1934</v>
      </c>
      <c r="C381" s="84">
        <v>2</v>
      </c>
      <c r="D381" s="122">
        <v>0.001681579872758121</v>
      </c>
      <c r="E381" s="122">
        <v>1.5288765454552042</v>
      </c>
      <c r="F381" s="84" t="s">
        <v>2664</v>
      </c>
      <c r="G381" s="84" t="b">
        <v>0</v>
      </c>
      <c r="H381" s="84" t="b">
        <v>0</v>
      </c>
      <c r="I381" s="84" t="b">
        <v>0</v>
      </c>
      <c r="J381" s="84" t="b">
        <v>0</v>
      </c>
      <c r="K381" s="84" t="b">
        <v>0</v>
      </c>
      <c r="L381" s="84" t="b">
        <v>0</v>
      </c>
    </row>
    <row r="382" spans="1:12" ht="15">
      <c r="A382" s="84" t="s">
        <v>1934</v>
      </c>
      <c r="B382" s="84" t="s">
        <v>2401</v>
      </c>
      <c r="C382" s="84">
        <v>2</v>
      </c>
      <c r="D382" s="122">
        <v>0.001681579872758121</v>
      </c>
      <c r="E382" s="122">
        <v>1.4186025708891663</v>
      </c>
      <c r="F382" s="84" t="s">
        <v>2664</v>
      </c>
      <c r="G382" s="84" t="b">
        <v>0</v>
      </c>
      <c r="H382" s="84" t="b">
        <v>0</v>
      </c>
      <c r="I382" s="84" t="b">
        <v>0</v>
      </c>
      <c r="J382" s="84" t="b">
        <v>0</v>
      </c>
      <c r="K382" s="84" t="b">
        <v>0</v>
      </c>
      <c r="L382" s="84" t="b">
        <v>0</v>
      </c>
    </row>
    <row r="383" spans="1:12" ht="15">
      <c r="A383" s="84" t="s">
        <v>2401</v>
      </c>
      <c r="B383" s="84" t="s">
        <v>1906</v>
      </c>
      <c r="C383" s="84">
        <v>2</v>
      </c>
      <c r="D383" s="122">
        <v>0.001681579872758121</v>
      </c>
      <c r="E383" s="122">
        <v>1.9371165107670538</v>
      </c>
      <c r="F383" s="84" t="s">
        <v>2664</v>
      </c>
      <c r="G383" s="84" t="b">
        <v>0</v>
      </c>
      <c r="H383" s="84" t="b">
        <v>0</v>
      </c>
      <c r="I383" s="84" t="b">
        <v>0</v>
      </c>
      <c r="J383" s="84" t="b">
        <v>0</v>
      </c>
      <c r="K383" s="84" t="b">
        <v>0</v>
      </c>
      <c r="L383" s="84" t="b">
        <v>0</v>
      </c>
    </row>
    <row r="384" spans="1:12" ht="15">
      <c r="A384" s="84" t="s">
        <v>2641</v>
      </c>
      <c r="B384" s="84" t="s">
        <v>2534</v>
      </c>
      <c r="C384" s="84">
        <v>2</v>
      </c>
      <c r="D384" s="122">
        <v>0.001681579872758121</v>
      </c>
      <c r="E384" s="122">
        <v>2.857935264719429</v>
      </c>
      <c r="F384" s="84" t="s">
        <v>2664</v>
      </c>
      <c r="G384" s="84" t="b">
        <v>0</v>
      </c>
      <c r="H384" s="84" t="b">
        <v>1</v>
      </c>
      <c r="I384" s="84" t="b">
        <v>0</v>
      </c>
      <c r="J384" s="84" t="b">
        <v>0</v>
      </c>
      <c r="K384" s="84" t="b">
        <v>0</v>
      </c>
      <c r="L384" s="84" t="b">
        <v>0</v>
      </c>
    </row>
    <row r="385" spans="1:12" ht="15">
      <c r="A385" s="84" t="s">
        <v>2534</v>
      </c>
      <c r="B385" s="84" t="s">
        <v>600</v>
      </c>
      <c r="C385" s="84">
        <v>2</v>
      </c>
      <c r="D385" s="122">
        <v>0.001681579872758121</v>
      </c>
      <c r="E385" s="122">
        <v>2.3138672203691533</v>
      </c>
      <c r="F385" s="84" t="s">
        <v>2664</v>
      </c>
      <c r="G385" s="84" t="b">
        <v>0</v>
      </c>
      <c r="H385" s="84" t="b">
        <v>0</v>
      </c>
      <c r="I385" s="84" t="b">
        <v>0</v>
      </c>
      <c r="J385" s="84" t="b">
        <v>0</v>
      </c>
      <c r="K385" s="84" t="b">
        <v>0</v>
      </c>
      <c r="L385" s="84" t="b">
        <v>0</v>
      </c>
    </row>
    <row r="386" spans="1:12" ht="15">
      <c r="A386" s="84" t="s">
        <v>600</v>
      </c>
      <c r="B386" s="84" t="s">
        <v>2517</v>
      </c>
      <c r="C386" s="84">
        <v>2</v>
      </c>
      <c r="D386" s="122">
        <v>0.001681579872758121</v>
      </c>
      <c r="E386" s="122">
        <v>2.3138672203691533</v>
      </c>
      <c r="F386" s="84" t="s">
        <v>2664</v>
      </c>
      <c r="G386" s="84" t="b">
        <v>0</v>
      </c>
      <c r="H386" s="84" t="b">
        <v>0</v>
      </c>
      <c r="I386" s="84" t="b">
        <v>0</v>
      </c>
      <c r="J386" s="84" t="b">
        <v>0</v>
      </c>
      <c r="K386" s="84" t="b">
        <v>1</v>
      </c>
      <c r="L386" s="84" t="b">
        <v>0</v>
      </c>
    </row>
    <row r="387" spans="1:12" ht="15">
      <c r="A387" s="84" t="s">
        <v>2517</v>
      </c>
      <c r="B387" s="84" t="s">
        <v>2642</v>
      </c>
      <c r="C387" s="84">
        <v>2</v>
      </c>
      <c r="D387" s="122">
        <v>0.001681579872758121</v>
      </c>
      <c r="E387" s="122">
        <v>3.0340265237751103</v>
      </c>
      <c r="F387" s="84" t="s">
        <v>2664</v>
      </c>
      <c r="G387" s="84" t="b">
        <v>0</v>
      </c>
      <c r="H387" s="84" t="b">
        <v>1</v>
      </c>
      <c r="I387" s="84" t="b">
        <v>0</v>
      </c>
      <c r="J387" s="84" t="b">
        <v>1</v>
      </c>
      <c r="K387" s="84" t="b">
        <v>0</v>
      </c>
      <c r="L387" s="84" t="b">
        <v>0</v>
      </c>
    </row>
    <row r="388" spans="1:12" ht="15">
      <c r="A388" s="84" t="s">
        <v>2642</v>
      </c>
      <c r="B388" s="84" t="s">
        <v>2643</v>
      </c>
      <c r="C388" s="84">
        <v>2</v>
      </c>
      <c r="D388" s="122">
        <v>0.001681579872758121</v>
      </c>
      <c r="E388" s="122">
        <v>3.0340265237751103</v>
      </c>
      <c r="F388" s="84" t="s">
        <v>2664</v>
      </c>
      <c r="G388" s="84" t="b">
        <v>1</v>
      </c>
      <c r="H388" s="84" t="b">
        <v>0</v>
      </c>
      <c r="I388" s="84" t="b">
        <v>0</v>
      </c>
      <c r="J388" s="84" t="b">
        <v>0</v>
      </c>
      <c r="K388" s="84" t="b">
        <v>1</v>
      </c>
      <c r="L388" s="84" t="b">
        <v>0</v>
      </c>
    </row>
    <row r="389" spans="1:12" ht="15">
      <c r="A389" s="84" t="s">
        <v>2643</v>
      </c>
      <c r="B389" s="84" t="s">
        <v>2644</v>
      </c>
      <c r="C389" s="84">
        <v>2</v>
      </c>
      <c r="D389" s="122">
        <v>0.001681579872758121</v>
      </c>
      <c r="E389" s="122">
        <v>3.0340265237751103</v>
      </c>
      <c r="F389" s="84" t="s">
        <v>2664</v>
      </c>
      <c r="G389" s="84" t="b">
        <v>0</v>
      </c>
      <c r="H389" s="84" t="b">
        <v>1</v>
      </c>
      <c r="I389" s="84" t="b">
        <v>0</v>
      </c>
      <c r="J389" s="84" t="b">
        <v>0</v>
      </c>
      <c r="K389" s="84" t="b">
        <v>1</v>
      </c>
      <c r="L389" s="84" t="b">
        <v>0</v>
      </c>
    </row>
    <row r="390" spans="1:12" ht="15">
      <c r="A390" s="84" t="s">
        <v>2644</v>
      </c>
      <c r="B390" s="84" t="s">
        <v>2400</v>
      </c>
      <c r="C390" s="84">
        <v>2</v>
      </c>
      <c r="D390" s="122">
        <v>0.001681579872758121</v>
      </c>
      <c r="E390" s="122">
        <v>2.636086515103073</v>
      </c>
      <c r="F390" s="84" t="s">
        <v>2664</v>
      </c>
      <c r="G390" s="84" t="b">
        <v>0</v>
      </c>
      <c r="H390" s="84" t="b">
        <v>1</v>
      </c>
      <c r="I390" s="84" t="b">
        <v>0</v>
      </c>
      <c r="J390" s="84" t="b">
        <v>0</v>
      </c>
      <c r="K390" s="84" t="b">
        <v>0</v>
      </c>
      <c r="L390" s="84" t="b">
        <v>0</v>
      </c>
    </row>
    <row r="391" spans="1:12" ht="15">
      <c r="A391" s="84" t="s">
        <v>2400</v>
      </c>
      <c r="B391" s="84" t="s">
        <v>2645</v>
      </c>
      <c r="C391" s="84">
        <v>2</v>
      </c>
      <c r="D391" s="122">
        <v>0.001681579872758121</v>
      </c>
      <c r="E391" s="122">
        <v>2.636086515103073</v>
      </c>
      <c r="F391" s="84" t="s">
        <v>2664</v>
      </c>
      <c r="G391" s="84" t="b">
        <v>0</v>
      </c>
      <c r="H391" s="84" t="b">
        <v>0</v>
      </c>
      <c r="I391" s="84" t="b">
        <v>0</v>
      </c>
      <c r="J391" s="84" t="b">
        <v>0</v>
      </c>
      <c r="K391" s="84" t="b">
        <v>0</v>
      </c>
      <c r="L391" s="84" t="b">
        <v>0</v>
      </c>
    </row>
    <row r="392" spans="1:12" ht="15">
      <c r="A392" s="84" t="s">
        <v>2645</v>
      </c>
      <c r="B392" s="84" t="s">
        <v>2646</v>
      </c>
      <c r="C392" s="84">
        <v>2</v>
      </c>
      <c r="D392" s="122">
        <v>0.001681579872758121</v>
      </c>
      <c r="E392" s="122">
        <v>3.0340265237751103</v>
      </c>
      <c r="F392" s="84" t="s">
        <v>2664</v>
      </c>
      <c r="G392" s="84" t="b">
        <v>0</v>
      </c>
      <c r="H392" s="84" t="b">
        <v>0</v>
      </c>
      <c r="I392" s="84" t="b">
        <v>0</v>
      </c>
      <c r="J392" s="84" t="b">
        <v>0</v>
      </c>
      <c r="K392" s="84" t="b">
        <v>1</v>
      </c>
      <c r="L392" s="84" t="b">
        <v>0</v>
      </c>
    </row>
    <row r="393" spans="1:12" ht="15">
      <c r="A393" s="84" t="s">
        <v>2646</v>
      </c>
      <c r="B393" s="84" t="s">
        <v>2416</v>
      </c>
      <c r="C393" s="84">
        <v>2</v>
      </c>
      <c r="D393" s="122">
        <v>0.001681579872758121</v>
      </c>
      <c r="E393" s="122">
        <v>2.732996528111129</v>
      </c>
      <c r="F393" s="84" t="s">
        <v>2664</v>
      </c>
      <c r="G393" s="84" t="b">
        <v>0</v>
      </c>
      <c r="H393" s="84" t="b">
        <v>1</v>
      </c>
      <c r="I393" s="84" t="b">
        <v>0</v>
      </c>
      <c r="J393" s="84" t="b">
        <v>0</v>
      </c>
      <c r="K393" s="84" t="b">
        <v>0</v>
      </c>
      <c r="L393" s="84" t="b">
        <v>0</v>
      </c>
    </row>
    <row r="394" spans="1:12" ht="15">
      <c r="A394" s="84" t="s">
        <v>2416</v>
      </c>
      <c r="B394" s="84" t="s">
        <v>2647</v>
      </c>
      <c r="C394" s="84">
        <v>2</v>
      </c>
      <c r="D394" s="122">
        <v>0.001681579872758121</v>
      </c>
      <c r="E394" s="122">
        <v>2.636086515103073</v>
      </c>
      <c r="F394" s="84" t="s">
        <v>2664</v>
      </c>
      <c r="G394" s="84" t="b">
        <v>0</v>
      </c>
      <c r="H394" s="84" t="b">
        <v>0</v>
      </c>
      <c r="I394" s="84" t="b">
        <v>0</v>
      </c>
      <c r="J394" s="84" t="b">
        <v>0</v>
      </c>
      <c r="K394" s="84" t="b">
        <v>0</v>
      </c>
      <c r="L394" s="84" t="b">
        <v>0</v>
      </c>
    </row>
    <row r="395" spans="1:12" ht="15">
      <c r="A395" s="84" t="s">
        <v>2647</v>
      </c>
      <c r="B395" s="84" t="s">
        <v>2648</v>
      </c>
      <c r="C395" s="84">
        <v>2</v>
      </c>
      <c r="D395" s="122">
        <v>0.001681579872758121</v>
      </c>
      <c r="E395" s="122">
        <v>3.0340265237751103</v>
      </c>
      <c r="F395" s="84" t="s">
        <v>2664</v>
      </c>
      <c r="G395" s="84" t="b">
        <v>0</v>
      </c>
      <c r="H395" s="84" t="b">
        <v>0</v>
      </c>
      <c r="I395" s="84" t="b">
        <v>0</v>
      </c>
      <c r="J395" s="84" t="b">
        <v>0</v>
      </c>
      <c r="K395" s="84" t="b">
        <v>1</v>
      </c>
      <c r="L395" s="84" t="b">
        <v>0</v>
      </c>
    </row>
    <row r="396" spans="1:12" ht="15">
      <c r="A396" s="84" t="s">
        <v>2653</v>
      </c>
      <c r="B396" s="84" t="s">
        <v>600</v>
      </c>
      <c r="C396" s="84">
        <v>2</v>
      </c>
      <c r="D396" s="122">
        <v>0.001681579872758121</v>
      </c>
      <c r="E396" s="122">
        <v>2.4899584794248346</v>
      </c>
      <c r="F396" s="84" t="s">
        <v>2664</v>
      </c>
      <c r="G396" s="84" t="b">
        <v>0</v>
      </c>
      <c r="H396" s="84" t="b">
        <v>0</v>
      </c>
      <c r="I396" s="84" t="b">
        <v>0</v>
      </c>
      <c r="J396" s="84" t="b">
        <v>0</v>
      </c>
      <c r="K396" s="84" t="b">
        <v>0</v>
      </c>
      <c r="L396" s="84" t="b">
        <v>0</v>
      </c>
    </row>
    <row r="397" spans="1:12" ht="15">
      <c r="A397" s="84" t="s">
        <v>1934</v>
      </c>
      <c r="B397" s="84" t="s">
        <v>1946</v>
      </c>
      <c r="C397" s="84">
        <v>2</v>
      </c>
      <c r="D397" s="122">
        <v>0.001681579872758121</v>
      </c>
      <c r="E397" s="122">
        <v>0.862300070121879</v>
      </c>
      <c r="F397" s="84" t="s">
        <v>2664</v>
      </c>
      <c r="G397" s="84" t="b">
        <v>0</v>
      </c>
      <c r="H397" s="84" t="b">
        <v>0</v>
      </c>
      <c r="I397" s="84" t="b">
        <v>0</v>
      </c>
      <c r="J397" s="84" t="b">
        <v>0</v>
      </c>
      <c r="K397" s="84" t="b">
        <v>0</v>
      </c>
      <c r="L397" s="84" t="b">
        <v>0</v>
      </c>
    </row>
    <row r="398" spans="1:12" ht="15">
      <c r="A398" s="84" t="s">
        <v>1941</v>
      </c>
      <c r="B398" s="84" t="s">
        <v>2358</v>
      </c>
      <c r="C398" s="84">
        <v>13</v>
      </c>
      <c r="D398" s="122">
        <v>0.008166857750502878</v>
      </c>
      <c r="E398" s="122">
        <v>1.9877300895250967</v>
      </c>
      <c r="F398" s="84" t="s">
        <v>1804</v>
      </c>
      <c r="G398" s="84" t="b">
        <v>0</v>
      </c>
      <c r="H398" s="84" t="b">
        <v>0</v>
      </c>
      <c r="I398" s="84" t="b">
        <v>0</v>
      </c>
      <c r="J398" s="84" t="b">
        <v>0</v>
      </c>
      <c r="K398" s="84" t="b">
        <v>0</v>
      </c>
      <c r="L398" s="84" t="b">
        <v>0</v>
      </c>
    </row>
    <row r="399" spans="1:12" ht="15">
      <c r="A399" s="84" t="s">
        <v>1936</v>
      </c>
      <c r="B399" s="84" t="s">
        <v>2359</v>
      </c>
      <c r="C399" s="84">
        <v>10</v>
      </c>
      <c r="D399" s="122">
        <v>0.007057323115242337</v>
      </c>
      <c r="E399" s="122">
        <v>2.0924654400451095</v>
      </c>
      <c r="F399" s="84" t="s">
        <v>1804</v>
      </c>
      <c r="G399" s="84" t="b">
        <v>0</v>
      </c>
      <c r="H399" s="84" t="b">
        <v>0</v>
      </c>
      <c r="I399" s="84" t="b">
        <v>0</v>
      </c>
      <c r="J399" s="84" t="b">
        <v>0</v>
      </c>
      <c r="K399" s="84" t="b">
        <v>0</v>
      </c>
      <c r="L399" s="84" t="b">
        <v>0</v>
      </c>
    </row>
    <row r="400" spans="1:12" ht="15">
      <c r="A400" s="84" t="s">
        <v>2359</v>
      </c>
      <c r="B400" s="84" t="s">
        <v>1934</v>
      </c>
      <c r="C400" s="84">
        <v>10</v>
      </c>
      <c r="D400" s="122">
        <v>0.007057323115242337</v>
      </c>
      <c r="E400" s="122">
        <v>1.7500427592229035</v>
      </c>
      <c r="F400" s="84" t="s">
        <v>1804</v>
      </c>
      <c r="G400" s="84" t="b">
        <v>0</v>
      </c>
      <c r="H400" s="84" t="b">
        <v>0</v>
      </c>
      <c r="I400" s="84" t="b">
        <v>0</v>
      </c>
      <c r="J400" s="84" t="b">
        <v>0</v>
      </c>
      <c r="K400" s="84" t="b">
        <v>0</v>
      </c>
      <c r="L400" s="84" t="b">
        <v>0</v>
      </c>
    </row>
    <row r="401" spans="1:12" ht="15">
      <c r="A401" s="84" t="s">
        <v>1940</v>
      </c>
      <c r="B401" s="84" t="s">
        <v>1935</v>
      </c>
      <c r="C401" s="84">
        <v>10</v>
      </c>
      <c r="D401" s="122">
        <v>0.007057323115242337</v>
      </c>
      <c r="E401" s="122">
        <v>1.5960390301300604</v>
      </c>
      <c r="F401" s="84" t="s">
        <v>1804</v>
      </c>
      <c r="G401" s="84" t="b">
        <v>0</v>
      </c>
      <c r="H401" s="84" t="b">
        <v>0</v>
      </c>
      <c r="I401" s="84" t="b">
        <v>0</v>
      </c>
      <c r="J401" s="84" t="b">
        <v>0</v>
      </c>
      <c r="K401" s="84" t="b">
        <v>0</v>
      </c>
      <c r="L401" s="84" t="b">
        <v>0</v>
      </c>
    </row>
    <row r="402" spans="1:12" ht="15">
      <c r="A402" s="84" t="s">
        <v>2358</v>
      </c>
      <c r="B402" s="84" t="s">
        <v>1934</v>
      </c>
      <c r="C402" s="84">
        <v>8</v>
      </c>
      <c r="D402" s="122">
        <v>0.006173259923530231</v>
      </c>
      <c r="E402" s="122">
        <v>1.5805820790662353</v>
      </c>
      <c r="F402" s="84" t="s">
        <v>1804</v>
      </c>
      <c r="G402" s="84" t="b">
        <v>0</v>
      </c>
      <c r="H402" s="84" t="b">
        <v>0</v>
      </c>
      <c r="I402" s="84" t="b">
        <v>0</v>
      </c>
      <c r="J402" s="84" t="b">
        <v>0</v>
      </c>
      <c r="K402" s="84" t="b">
        <v>0</v>
      </c>
      <c r="L402" s="84" t="b">
        <v>0</v>
      </c>
    </row>
    <row r="403" spans="1:12" ht="15">
      <c r="A403" s="84" t="s">
        <v>2369</v>
      </c>
      <c r="B403" s="84" t="s">
        <v>285</v>
      </c>
      <c r="C403" s="84">
        <v>8</v>
      </c>
      <c r="D403" s="122">
        <v>0.006173259923530231</v>
      </c>
      <c r="E403" s="122">
        <v>2.230768138211391</v>
      </c>
      <c r="F403" s="84" t="s">
        <v>1804</v>
      </c>
      <c r="G403" s="84" t="b">
        <v>0</v>
      </c>
      <c r="H403" s="84" t="b">
        <v>0</v>
      </c>
      <c r="I403" s="84" t="b">
        <v>0</v>
      </c>
      <c r="J403" s="84" t="b">
        <v>0</v>
      </c>
      <c r="K403" s="84" t="b">
        <v>0</v>
      </c>
      <c r="L403" s="84" t="b">
        <v>0</v>
      </c>
    </row>
    <row r="404" spans="1:12" ht="15">
      <c r="A404" s="84" t="s">
        <v>285</v>
      </c>
      <c r="B404" s="84" t="s">
        <v>2370</v>
      </c>
      <c r="C404" s="84">
        <v>8</v>
      </c>
      <c r="D404" s="122">
        <v>0.006173259923530231</v>
      </c>
      <c r="E404" s="122">
        <v>2.230768138211391</v>
      </c>
      <c r="F404" s="84" t="s">
        <v>1804</v>
      </c>
      <c r="G404" s="84" t="b">
        <v>0</v>
      </c>
      <c r="H404" s="84" t="b">
        <v>0</v>
      </c>
      <c r="I404" s="84" t="b">
        <v>0</v>
      </c>
      <c r="J404" s="84" t="b">
        <v>0</v>
      </c>
      <c r="K404" s="84" t="b">
        <v>0</v>
      </c>
      <c r="L404" s="84" t="b">
        <v>0</v>
      </c>
    </row>
    <row r="405" spans="1:12" ht="15">
      <c r="A405" s="84" t="s">
        <v>2370</v>
      </c>
      <c r="B405" s="84" t="s">
        <v>1935</v>
      </c>
      <c r="C405" s="84">
        <v>8</v>
      </c>
      <c r="D405" s="122">
        <v>0.006173259923530231</v>
      </c>
      <c r="E405" s="122">
        <v>1.7721302891857418</v>
      </c>
      <c r="F405" s="84" t="s">
        <v>1804</v>
      </c>
      <c r="G405" s="84" t="b">
        <v>0</v>
      </c>
      <c r="H405" s="84" t="b">
        <v>0</v>
      </c>
      <c r="I405" s="84" t="b">
        <v>0</v>
      </c>
      <c r="J405" s="84" t="b">
        <v>0</v>
      </c>
      <c r="K405" s="84" t="b">
        <v>0</v>
      </c>
      <c r="L405" s="84" t="b">
        <v>0</v>
      </c>
    </row>
    <row r="406" spans="1:12" ht="15">
      <c r="A406" s="84" t="s">
        <v>1935</v>
      </c>
      <c r="B406" s="84" t="s">
        <v>2364</v>
      </c>
      <c r="C406" s="84">
        <v>8</v>
      </c>
      <c r="D406" s="122">
        <v>0.006173259923530231</v>
      </c>
      <c r="E406" s="122">
        <v>1.8785856201000286</v>
      </c>
      <c r="F406" s="84" t="s">
        <v>1804</v>
      </c>
      <c r="G406" s="84" t="b">
        <v>0</v>
      </c>
      <c r="H406" s="84" t="b">
        <v>0</v>
      </c>
      <c r="I406" s="84" t="b">
        <v>0</v>
      </c>
      <c r="J406" s="84" t="b">
        <v>0</v>
      </c>
      <c r="K406" s="84" t="b">
        <v>0</v>
      </c>
      <c r="L406" s="84" t="b">
        <v>0</v>
      </c>
    </row>
    <row r="407" spans="1:12" ht="15">
      <c r="A407" s="84" t="s">
        <v>2364</v>
      </c>
      <c r="B407" s="84" t="s">
        <v>2365</v>
      </c>
      <c r="C407" s="84">
        <v>8</v>
      </c>
      <c r="D407" s="122">
        <v>0.006173259923530231</v>
      </c>
      <c r="E407" s="122">
        <v>2.1796156157640096</v>
      </c>
      <c r="F407" s="84" t="s">
        <v>1804</v>
      </c>
      <c r="G407" s="84" t="b">
        <v>0</v>
      </c>
      <c r="H407" s="84" t="b">
        <v>0</v>
      </c>
      <c r="I407" s="84" t="b">
        <v>0</v>
      </c>
      <c r="J407" s="84" t="b">
        <v>0</v>
      </c>
      <c r="K407" s="84" t="b">
        <v>0</v>
      </c>
      <c r="L407" s="84" t="b">
        <v>0</v>
      </c>
    </row>
    <row r="408" spans="1:12" ht="15">
      <c r="A408" s="84" t="s">
        <v>2365</v>
      </c>
      <c r="B408" s="84" t="s">
        <v>2371</v>
      </c>
      <c r="C408" s="84">
        <v>8</v>
      </c>
      <c r="D408" s="122">
        <v>0.006173259923530231</v>
      </c>
      <c r="E408" s="122">
        <v>2.1796156157640096</v>
      </c>
      <c r="F408" s="84" t="s">
        <v>1804</v>
      </c>
      <c r="G408" s="84" t="b">
        <v>0</v>
      </c>
      <c r="H408" s="84" t="b">
        <v>0</v>
      </c>
      <c r="I408" s="84" t="b">
        <v>0</v>
      </c>
      <c r="J408" s="84" t="b">
        <v>0</v>
      </c>
      <c r="K408" s="84" t="b">
        <v>0</v>
      </c>
      <c r="L408" s="84" t="b">
        <v>0</v>
      </c>
    </row>
    <row r="409" spans="1:12" ht="15">
      <c r="A409" s="84" t="s">
        <v>2371</v>
      </c>
      <c r="B409" s="84" t="s">
        <v>579</v>
      </c>
      <c r="C409" s="84">
        <v>8</v>
      </c>
      <c r="D409" s="122">
        <v>0.006173259923530231</v>
      </c>
      <c r="E409" s="122">
        <v>2.230768138211391</v>
      </c>
      <c r="F409" s="84" t="s">
        <v>1804</v>
      </c>
      <c r="G409" s="84" t="b">
        <v>0</v>
      </c>
      <c r="H409" s="84" t="b">
        <v>0</v>
      </c>
      <c r="I409" s="84" t="b">
        <v>0</v>
      </c>
      <c r="J409" s="84" t="b">
        <v>0</v>
      </c>
      <c r="K409" s="84" t="b">
        <v>0</v>
      </c>
      <c r="L409" s="84" t="b">
        <v>0</v>
      </c>
    </row>
    <row r="410" spans="1:12" ht="15">
      <c r="A410" s="84" t="s">
        <v>579</v>
      </c>
      <c r="B410" s="84" t="s">
        <v>1936</v>
      </c>
      <c r="C410" s="84">
        <v>8</v>
      </c>
      <c r="D410" s="122">
        <v>0.006173259923530231</v>
      </c>
      <c r="E410" s="122">
        <v>1.8785856201000286</v>
      </c>
      <c r="F410" s="84" t="s">
        <v>1804</v>
      </c>
      <c r="G410" s="84" t="b">
        <v>0</v>
      </c>
      <c r="H410" s="84" t="b">
        <v>0</v>
      </c>
      <c r="I410" s="84" t="b">
        <v>0</v>
      </c>
      <c r="J410" s="84" t="b">
        <v>0</v>
      </c>
      <c r="K410" s="84" t="b">
        <v>0</v>
      </c>
      <c r="L410" s="84" t="b">
        <v>0</v>
      </c>
    </row>
    <row r="411" spans="1:12" ht="15">
      <c r="A411" s="84" t="s">
        <v>1934</v>
      </c>
      <c r="B411" s="84" t="s">
        <v>2367</v>
      </c>
      <c r="C411" s="84">
        <v>7</v>
      </c>
      <c r="D411" s="122">
        <v>0.005677754561554129</v>
      </c>
      <c r="E411" s="122">
        <v>1.7914354443811285</v>
      </c>
      <c r="F411" s="84" t="s">
        <v>1804</v>
      </c>
      <c r="G411" s="84" t="b">
        <v>0</v>
      </c>
      <c r="H411" s="84" t="b">
        <v>0</v>
      </c>
      <c r="I411" s="84" t="b">
        <v>0</v>
      </c>
      <c r="J411" s="84" t="b">
        <v>0</v>
      </c>
      <c r="K411" s="84" t="b">
        <v>0</v>
      </c>
      <c r="L411" s="84" t="b">
        <v>0</v>
      </c>
    </row>
    <row r="412" spans="1:12" ht="15">
      <c r="A412" s="84" t="s">
        <v>282</v>
      </c>
      <c r="B412" s="84" t="s">
        <v>2369</v>
      </c>
      <c r="C412" s="84">
        <v>7</v>
      </c>
      <c r="D412" s="122">
        <v>0.005677754561554129</v>
      </c>
      <c r="E412" s="122">
        <v>1.4526168878277474</v>
      </c>
      <c r="F412" s="84" t="s">
        <v>1804</v>
      </c>
      <c r="G412" s="84" t="b">
        <v>0</v>
      </c>
      <c r="H412" s="84" t="b">
        <v>0</v>
      </c>
      <c r="I412" s="84" t="b">
        <v>0</v>
      </c>
      <c r="J412" s="84" t="b">
        <v>0</v>
      </c>
      <c r="K412" s="84" t="b">
        <v>0</v>
      </c>
      <c r="L412" s="84" t="b">
        <v>0</v>
      </c>
    </row>
    <row r="413" spans="1:12" ht="15">
      <c r="A413" s="84" t="s">
        <v>2373</v>
      </c>
      <c r="B413" s="84" t="s">
        <v>596</v>
      </c>
      <c r="C413" s="84">
        <v>6</v>
      </c>
      <c r="D413" s="122">
        <v>0.005139898969620327</v>
      </c>
      <c r="E413" s="122">
        <v>1.9877300895250967</v>
      </c>
      <c r="F413" s="84" t="s">
        <v>1804</v>
      </c>
      <c r="G413" s="84" t="b">
        <v>0</v>
      </c>
      <c r="H413" s="84" t="b">
        <v>0</v>
      </c>
      <c r="I413" s="84" t="b">
        <v>0</v>
      </c>
      <c r="J413" s="84" t="b">
        <v>0</v>
      </c>
      <c r="K413" s="84" t="b">
        <v>0</v>
      </c>
      <c r="L413" s="84" t="b">
        <v>0</v>
      </c>
    </row>
    <row r="414" spans="1:12" ht="15">
      <c r="A414" s="84" t="s">
        <v>596</v>
      </c>
      <c r="B414" s="84" t="s">
        <v>1905</v>
      </c>
      <c r="C414" s="84">
        <v>6</v>
      </c>
      <c r="D414" s="122">
        <v>0.005139898969620327</v>
      </c>
      <c r="E414" s="122">
        <v>1.9577668661476535</v>
      </c>
      <c r="F414" s="84" t="s">
        <v>1804</v>
      </c>
      <c r="G414" s="84" t="b">
        <v>0</v>
      </c>
      <c r="H414" s="84" t="b">
        <v>0</v>
      </c>
      <c r="I414" s="84" t="b">
        <v>0</v>
      </c>
      <c r="J414" s="84" t="b">
        <v>0</v>
      </c>
      <c r="K414" s="84" t="b">
        <v>0</v>
      </c>
      <c r="L414" s="84" t="b">
        <v>0</v>
      </c>
    </row>
    <row r="415" spans="1:12" ht="15">
      <c r="A415" s="84" t="s">
        <v>1905</v>
      </c>
      <c r="B415" s="84" t="s">
        <v>1893</v>
      </c>
      <c r="C415" s="84">
        <v>6</v>
      </c>
      <c r="D415" s="122">
        <v>0.005139898969620327</v>
      </c>
      <c r="E415" s="122">
        <v>2.355706874819691</v>
      </c>
      <c r="F415" s="84" t="s">
        <v>1804</v>
      </c>
      <c r="G415" s="84" t="b">
        <v>0</v>
      </c>
      <c r="H415" s="84" t="b">
        <v>0</v>
      </c>
      <c r="I415" s="84" t="b">
        <v>0</v>
      </c>
      <c r="J415" s="84" t="b">
        <v>0</v>
      </c>
      <c r="K415" s="84" t="b">
        <v>0</v>
      </c>
      <c r="L415" s="84" t="b">
        <v>0</v>
      </c>
    </row>
    <row r="416" spans="1:12" ht="15">
      <c r="A416" s="84" t="s">
        <v>1893</v>
      </c>
      <c r="B416" s="84" t="s">
        <v>1904</v>
      </c>
      <c r="C416" s="84">
        <v>6</v>
      </c>
      <c r="D416" s="122">
        <v>0.005139898969620327</v>
      </c>
      <c r="E416" s="122">
        <v>1.9577668661476535</v>
      </c>
      <c r="F416" s="84" t="s">
        <v>1804</v>
      </c>
      <c r="G416" s="84" t="b">
        <v>0</v>
      </c>
      <c r="H416" s="84" t="b">
        <v>0</v>
      </c>
      <c r="I416" s="84" t="b">
        <v>0</v>
      </c>
      <c r="J416" s="84" t="b">
        <v>0</v>
      </c>
      <c r="K416" s="84" t="b">
        <v>0</v>
      </c>
      <c r="L416" s="84" t="b">
        <v>0</v>
      </c>
    </row>
    <row r="417" spans="1:12" ht="15">
      <c r="A417" s="84" t="s">
        <v>1904</v>
      </c>
      <c r="B417" s="84" t="s">
        <v>1894</v>
      </c>
      <c r="C417" s="84">
        <v>6</v>
      </c>
      <c r="D417" s="122">
        <v>0.005139898969620327</v>
      </c>
      <c r="E417" s="122">
        <v>1.9207832998944834</v>
      </c>
      <c r="F417" s="84" t="s">
        <v>1804</v>
      </c>
      <c r="G417" s="84" t="b">
        <v>0</v>
      </c>
      <c r="H417" s="84" t="b">
        <v>0</v>
      </c>
      <c r="I417" s="84" t="b">
        <v>0</v>
      </c>
      <c r="J417" s="84" t="b">
        <v>0</v>
      </c>
      <c r="K417" s="84" t="b">
        <v>0</v>
      </c>
      <c r="L417" s="84" t="b">
        <v>0</v>
      </c>
    </row>
    <row r="418" spans="1:12" ht="15">
      <c r="A418" s="84" t="s">
        <v>1894</v>
      </c>
      <c r="B418" s="84" t="s">
        <v>2374</v>
      </c>
      <c r="C418" s="84">
        <v>6</v>
      </c>
      <c r="D418" s="122">
        <v>0.005139898969620327</v>
      </c>
      <c r="E418" s="122">
        <v>2.221813295558465</v>
      </c>
      <c r="F418" s="84" t="s">
        <v>1804</v>
      </c>
      <c r="G418" s="84" t="b">
        <v>0</v>
      </c>
      <c r="H418" s="84" t="b">
        <v>0</v>
      </c>
      <c r="I418" s="84" t="b">
        <v>0</v>
      </c>
      <c r="J418" s="84" t="b">
        <v>0</v>
      </c>
      <c r="K418" s="84" t="b">
        <v>0</v>
      </c>
      <c r="L418" s="84" t="b">
        <v>0</v>
      </c>
    </row>
    <row r="419" spans="1:12" ht="15">
      <c r="A419" s="84" t="s">
        <v>2374</v>
      </c>
      <c r="B419" s="84" t="s">
        <v>2380</v>
      </c>
      <c r="C419" s="84">
        <v>6</v>
      </c>
      <c r="D419" s="122">
        <v>0.005139898969620327</v>
      </c>
      <c r="E419" s="122">
        <v>2.288760085189078</v>
      </c>
      <c r="F419" s="84" t="s">
        <v>1804</v>
      </c>
      <c r="G419" s="84" t="b">
        <v>0</v>
      </c>
      <c r="H419" s="84" t="b">
        <v>0</v>
      </c>
      <c r="I419" s="84" t="b">
        <v>0</v>
      </c>
      <c r="J419" s="84" t="b">
        <v>0</v>
      </c>
      <c r="K419" s="84" t="b">
        <v>0</v>
      </c>
      <c r="L419" s="84" t="b">
        <v>0</v>
      </c>
    </row>
    <row r="420" spans="1:12" ht="15">
      <c r="A420" s="84" t="s">
        <v>2380</v>
      </c>
      <c r="B420" s="84" t="s">
        <v>1936</v>
      </c>
      <c r="C420" s="84">
        <v>6</v>
      </c>
      <c r="D420" s="122">
        <v>0.005139898969620327</v>
      </c>
      <c r="E420" s="122">
        <v>1.8785856201000286</v>
      </c>
      <c r="F420" s="84" t="s">
        <v>1804</v>
      </c>
      <c r="G420" s="84" t="b">
        <v>0</v>
      </c>
      <c r="H420" s="84" t="b">
        <v>0</v>
      </c>
      <c r="I420" s="84" t="b">
        <v>0</v>
      </c>
      <c r="J420" s="84" t="b">
        <v>0</v>
      </c>
      <c r="K420" s="84" t="b">
        <v>0</v>
      </c>
      <c r="L420" s="84" t="b">
        <v>0</v>
      </c>
    </row>
    <row r="421" spans="1:12" ht="15">
      <c r="A421" s="84" t="s">
        <v>2372</v>
      </c>
      <c r="B421" s="84" t="s">
        <v>2360</v>
      </c>
      <c r="C421" s="84">
        <v>6</v>
      </c>
      <c r="D421" s="122">
        <v>0.005139898969620327</v>
      </c>
      <c r="E421" s="122">
        <v>2.1796156157640096</v>
      </c>
      <c r="F421" s="84" t="s">
        <v>1804</v>
      </c>
      <c r="G421" s="84" t="b">
        <v>0</v>
      </c>
      <c r="H421" s="84" t="b">
        <v>0</v>
      </c>
      <c r="I421" s="84" t="b">
        <v>0</v>
      </c>
      <c r="J421" s="84" t="b">
        <v>0</v>
      </c>
      <c r="K421" s="84" t="b">
        <v>0</v>
      </c>
      <c r="L421" s="84" t="b">
        <v>0</v>
      </c>
    </row>
    <row r="422" spans="1:12" ht="15">
      <c r="A422" s="84" t="s">
        <v>282</v>
      </c>
      <c r="B422" s="84" t="s">
        <v>2373</v>
      </c>
      <c r="C422" s="84">
        <v>5</v>
      </c>
      <c r="D422" s="122">
        <v>0.004552573107498656</v>
      </c>
      <c r="E422" s="122">
        <v>1.4526168878277474</v>
      </c>
      <c r="F422" s="84" t="s">
        <v>1804</v>
      </c>
      <c r="G422" s="84" t="b">
        <v>0</v>
      </c>
      <c r="H422" s="84" t="b">
        <v>0</v>
      </c>
      <c r="I422" s="84" t="b">
        <v>0</v>
      </c>
      <c r="J422" s="84" t="b">
        <v>0</v>
      </c>
      <c r="K422" s="84" t="b">
        <v>0</v>
      </c>
      <c r="L422" s="84" t="b">
        <v>0</v>
      </c>
    </row>
    <row r="423" spans="1:12" ht="15">
      <c r="A423" s="84" t="s">
        <v>2367</v>
      </c>
      <c r="B423" s="84" t="s">
        <v>2397</v>
      </c>
      <c r="C423" s="84">
        <v>5</v>
      </c>
      <c r="D423" s="122">
        <v>0.004552573107498656</v>
      </c>
      <c r="E423" s="122">
        <v>2.288760085189078</v>
      </c>
      <c r="F423" s="84" t="s">
        <v>1804</v>
      </c>
      <c r="G423" s="84" t="b">
        <v>0</v>
      </c>
      <c r="H423" s="84" t="b">
        <v>0</v>
      </c>
      <c r="I423" s="84" t="b">
        <v>0</v>
      </c>
      <c r="J423" s="84" t="b">
        <v>0</v>
      </c>
      <c r="K423" s="84" t="b">
        <v>0</v>
      </c>
      <c r="L423" s="84" t="b">
        <v>0</v>
      </c>
    </row>
    <row r="424" spans="1:12" ht="15">
      <c r="A424" s="84" t="s">
        <v>2415</v>
      </c>
      <c r="B424" s="84" t="s">
        <v>570</v>
      </c>
      <c r="C424" s="84">
        <v>5</v>
      </c>
      <c r="D424" s="122">
        <v>0.004552573107498656</v>
      </c>
      <c r="E424" s="122">
        <v>2.0546768791557097</v>
      </c>
      <c r="F424" s="84" t="s">
        <v>1804</v>
      </c>
      <c r="G424" s="84" t="b">
        <v>0</v>
      </c>
      <c r="H424" s="84" t="b">
        <v>0</v>
      </c>
      <c r="I424" s="84" t="b">
        <v>0</v>
      </c>
      <c r="J424" s="84" t="b">
        <v>0</v>
      </c>
      <c r="K424" s="84" t="b">
        <v>0</v>
      </c>
      <c r="L424" s="84" t="b">
        <v>0</v>
      </c>
    </row>
    <row r="425" spans="1:12" ht="15">
      <c r="A425" s="84" t="s">
        <v>570</v>
      </c>
      <c r="B425" s="84" t="s">
        <v>1941</v>
      </c>
      <c r="C425" s="84">
        <v>5</v>
      </c>
      <c r="D425" s="122">
        <v>0.004552573107498656</v>
      </c>
      <c r="E425" s="122">
        <v>1.6774920920742917</v>
      </c>
      <c r="F425" s="84" t="s">
        <v>1804</v>
      </c>
      <c r="G425" s="84" t="b">
        <v>0</v>
      </c>
      <c r="H425" s="84" t="b">
        <v>0</v>
      </c>
      <c r="I425" s="84" t="b">
        <v>0</v>
      </c>
      <c r="J425" s="84" t="b">
        <v>0</v>
      </c>
      <c r="K425" s="84" t="b">
        <v>0</v>
      </c>
      <c r="L425" s="84" t="b">
        <v>0</v>
      </c>
    </row>
    <row r="426" spans="1:12" ht="15">
      <c r="A426" s="84" t="s">
        <v>2406</v>
      </c>
      <c r="B426" s="84" t="s">
        <v>2392</v>
      </c>
      <c r="C426" s="84">
        <v>4</v>
      </c>
      <c r="D426" s="122">
        <v>0.0039057592016671053</v>
      </c>
      <c r="E426" s="122">
        <v>2.4348881208673157</v>
      </c>
      <c r="F426" s="84" t="s">
        <v>1804</v>
      </c>
      <c r="G426" s="84" t="b">
        <v>0</v>
      </c>
      <c r="H426" s="84" t="b">
        <v>0</v>
      </c>
      <c r="I426" s="84" t="b">
        <v>0</v>
      </c>
      <c r="J426" s="84" t="b">
        <v>0</v>
      </c>
      <c r="K426" s="84" t="b">
        <v>0</v>
      </c>
      <c r="L426" s="84" t="b">
        <v>0</v>
      </c>
    </row>
    <row r="427" spans="1:12" ht="15">
      <c r="A427" s="84" t="s">
        <v>2376</v>
      </c>
      <c r="B427" s="84" t="s">
        <v>2383</v>
      </c>
      <c r="C427" s="84">
        <v>4</v>
      </c>
      <c r="D427" s="122">
        <v>0.0039057592016671053</v>
      </c>
      <c r="E427" s="122">
        <v>2.0457220365027835</v>
      </c>
      <c r="F427" s="84" t="s">
        <v>1804</v>
      </c>
      <c r="G427" s="84" t="b">
        <v>0</v>
      </c>
      <c r="H427" s="84" t="b">
        <v>0</v>
      </c>
      <c r="I427" s="84" t="b">
        <v>0</v>
      </c>
      <c r="J427" s="84" t="b">
        <v>0</v>
      </c>
      <c r="K427" s="84" t="b">
        <v>0</v>
      </c>
      <c r="L427" s="84" t="b">
        <v>0</v>
      </c>
    </row>
    <row r="428" spans="1:12" ht="15">
      <c r="A428" s="84" t="s">
        <v>2456</v>
      </c>
      <c r="B428" s="84" t="s">
        <v>2457</v>
      </c>
      <c r="C428" s="84">
        <v>4</v>
      </c>
      <c r="D428" s="122">
        <v>0.0039057592016671053</v>
      </c>
      <c r="E428" s="122">
        <v>2.5317981338753723</v>
      </c>
      <c r="F428" s="84" t="s">
        <v>1804</v>
      </c>
      <c r="G428" s="84" t="b">
        <v>0</v>
      </c>
      <c r="H428" s="84" t="b">
        <v>0</v>
      </c>
      <c r="I428" s="84" t="b">
        <v>0</v>
      </c>
      <c r="J428" s="84" t="b">
        <v>0</v>
      </c>
      <c r="K428" s="84" t="b">
        <v>0</v>
      </c>
      <c r="L428" s="84" t="b">
        <v>0</v>
      </c>
    </row>
    <row r="429" spans="1:12" ht="15">
      <c r="A429" s="84" t="s">
        <v>2457</v>
      </c>
      <c r="B429" s="84" t="s">
        <v>2356</v>
      </c>
      <c r="C429" s="84">
        <v>4</v>
      </c>
      <c r="D429" s="122">
        <v>0.0039057592016671053</v>
      </c>
      <c r="E429" s="122">
        <v>2.019914772896498</v>
      </c>
      <c r="F429" s="84" t="s">
        <v>1804</v>
      </c>
      <c r="G429" s="84" t="b">
        <v>0</v>
      </c>
      <c r="H429" s="84" t="b">
        <v>0</v>
      </c>
      <c r="I429" s="84" t="b">
        <v>0</v>
      </c>
      <c r="J429" s="84" t="b">
        <v>0</v>
      </c>
      <c r="K429" s="84" t="b">
        <v>0</v>
      </c>
      <c r="L429" s="84" t="b">
        <v>0</v>
      </c>
    </row>
    <row r="430" spans="1:12" ht="15">
      <c r="A430" s="84" t="s">
        <v>2356</v>
      </c>
      <c r="B430" s="84" t="s">
        <v>1981</v>
      </c>
      <c r="C430" s="84">
        <v>4</v>
      </c>
      <c r="D430" s="122">
        <v>0.0039057592016671053</v>
      </c>
      <c r="E430" s="122">
        <v>1.8438235138408166</v>
      </c>
      <c r="F430" s="84" t="s">
        <v>1804</v>
      </c>
      <c r="G430" s="84" t="b">
        <v>0</v>
      </c>
      <c r="H430" s="84" t="b">
        <v>0</v>
      </c>
      <c r="I430" s="84" t="b">
        <v>0</v>
      </c>
      <c r="J430" s="84" t="b">
        <v>0</v>
      </c>
      <c r="K430" s="84" t="b">
        <v>0</v>
      </c>
      <c r="L430" s="84" t="b">
        <v>0</v>
      </c>
    </row>
    <row r="431" spans="1:12" ht="15">
      <c r="A431" s="84" t="s">
        <v>1981</v>
      </c>
      <c r="B431" s="84" t="s">
        <v>2458</v>
      </c>
      <c r="C431" s="84">
        <v>4</v>
      </c>
      <c r="D431" s="122">
        <v>0.0039057592016671053</v>
      </c>
      <c r="E431" s="122">
        <v>2.288760085189078</v>
      </c>
      <c r="F431" s="84" t="s">
        <v>1804</v>
      </c>
      <c r="G431" s="84" t="b">
        <v>0</v>
      </c>
      <c r="H431" s="84" t="b">
        <v>0</v>
      </c>
      <c r="I431" s="84" t="b">
        <v>0</v>
      </c>
      <c r="J431" s="84" t="b">
        <v>0</v>
      </c>
      <c r="K431" s="84" t="b">
        <v>0</v>
      </c>
      <c r="L431" s="84" t="b">
        <v>0</v>
      </c>
    </row>
    <row r="432" spans="1:12" ht="15">
      <c r="A432" s="84" t="s">
        <v>2458</v>
      </c>
      <c r="B432" s="84" t="s">
        <v>1945</v>
      </c>
      <c r="C432" s="84">
        <v>4</v>
      </c>
      <c r="D432" s="122">
        <v>0.0039057592016671053</v>
      </c>
      <c r="E432" s="122">
        <v>2.133858125203335</v>
      </c>
      <c r="F432" s="84" t="s">
        <v>1804</v>
      </c>
      <c r="G432" s="84" t="b">
        <v>0</v>
      </c>
      <c r="H432" s="84" t="b">
        <v>0</v>
      </c>
      <c r="I432" s="84" t="b">
        <v>0</v>
      </c>
      <c r="J432" s="84" t="b">
        <v>0</v>
      </c>
      <c r="K432" s="84" t="b">
        <v>0</v>
      </c>
      <c r="L432" s="84" t="b">
        <v>0</v>
      </c>
    </row>
    <row r="433" spans="1:12" ht="15">
      <c r="A433" s="84" t="s">
        <v>1945</v>
      </c>
      <c r="B433" s="84" t="s">
        <v>2357</v>
      </c>
      <c r="C433" s="84">
        <v>4</v>
      </c>
      <c r="D433" s="122">
        <v>0.0039057592016671053</v>
      </c>
      <c r="E433" s="122">
        <v>1.8908200765170402</v>
      </c>
      <c r="F433" s="84" t="s">
        <v>1804</v>
      </c>
      <c r="G433" s="84" t="b">
        <v>0</v>
      </c>
      <c r="H433" s="84" t="b">
        <v>0</v>
      </c>
      <c r="I433" s="84" t="b">
        <v>0</v>
      </c>
      <c r="J433" s="84" t="b">
        <v>1</v>
      </c>
      <c r="K433" s="84" t="b">
        <v>0</v>
      </c>
      <c r="L433" s="84" t="b">
        <v>0</v>
      </c>
    </row>
    <row r="434" spans="1:12" ht="15">
      <c r="A434" s="84" t="s">
        <v>2357</v>
      </c>
      <c r="B434" s="84" t="s">
        <v>2415</v>
      </c>
      <c r="C434" s="84">
        <v>4</v>
      </c>
      <c r="D434" s="122">
        <v>0.0039057592016671053</v>
      </c>
      <c r="E434" s="122">
        <v>1.9577668661476535</v>
      </c>
      <c r="F434" s="84" t="s">
        <v>1804</v>
      </c>
      <c r="G434" s="84" t="b">
        <v>1</v>
      </c>
      <c r="H434" s="84" t="b">
        <v>0</v>
      </c>
      <c r="I434" s="84" t="b">
        <v>0</v>
      </c>
      <c r="J434" s="84" t="b">
        <v>0</v>
      </c>
      <c r="K434" s="84" t="b">
        <v>0</v>
      </c>
      <c r="L434" s="84" t="b">
        <v>0</v>
      </c>
    </row>
    <row r="435" spans="1:12" ht="15">
      <c r="A435" s="84" t="s">
        <v>596</v>
      </c>
      <c r="B435" s="84" t="s">
        <v>2398</v>
      </c>
      <c r="C435" s="84">
        <v>4</v>
      </c>
      <c r="D435" s="122">
        <v>0.0039057592016671053</v>
      </c>
      <c r="E435" s="122">
        <v>1.9577668661476535</v>
      </c>
      <c r="F435" s="84" t="s">
        <v>1804</v>
      </c>
      <c r="G435" s="84" t="b">
        <v>0</v>
      </c>
      <c r="H435" s="84" t="b">
        <v>0</v>
      </c>
      <c r="I435" s="84" t="b">
        <v>0</v>
      </c>
      <c r="J435" s="84" t="b">
        <v>0</v>
      </c>
      <c r="K435" s="84" t="b">
        <v>0</v>
      </c>
      <c r="L435" s="84" t="b">
        <v>0</v>
      </c>
    </row>
    <row r="436" spans="1:12" ht="15">
      <c r="A436" s="84" t="s">
        <v>2386</v>
      </c>
      <c r="B436" s="84" t="s">
        <v>1976</v>
      </c>
      <c r="C436" s="84">
        <v>4</v>
      </c>
      <c r="D436" s="122">
        <v>0.0039057592016671053</v>
      </c>
      <c r="E436" s="122">
        <v>2.0457220365027835</v>
      </c>
      <c r="F436" s="84" t="s">
        <v>1804</v>
      </c>
      <c r="G436" s="84" t="b">
        <v>0</v>
      </c>
      <c r="H436" s="84" t="b">
        <v>0</v>
      </c>
      <c r="I436" s="84" t="b">
        <v>0</v>
      </c>
      <c r="J436" s="84" t="b">
        <v>0</v>
      </c>
      <c r="K436" s="84" t="b">
        <v>0</v>
      </c>
      <c r="L436" s="84" t="b">
        <v>0</v>
      </c>
    </row>
    <row r="437" spans="1:12" ht="15">
      <c r="A437" s="84" t="s">
        <v>1976</v>
      </c>
      <c r="B437" s="84" t="s">
        <v>2434</v>
      </c>
      <c r="C437" s="84">
        <v>4</v>
      </c>
      <c r="D437" s="122">
        <v>0.0039057592016671053</v>
      </c>
      <c r="E437" s="122">
        <v>2.288760085189078</v>
      </c>
      <c r="F437" s="84" t="s">
        <v>1804</v>
      </c>
      <c r="G437" s="84" t="b">
        <v>0</v>
      </c>
      <c r="H437" s="84" t="b">
        <v>0</v>
      </c>
      <c r="I437" s="84" t="b">
        <v>0</v>
      </c>
      <c r="J437" s="84" t="b">
        <v>0</v>
      </c>
      <c r="K437" s="84" t="b">
        <v>0</v>
      </c>
      <c r="L437" s="84" t="b">
        <v>0</v>
      </c>
    </row>
    <row r="438" spans="1:12" ht="15">
      <c r="A438" s="84" t="s">
        <v>2434</v>
      </c>
      <c r="B438" s="84" t="s">
        <v>2391</v>
      </c>
      <c r="C438" s="84">
        <v>4</v>
      </c>
      <c r="D438" s="122">
        <v>0.0039057592016671053</v>
      </c>
      <c r="E438" s="122">
        <v>2.4348881208673157</v>
      </c>
      <c r="F438" s="84" t="s">
        <v>1804</v>
      </c>
      <c r="G438" s="84" t="b">
        <v>0</v>
      </c>
      <c r="H438" s="84" t="b">
        <v>0</v>
      </c>
      <c r="I438" s="84" t="b">
        <v>0</v>
      </c>
      <c r="J438" s="84" t="b">
        <v>0</v>
      </c>
      <c r="K438" s="84" t="b">
        <v>0</v>
      </c>
      <c r="L438" s="84" t="b">
        <v>0</v>
      </c>
    </row>
    <row r="439" spans="1:12" ht="15">
      <c r="A439" s="84" t="s">
        <v>2391</v>
      </c>
      <c r="B439" s="84" t="s">
        <v>1904</v>
      </c>
      <c r="C439" s="84">
        <v>4</v>
      </c>
      <c r="D439" s="122">
        <v>0.0039057592016671053</v>
      </c>
      <c r="E439" s="122">
        <v>1.860856853139597</v>
      </c>
      <c r="F439" s="84" t="s">
        <v>1804</v>
      </c>
      <c r="G439" s="84" t="b">
        <v>0</v>
      </c>
      <c r="H439" s="84" t="b">
        <v>0</v>
      </c>
      <c r="I439" s="84" t="b">
        <v>0</v>
      </c>
      <c r="J439" s="84" t="b">
        <v>0</v>
      </c>
      <c r="K439" s="84" t="b">
        <v>0</v>
      </c>
      <c r="L439" s="84" t="b">
        <v>0</v>
      </c>
    </row>
    <row r="440" spans="1:12" ht="15">
      <c r="A440" s="84" t="s">
        <v>1904</v>
      </c>
      <c r="B440" s="84" t="s">
        <v>596</v>
      </c>
      <c r="C440" s="84">
        <v>4</v>
      </c>
      <c r="D440" s="122">
        <v>0.0039057592016671053</v>
      </c>
      <c r="E440" s="122">
        <v>1.443662045174821</v>
      </c>
      <c r="F440" s="84" t="s">
        <v>1804</v>
      </c>
      <c r="G440" s="84" t="b">
        <v>0</v>
      </c>
      <c r="H440" s="84" t="b">
        <v>0</v>
      </c>
      <c r="I440" s="84" t="b">
        <v>0</v>
      </c>
      <c r="J440" s="84" t="b">
        <v>0</v>
      </c>
      <c r="K440" s="84" t="b">
        <v>0</v>
      </c>
      <c r="L440" s="84" t="b">
        <v>0</v>
      </c>
    </row>
    <row r="441" spans="1:12" ht="15">
      <c r="A441" s="84" t="s">
        <v>596</v>
      </c>
      <c r="B441" s="84" t="s">
        <v>2402</v>
      </c>
      <c r="C441" s="84">
        <v>4</v>
      </c>
      <c r="D441" s="122">
        <v>0.0039057592016671053</v>
      </c>
      <c r="E441" s="122">
        <v>1.9577668661476535</v>
      </c>
      <c r="F441" s="84" t="s">
        <v>1804</v>
      </c>
      <c r="G441" s="84" t="b">
        <v>0</v>
      </c>
      <c r="H441" s="84" t="b">
        <v>0</v>
      </c>
      <c r="I441" s="84" t="b">
        <v>0</v>
      </c>
      <c r="J441" s="84" t="b">
        <v>0</v>
      </c>
      <c r="K441" s="84" t="b">
        <v>0</v>
      </c>
      <c r="L441" s="84" t="b">
        <v>0</v>
      </c>
    </row>
    <row r="442" spans="1:12" ht="15">
      <c r="A442" s="84" t="s">
        <v>2402</v>
      </c>
      <c r="B442" s="84" t="s">
        <v>2403</v>
      </c>
      <c r="C442" s="84">
        <v>4</v>
      </c>
      <c r="D442" s="122">
        <v>0.0039057592016671053</v>
      </c>
      <c r="E442" s="122">
        <v>2.5317981338753723</v>
      </c>
      <c r="F442" s="84" t="s">
        <v>1804</v>
      </c>
      <c r="G442" s="84" t="b">
        <v>0</v>
      </c>
      <c r="H442" s="84" t="b">
        <v>0</v>
      </c>
      <c r="I442" s="84" t="b">
        <v>0</v>
      </c>
      <c r="J442" s="84" t="b">
        <v>0</v>
      </c>
      <c r="K442" s="84" t="b">
        <v>0</v>
      </c>
      <c r="L442" s="84" t="b">
        <v>0</v>
      </c>
    </row>
    <row r="443" spans="1:12" ht="15">
      <c r="A443" s="84" t="s">
        <v>2403</v>
      </c>
      <c r="B443" s="84" t="s">
        <v>1936</v>
      </c>
      <c r="C443" s="84">
        <v>4</v>
      </c>
      <c r="D443" s="122">
        <v>0.0039057592016671053</v>
      </c>
      <c r="E443" s="122">
        <v>1.8785856201000286</v>
      </c>
      <c r="F443" s="84" t="s">
        <v>1804</v>
      </c>
      <c r="G443" s="84" t="b">
        <v>0</v>
      </c>
      <c r="H443" s="84" t="b">
        <v>0</v>
      </c>
      <c r="I443" s="84" t="b">
        <v>0</v>
      </c>
      <c r="J443" s="84" t="b">
        <v>0</v>
      </c>
      <c r="K443" s="84" t="b">
        <v>0</v>
      </c>
      <c r="L443" s="84" t="b">
        <v>0</v>
      </c>
    </row>
    <row r="444" spans="1:12" ht="15">
      <c r="A444" s="84" t="s">
        <v>2381</v>
      </c>
      <c r="B444" s="84" t="s">
        <v>2382</v>
      </c>
      <c r="C444" s="84">
        <v>4</v>
      </c>
      <c r="D444" s="122">
        <v>0.0039057592016671053</v>
      </c>
      <c r="E444" s="122">
        <v>2.5317981338753723</v>
      </c>
      <c r="F444" s="84" t="s">
        <v>1804</v>
      </c>
      <c r="G444" s="84" t="b">
        <v>0</v>
      </c>
      <c r="H444" s="84" t="b">
        <v>0</v>
      </c>
      <c r="I444" s="84" t="b">
        <v>0</v>
      </c>
      <c r="J444" s="84" t="b">
        <v>0</v>
      </c>
      <c r="K444" s="84" t="b">
        <v>0</v>
      </c>
      <c r="L444" s="84" t="b">
        <v>0</v>
      </c>
    </row>
    <row r="445" spans="1:12" ht="15">
      <c r="A445" s="84" t="s">
        <v>2418</v>
      </c>
      <c r="B445" s="84" t="s">
        <v>2419</v>
      </c>
      <c r="C445" s="84">
        <v>3</v>
      </c>
      <c r="D445" s="122">
        <v>0.0031842964147366557</v>
      </c>
      <c r="E445" s="122">
        <v>2.5317981338753723</v>
      </c>
      <c r="F445" s="84" t="s">
        <v>1804</v>
      </c>
      <c r="G445" s="84" t="b">
        <v>0</v>
      </c>
      <c r="H445" s="84" t="b">
        <v>0</v>
      </c>
      <c r="I445" s="84" t="b">
        <v>0</v>
      </c>
      <c r="J445" s="84" t="b">
        <v>0</v>
      </c>
      <c r="K445" s="84" t="b">
        <v>0</v>
      </c>
      <c r="L445" s="84" t="b">
        <v>0</v>
      </c>
    </row>
    <row r="446" spans="1:12" ht="15">
      <c r="A446" s="84" t="s">
        <v>2461</v>
      </c>
      <c r="B446" s="84" t="s">
        <v>2462</v>
      </c>
      <c r="C446" s="84">
        <v>3</v>
      </c>
      <c r="D446" s="122">
        <v>0.0031842964147366557</v>
      </c>
      <c r="E446" s="122">
        <v>2.6567368704836722</v>
      </c>
      <c r="F446" s="84" t="s">
        <v>1804</v>
      </c>
      <c r="G446" s="84" t="b">
        <v>0</v>
      </c>
      <c r="H446" s="84" t="b">
        <v>0</v>
      </c>
      <c r="I446" s="84" t="b">
        <v>0</v>
      </c>
      <c r="J446" s="84" t="b">
        <v>0</v>
      </c>
      <c r="K446" s="84" t="b">
        <v>0</v>
      </c>
      <c r="L446" s="84" t="b">
        <v>0</v>
      </c>
    </row>
    <row r="447" spans="1:12" ht="15">
      <c r="A447" s="84" t="s">
        <v>2357</v>
      </c>
      <c r="B447" s="84" t="s">
        <v>2424</v>
      </c>
      <c r="C447" s="84">
        <v>3</v>
      </c>
      <c r="D447" s="122">
        <v>0.0031842964147366557</v>
      </c>
      <c r="E447" s="122">
        <v>2.0546768791557097</v>
      </c>
      <c r="F447" s="84" t="s">
        <v>1804</v>
      </c>
      <c r="G447" s="84" t="b">
        <v>1</v>
      </c>
      <c r="H447" s="84" t="b">
        <v>0</v>
      </c>
      <c r="I447" s="84" t="b">
        <v>0</v>
      </c>
      <c r="J447" s="84" t="b">
        <v>0</v>
      </c>
      <c r="K447" s="84" t="b">
        <v>0</v>
      </c>
      <c r="L447" s="84" t="b">
        <v>0</v>
      </c>
    </row>
    <row r="448" spans="1:12" ht="15">
      <c r="A448" s="84" t="s">
        <v>2424</v>
      </c>
      <c r="B448" s="84" t="s">
        <v>1945</v>
      </c>
      <c r="C448" s="84">
        <v>3</v>
      </c>
      <c r="D448" s="122">
        <v>0.0031842964147366557</v>
      </c>
      <c r="E448" s="122">
        <v>2.133858125203335</v>
      </c>
      <c r="F448" s="84" t="s">
        <v>1804</v>
      </c>
      <c r="G448" s="84" t="b">
        <v>0</v>
      </c>
      <c r="H448" s="84" t="b">
        <v>0</v>
      </c>
      <c r="I448" s="84" t="b">
        <v>0</v>
      </c>
      <c r="J448" s="84" t="b">
        <v>0</v>
      </c>
      <c r="K448" s="84" t="b">
        <v>0</v>
      </c>
      <c r="L448" s="84" t="b">
        <v>0</v>
      </c>
    </row>
    <row r="449" spans="1:12" ht="15">
      <c r="A449" s="84" t="s">
        <v>1945</v>
      </c>
      <c r="B449" s="84" t="s">
        <v>2399</v>
      </c>
      <c r="C449" s="84">
        <v>3</v>
      </c>
      <c r="D449" s="122">
        <v>0.0031842964147366557</v>
      </c>
      <c r="E449" s="122">
        <v>2.008919388595035</v>
      </c>
      <c r="F449" s="84" t="s">
        <v>1804</v>
      </c>
      <c r="G449" s="84" t="b">
        <v>0</v>
      </c>
      <c r="H449" s="84" t="b">
        <v>0</v>
      </c>
      <c r="I449" s="84" t="b">
        <v>0</v>
      </c>
      <c r="J449" s="84" t="b">
        <v>0</v>
      </c>
      <c r="K449" s="84" t="b">
        <v>0</v>
      </c>
      <c r="L449" s="84" t="b">
        <v>0</v>
      </c>
    </row>
    <row r="450" spans="1:12" ht="15">
      <c r="A450" s="84" t="s">
        <v>2413</v>
      </c>
      <c r="B450" s="84" t="s">
        <v>1993</v>
      </c>
      <c r="C450" s="84">
        <v>3</v>
      </c>
      <c r="D450" s="122">
        <v>0.0031842964147366557</v>
      </c>
      <c r="E450" s="122">
        <v>2.230768138211391</v>
      </c>
      <c r="F450" s="84" t="s">
        <v>1804</v>
      </c>
      <c r="G450" s="84" t="b">
        <v>0</v>
      </c>
      <c r="H450" s="84" t="b">
        <v>0</v>
      </c>
      <c r="I450" s="84" t="b">
        <v>0</v>
      </c>
      <c r="J450" s="84" t="b">
        <v>0</v>
      </c>
      <c r="K450" s="84" t="b">
        <v>0</v>
      </c>
      <c r="L450" s="84" t="b">
        <v>0</v>
      </c>
    </row>
    <row r="451" spans="1:12" ht="15">
      <c r="A451" s="84" t="s">
        <v>1993</v>
      </c>
      <c r="B451" s="84" t="s">
        <v>2450</v>
      </c>
      <c r="C451" s="84">
        <v>3</v>
      </c>
      <c r="D451" s="122">
        <v>0.0031842964147366557</v>
      </c>
      <c r="E451" s="122">
        <v>2.355706874819691</v>
      </c>
      <c r="F451" s="84" t="s">
        <v>1804</v>
      </c>
      <c r="G451" s="84" t="b">
        <v>0</v>
      </c>
      <c r="H451" s="84" t="b">
        <v>0</v>
      </c>
      <c r="I451" s="84" t="b">
        <v>0</v>
      </c>
      <c r="J451" s="84" t="b">
        <v>0</v>
      </c>
      <c r="K451" s="84" t="b">
        <v>0</v>
      </c>
      <c r="L451" s="84" t="b">
        <v>0</v>
      </c>
    </row>
    <row r="452" spans="1:12" ht="15">
      <c r="A452" s="84" t="s">
        <v>2450</v>
      </c>
      <c r="B452" s="84" t="s">
        <v>1993</v>
      </c>
      <c r="C452" s="84">
        <v>3</v>
      </c>
      <c r="D452" s="122">
        <v>0.0031842964147366557</v>
      </c>
      <c r="E452" s="122">
        <v>2.355706874819691</v>
      </c>
      <c r="F452" s="84" t="s">
        <v>1804</v>
      </c>
      <c r="G452" s="84" t="b">
        <v>0</v>
      </c>
      <c r="H452" s="84" t="b">
        <v>0</v>
      </c>
      <c r="I452" s="84" t="b">
        <v>0</v>
      </c>
      <c r="J452" s="84" t="b">
        <v>0</v>
      </c>
      <c r="K452" s="84" t="b">
        <v>0</v>
      </c>
      <c r="L452" s="84" t="b">
        <v>0</v>
      </c>
    </row>
    <row r="453" spans="1:12" ht="15">
      <c r="A453" s="84" t="s">
        <v>1993</v>
      </c>
      <c r="B453" s="84" t="s">
        <v>2451</v>
      </c>
      <c r="C453" s="84">
        <v>3</v>
      </c>
      <c r="D453" s="122">
        <v>0.0031842964147366557</v>
      </c>
      <c r="E453" s="122">
        <v>2.355706874819691</v>
      </c>
      <c r="F453" s="84" t="s">
        <v>1804</v>
      </c>
      <c r="G453" s="84" t="b">
        <v>0</v>
      </c>
      <c r="H453" s="84" t="b">
        <v>0</v>
      </c>
      <c r="I453" s="84" t="b">
        <v>0</v>
      </c>
      <c r="J453" s="84" t="b">
        <v>0</v>
      </c>
      <c r="K453" s="84" t="b">
        <v>0</v>
      </c>
      <c r="L453" s="84" t="b">
        <v>0</v>
      </c>
    </row>
    <row r="454" spans="1:12" ht="15">
      <c r="A454" s="84" t="s">
        <v>2407</v>
      </c>
      <c r="B454" s="84" t="s">
        <v>1937</v>
      </c>
      <c r="C454" s="84">
        <v>3</v>
      </c>
      <c r="D454" s="122">
        <v>0.0031842964147366557</v>
      </c>
      <c r="E454" s="122">
        <v>1.7980660232801415</v>
      </c>
      <c r="F454" s="84" t="s">
        <v>1804</v>
      </c>
      <c r="G454" s="84" t="b">
        <v>0</v>
      </c>
      <c r="H454" s="84" t="b">
        <v>0</v>
      </c>
      <c r="I454" s="84" t="b">
        <v>0</v>
      </c>
      <c r="J454" s="84" t="b">
        <v>0</v>
      </c>
      <c r="K454" s="84" t="b">
        <v>0</v>
      </c>
      <c r="L454" s="84" t="b">
        <v>0</v>
      </c>
    </row>
    <row r="455" spans="1:12" ht="15">
      <c r="A455" s="84" t="s">
        <v>1937</v>
      </c>
      <c r="B455" s="84" t="s">
        <v>2498</v>
      </c>
      <c r="C455" s="84">
        <v>3</v>
      </c>
      <c r="D455" s="122">
        <v>0.0031842964147366557</v>
      </c>
      <c r="E455" s="122">
        <v>2.0924654400451095</v>
      </c>
      <c r="F455" s="84" t="s">
        <v>1804</v>
      </c>
      <c r="G455" s="84" t="b">
        <v>0</v>
      </c>
      <c r="H455" s="84" t="b">
        <v>0</v>
      </c>
      <c r="I455" s="84" t="b">
        <v>0</v>
      </c>
      <c r="J455" s="84" t="b">
        <v>0</v>
      </c>
      <c r="K455" s="84" t="b">
        <v>0</v>
      </c>
      <c r="L455" s="84" t="b">
        <v>0</v>
      </c>
    </row>
    <row r="456" spans="1:12" ht="15">
      <c r="A456" s="84" t="s">
        <v>1946</v>
      </c>
      <c r="B456" s="84" t="s">
        <v>2376</v>
      </c>
      <c r="C456" s="84">
        <v>3</v>
      </c>
      <c r="D456" s="122">
        <v>0.0031842964147366557</v>
      </c>
      <c r="E456" s="122">
        <v>1.7914354443811285</v>
      </c>
      <c r="F456" s="84" t="s">
        <v>1804</v>
      </c>
      <c r="G456" s="84" t="b">
        <v>0</v>
      </c>
      <c r="H456" s="84" t="b">
        <v>0</v>
      </c>
      <c r="I456" s="84" t="b">
        <v>0</v>
      </c>
      <c r="J456" s="84" t="b">
        <v>0</v>
      </c>
      <c r="K456" s="84" t="b">
        <v>0</v>
      </c>
      <c r="L456" s="84" t="b">
        <v>0</v>
      </c>
    </row>
    <row r="457" spans="1:12" ht="15">
      <c r="A457" s="84" t="s">
        <v>2421</v>
      </c>
      <c r="B457" s="84" t="s">
        <v>2525</v>
      </c>
      <c r="C457" s="84">
        <v>3</v>
      </c>
      <c r="D457" s="122">
        <v>0.0031842964147366557</v>
      </c>
      <c r="E457" s="122">
        <v>2.6567368704836722</v>
      </c>
      <c r="F457" s="84" t="s">
        <v>1804</v>
      </c>
      <c r="G457" s="84" t="b">
        <v>0</v>
      </c>
      <c r="H457" s="84" t="b">
        <v>0</v>
      </c>
      <c r="I457" s="84" t="b">
        <v>0</v>
      </c>
      <c r="J457" s="84" t="b">
        <v>0</v>
      </c>
      <c r="K457" s="84" t="b">
        <v>0</v>
      </c>
      <c r="L457" s="84" t="b">
        <v>0</v>
      </c>
    </row>
    <row r="458" spans="1:12" ht="15">
      <c r="A458" s="84" t="s">
        <v>570</v>
      </c>
      <c r="B458" s="84" t="s">
        <v>2435</v>
      </c>
      <c r="C458" s="84">
        <v>3</v>
      </c>
      <c r="D458" s="122">
        <v>0.0031842964147366557</v>
      </c>
      <c r="E458" s="122">
        <v>2.0924654400451095</v>
      </c>
      <c r="F458" s="84" t="s">
        <v>1804</v>
      </c>
      <c r="G458" s="84" t="b">
        <v>0</v>
      </c>
      <c r="H458" s="84" t="b">
        <v>0</v>
      </c>
      <c r="I458" s="84" t="b">
        <v>0</v>
      </c>
      <c r="J458" s="84" t="b">
        <v>1</v>
      </c>
      <c r="K458" s="84" t="b">
        <v>0</v>
      </c>
      <c r="L458" s="84" t="b">
        <v>0</v>
      </c>
    </row>
    <row r="459" spans="1:12" ht="15">
      <c r="A459" s="84" t="s">
        <v>2428</v>
      </c>
      <c r="B459" s="84" t="s">
        <v>2526</v>
      </c>
      <c r="C459" s="84">
        <v>3</v>
      </c>
      <c r="D459" s="122">
        <v>0.0031842964147366557</v>
      </c>
      <c r="E459" s="122">
        <v>2.5317981338753723</v>
      </c>
      <c r="F459" s="84" t="s">
        <v>1804</v>
      </c>
      <c r="G459" s="84" t="b">
        <v>0</v>
      </c>
      <c r="H459" s="84" t="b">
        <v>0</v>
      </c>
      <c r="I459" s="84" t="b">
        <v>0</v>
      </c>
      <c r="J459" s="84" t="b">
        <v>0</v>
      </c>
      <c r="K459" s="84" t="b">
        <v>0</v>
      </c>
      <c r="L459" s="84" t="b">
        <v>0</v>
      </c>
    </row>
    <row r="460" spans="1:12" ht="15">
      <c r="A460" s="84" t="s">
        <v>2526</v>
      </c>
      <c r="B460" s="84" t="s">
        <v>572</v>
      </c>
      <c r="C460" s="84">
        <v>3</v>
      </c>
      <c r="D460" s="122">
        <v>0.0031842964147366557</v>
      </c>
      <c r="E460" s="122">
        <v>2.4348881208673157</v>
      </c>
      <c r="F460" s="84" t="s">
        <v>1804</v>
      </c>
      <c r="G460" s="84" t="b">
        <v>0</v>
      </c>
      <c r="H460" s="84" t="b">
        <v>0</v>
      </c>
      <c r="I460" s="84" t="b">
        <v>0</v>
      </c>
      <c r="J460" s="84" t="b">
        <v>0</v>
      </c>
      <c r="K460" s="84" t="b">
        <v>0</v>
      </c>
      <c r="L460" s="84" t="b">
        <v>0</v>
      </c>
    </row>
    <row r="461" spans="1:12" ht="15">
      <c r="A461" s="84" t="s">
        <v>572</v>
      </c>
      <c r="B461" s="84" t="s">
        <v>2432</v>
      </c>
      <c r="C461" s="84">
        <v>3</v>
      </c>
      <c r="D461" s="122">
        <v>0.0031842964147366557</v>
      </c>
      <c r="E461" s="122">
        <v>2.4348881208673157</v>
      </c>
      <c r="F461" s="84" t="s">
        <v>1804</v>
      </c>
      <c r="G461" s="84" t="b">
        <v>0</v>
      </c>
      <c r="H461" s="84" t="b">
        <v>0</v>
      </c>
      <c r="I461" s="84" t="b">
        <v>0</v>
      </c>
      <c r="J461" s="84" t="b">
        <v>0</v>
      </c>
      <c r="K461" s="84" t="b">
        <v>0</v>
      </c>
      <c r="L461" s="84" t="b">
        <v>0</v>
      </c>
    </row>
    <row r="462" spans="1:12" ht="15">
      <c r="A462" s="84" t="s">
        <v>2432</v>
      </c>
      <c r="B462" s="84" t="s">
        <v>2527</v>
      </c>
      <c r="C462" s="84">
        <v>3</v>
      </c>
      <c r="D462" s="122">
        <v>0.0031842964147366557</v>
      </c>
      <c r="E462" s="122">
        <v>2.6567368704836722</v>
      </c>
      <c r="F462" s="84" t="s">
        <v>1804</v>
      </c>
      <c r="G462" s="84" t="b">
        <v>0</v>
      </c>
      <c r="H462" s="84" t="b">
        <v>0</v>
      </c>
      <c r="I462" s="84" t="b">
        <v>0</v>
      </c>
      <c r="J462" s="84" t="b">
        <v>0</v>
      </c>
      <c r="K462" s="84" t="b">
        <v>0</v>
      </c>
      <c r="L462" s="84" t="b">
        <v>0</v>
      </c>
    </row>
    <row r="463" spans="1:12" ht="15">
      <c r="A463" s="84" t="s">
        <v>2527</v>
      </c>
      <c r="B463" s="84" t="s">
        <v>2454</v>
      </c>
      <c r="C463" s="84">
        <v>3</v>
      </c>
      <c r="D463" s="122">
        <v>0.0031842964147366557</v>
      </c>
      <c r="E463" s="122">
        <v>2.5317981338753723</v>
      </c>
      <c r="F463" s="84" t="s">
        <v>1804</v>
      </c>
      <c r="G463" s="84" t="b">
        <v>0</v>
      </c>
      <c r="H463" s="84" t="b">
        <v>0</v>
      </c>
      <c r="I463" s="84" t="b">
        <v>0</v>
      </c>
      <c r="J463" s="84" t="b">
        <v>0</v>
      </c>
      <c r="K463" s="84" t="b">
        <v>0</v>
      </c>
      <c r="L463" s="84" t="b">
        <v>0</v>
      </c>
    </row>
    <row r="464" spans="1:12" ht="15">
      <c r="A464" s="84" t="s">
        <v>2454</v>
      </c>
      <c r="B464" s="84" t="s">
        <v>2455</v>
      </c>
      <c r="C464" s="84">
        <v>3</v>
      </c>
      <c r="D464" s="122">
        <v>0.0031842964147366557</v>
      </c>
      <c r="E464" s="122">
        <v>2.4068593972670724</v>
      </c>
      <c r="F464" s="84" t="s">
        <v>1804</v>
      </c>
      <c r="G464" s="84" t="b">
        <v>0</v>
      </c>
      <c r="H464" s="84" t="b">
        <v>0</v>
      </c>
      <c r="I464" s="84" t="b">
        <v>0</v>
      </c>
      <c r="J464" s="84" t="b">
        <v>0</v>
      </c>
      <c r="K464" s="84" t="b">
        <v>0</v>
      </c>
      <c r="L464" s="84" t="b">
        <v>0</v>
      </c>
    </row>
    <row r="465" spans="1:12" ht="15">
      <c r="A465" s="84" t="s">
        <v>2455</v>
      </c>
      <c r="B465" s="84" t="s">
        <v>2528</v>
      </c>
      <c r="C465" s="84">
        <v>3</v>
      </c>
      <c r="D465" s="122">
        <v>0.0031842964147366557</v>
      </c>
      <c r="E465" s="122">
        <v>2.5317981338753723</v>
      </c>
      <c r="F465" s="84" t="s">
        <v>1804</v>
      </c>
      <c r="G465" s="84" t="b">
        <v>0</v>
      </c>
      <c r="H465" s="84" t="b">
        <v>0</v>
      </c>
      <c r="I465" s="84" t="b">
        <v>0</v>
      </c>
      <c r="J465" s="84" t="b">
        <v>0</v>
      </c>
      <c r="K465" s="84" t="b">
        <v>0</v>
      </c>
      <c r="L465" s="84" t="b">
        <v>0</v>
      </c>
    </row>
    <row r="466" spans="1:12" ht="15">
      <c r="A466" s="84" t="s">
        <v>2528</v>
      </c>
      <c r="B466" s="84" t="s">
        <v>2529</v>
      </c>
      <c r="C466" s="84">
        <v>3</v>
      </c>
      <c r="D466" s="122">
        <v>0.0031842964147366557</v>
      </c>
      <c r="E466" s="122">
        <v>2.6567368704836722</v>
      </c>
      <c r="F466" s="84" t="s">
        <v>1804</v>
      </c>
      <c r="G466" s="84" t="b">
        <v>0</v>
      </c>
      <c r="H466" s="84" t="b">
        <v>0</v>
      </c>
      <c r="I466" s="84" t="b">
        <v>0</v>
      </c>
      <c r="J466" s="84" t="b">
        <v>0</v>
      </c>
      <c r="K466" s="84" t="b">
        <v>0</v>
      </c>
      <c r="L466" s="84" t="b">
        <v>0</v>
      </c>
    </row>
    <row r="467" spans="1:12" ht="15">
      <c r="A467" s="84" t="s">
        <v>2529</v>
      </c>
      <c r="B467" s="84" t="s">
        <v>2530</v>
      </c>
      <c r="C467" s="84">
        <v>3</v>
      </c>
      <c r="D467" s="122">
        <v>0.0031842964147366557</v>
      </c>
      <c r="E467" s="122">
        <v>2.6567368704836722</v>
      </c>
      <c r="F467" s="84" t="s">
        <v>1804</v>
      </c>
      <c r="G467" s="84" t="b">
        <v>0</v>
      </c>
      <c r="H467" s="84" t="b">
        <v>0</v>
      </c>
      <c r="I467" s="84" t="b">
        <v>0</v>
      </c>
      <c r="J467" s="84" t="b">
        <v>0</v>
      </c>
      <c r="K467" s="84" t="b">
        <v>0</v>
      </c>
      <c r="L467" s="84" t="b">
        <v>0</v>
      </c>
    </row>
    <row r="468" spans="1:12" ht="15">
      <c r="A468" s="84" t="s">
        <v>2439</v>
      </c>
      <c r="B468" s="84" t="s">
        <v>2440</v>
      </c>
      <c r="C468" s="84">
        <v>3</v>
      </c>
      <c r="D468" s="122">
        <v>0.0031842964147366557</v>
      </c>
      <c r="E468" s="122">
        <v>2.6567368704836722</v>
      </c>
      <c r="F468" s="84" t="s">
        <v>1804</v>
      </c>
      <c r="G468" s="84" t="b">
        <v>0</v>
      </c>
      <c r="H468" s="84" t="b">
        <v>0</v>
      </c>
      <c r="I468" s="84" t="b">
        <v>0</v>
      </c>
      <c r="J468" s="84" t="b">
        <v>0</v>
      </c>
      <c r="K468" s="84" t="b">
        <v>0</v>
      </c>
      <c r="L468" s="84" t="b">
        <v>0</v>
      </c>
    </row>
    <row r="469" spans="1:12" ht="15">
      <c r="A469" s="84" t="s">
        <v>2440</v>
      </c>
      <c r="B469" s="84" t="s">
        <v>584</v>
      </c>
      <c r="C469" s="84">
        <v>3</v>
      </c>
      <c r="D469" s="122">
        <v>0.0031842964147366557</v>
      </c>
      <c r="E469" s="122">
        <v>2.355706874819691</v>
      </c>
      <c r="F469" s="84" t="s">
        <v>1804</v>
      </c>
      <c r="G469" s="84" t="b">
        <v>0</v>
      </c>
      <c r="H469" s="84" t="b">
        <v>0</v>
      </c>
      <c r="I469" s="84" t="b">
        <v>0</v>
      </c>
      <c r="J469" s="84" t="b">
        <v>0</v>
      </c>
      <c r="K469" s="84" t="b">
        <v>0</v>
      </c>
      <c r="L469" s="84" t="b">
        <v>0</v>
      </c>
    </row>
    <row r="470" spans="1:12" ht="15">
      <c r="A470" s="84" t="s">
        <v>584</v>
      </c>
      <c r="B470" s="84" t="s">
        <v>2441</v>
      </c>
      <c r="C470" s="84">
        <v>3</v>
      </c>
      <c r="D470" s="122">
        <v>0.0031842964147366557</v>
      </c>
      <c r="E470" s="122">
        <v>2.355706874819691</v>
      </c>
      <c r="F470" s="84" t="s">
        <v>1804</v>
      </c>
      <c r="G470" s="84" t="b">
        <v>0</v>
      </c>
      <c r="H470" s="84" t="b">
        <v>0</v>
      </c>
      <c r="I470" s="84" t="b">
        <v>0</v>
      </c>
      <c r="J470" s="84" t="b">
        <v>0</v>
      </c>
      <c r="K470" s="84" t="b">
        <v>0</v>
      </c>
      <c r="L470" s="84" t="b">
        <v>0</v>
      </c>
    </row>
    <row r="471" spans="1:12" ht="15">
      <c r="A471" s="84" t="s">
        <v>2441</v>
      </c>
      <c r="B471" s="84" t="s">
        <v>2393</v>
      </c>
      <c r="C471" s="84">
        <v>3</v>
      </c>
      <c r="D471" s="122">
        <v>0.0031842964147366557</v>
      </c>
      <c r="E471" s="122">
        <v>2.5317981338753723</v>
      </c>
      <c r="F471" s="84" t="s">
        <v>1804</v>
      </c>
      <c r="G471" s="84" t="b">
        <v>0</v>
      </c>
      <c r="H471" s="84" t="b">
        <v>0</v>
      </c>
      <c r="I471" s="84" t="b">
        <v>0</v>
      </c>
      <c r="J471" s="84" t="b">
        <v>0</v>
      </c>
      <c r="K471" s="84" t="b">
        <v>0</v>
      </c>
      <c r="L471" s="84" t="b">
        <v>0</v>
      </c>
    </row>
    <row r="472" spans="1:12" ht="15">
      <c r="A472" s="84" t="s">
        <v>2393</v>
      </c>
      <c r="B472" s="84" t="s">
        <v>2388</v>
      </c>
      <c r="C472" s="84">
        <v>3</v>
      </c>
      <c r="D472" s="122">
        <v>0.0031842964147366557</v>
      </c>
      <c r="E472" s="122">
        <v>2.4068593972670724</v>
      </c>
      <c r="F472" s="84" t="s">
        <v>1804</v>
      </c>
      <c r="G472" s="84" t="b">
        <v>0</v>
      </c>
      <c r="H472" s="84" t="b">
        <v>0</v>
      </c>
      <c r="I472" s="84" t="b">
        <v>0</v>
      </c>
      <c r="J472" s="84" t="b">
        <v>0</v>
      </c>
      <c r="K472" s="84" t="b">
        <v>0</v>
      </c>
      <c r="L472" s="84" t="b">
        <v>0</v>
      </c>
    </row>
    <row r="473" spans="1:12" ht="15">
      <c r="A473" s="84" t="s">
        <v>2388</v>
      </c>
      <c r="B473" s="84" t="s">
        <v>2442</v>
      </c>
      <c r="C473" s="84">
        <v>3</v>
      </c>
      <c r="D473" s="122">
        <v>0.0031842964147366557</v>
      </c>
      <c r="E473" s="122">
        <v>2.4348881208673157</v>
      </c>
      <c r="F473" s="84" t="s">
        <v>1804</v>
      </c>
      <c r="G473" s="84" t="b">
        <v>0</v>
      </c>
      <c r="H473" s="84" t="b">
        <v>0</v>
      </c>
      <c r="I473" s="84" t="b">
        <v>0</v>
      </c>
      <c r="J473" s="84" t="b">
        <v>0</v>
      </c>
      <c r="K473" s="84" t="b">
        <v>0</v>
      </c>
      <c r="L473" s="84" t="b">
        <v>0</v>
      </c>
    </row>
    <row r="474" spans="1:12" ht="15">
      <c r="A474" s="84" t="s">
        <v>2442</v>
      </c>
      <c r="B474" s="84" t="s">
        <v>2372</v>
      </c>
      <c r="C474" s="84">
        <v>3</v>
      </c>
      <c r="D474" s="122">
        <v>0.0031842964147366557</v>
      </c>
      <c r="E474" s="122">
        <v>2.355706874819691</v>
      </c>
      <c r="F474" s="84" t="s">
        <v>1804</v>
      </c>
      <c r="G474" s="84" t="b">
        <v>0</v>
      </c>
      <c r="H474" s="84" t="b">
        <v>0</v>
      </c>
      <c r="I474" s="84" t="b">
        <v>0</v>
      </c>
      <c r="J474" s="84" t="b">
        <v>0</v>
      </c>
      <c r="K474" s="84" t="b">
        <v>0</v>
      </c>
      <c r="L474" s="84" t="b">
        <v>0</v>
      </c>
    </row>
    <row r="475" spans="1:12" ht="15">
      <c r="A475" s="84" t="s">
        <v>2360</v>
      </c>
      <c r="B475" s="84" t="s">
        <v>2443</v>
      </c>
      <c r="C475" s="84">
        <v>3</v>
      </c>
      <c r="D475" s="122">
        <v>0.0031842964147366557</v>
      </c>
      <c r="E475" s="122">
        <v>2.230768138211391</v>
      </c>
      <c r="F475" s="84" t="s">
        <v>1804</v>
      </c>
      <c r="G475" s="84" t="b">
        <v>0</v>
      </c>
      <c r="H475" s="84" t="b">
        <v>0</v>
      </c>
      <c r="I475" s="84" t="b">
        <v>0</v>
      </c>
      <c r="J475" s="84" t="b">
        <v>0</v>
      </c>
      <c r="K475" s="84" t="b">
        <v>0</v>
      </c>
      <c r="L475" s="84" t="b">
        <v>0</v>
      </c>
    </row>
    <row r="476" spans="1:12" ht="15">
      <c r="A476" s="84" t="s">
        <v>2443</v>
      </c>
      <c r="B476" s="84" t="s">
        <v>2356</v>
      </c>
      <c r="C476" s="84">
        <v>3</v>
      </c>
      <c r="D476" s="122">
        <v>0.0031842964147366557</v>
      </c>
      <c r="E476" s="122">
        <v>2.019914772896498</v>
      </c>
      <c r="F476" s="84" t="s">
        <v>1804</v>
      </c>
      <c r="G476" s="84" t="b">
        <v>0</v>
      </c>
      <c r="H476" s="84" t="b">
        <v>0</v>
      </c>
      <c r="I476" s="84" t="b">
        <v>0</v>
      </c>
      <c r="J476" s="84" t="b">
        <v>0</v>
      </c>
      <c r="K476" s="84" t="b">
        <v>0</v>
      </c>
      <c r="L476" s="84" t="b">
        <v>0</v>
      </c>
    </row>
    <row r="477" spans="1:12" ht="15">
      <c r="A477" s="84" t="s">
        <v>2459</v>
      </c>
      <c r="B477" s="84" t="s">
        <v>2360</v>
      </c>
      <c r="C477" s="84">
        <v>3</v>
      </c>
      <c r="D477" s="122">
        <v>0.0031842964147366557</v>
      </c>
      <c r="E477" s="122">
        <v>2.0546768791557097</v>
      </c>
      <c r="F477" s="84" t="s">
        <v>1804</v>
      </c>
      <c r="G477" s="84" t="b">
        <v>0</v>
      </c>
      <c r="H477" s="84" t="b">
        <v>0</v>
      </c>
      <c r="I477" s="84" t="b">
        <v>0</v>
      </c>
      <c r="J477" s="84" t="b">
        <v>0</v>
      </c>
      <c r="K477" s="84" t="b">
        <v>0</v>
      </c>
      <c r="L477" s="84" t="b">
        <v>0</v>
      </c>
    </row>
    <row r="478" spans="1:12" ht="15">
      <c r="A478" s="84" t="s">
        <v>2358</v>
      </c>
      <c r="B478" s="84" t="s">
        <v>1939</v>
      </c>
      <c r="C478" s="84">
        <v>3</v>
      </c>
      <c r="D478" s="122">
        <v>0.0031842964147366557</v>
      </c>
      <c r="E478" s="122">
        <v>1.2417635225128545</v>
      </c>
      <c r="F478" s="84" t="s">
        <v>1804</v>
      </c>
      <c r="G478" s="84" t="b">
        <v>0</v>
      </c>
      <c r="H478" s="84" t="b">
        <v>0</v>
      </c>
      <c r="I478" s="84" t="b">
        <v>0</v>
      </c>
      <c r="J478" s="84" t="b">
        <v>0</v>
      </c>
      <c r="K478" s="84" t="b">
        <v>0</v>
      </c>
      <c r="L478" s="84" t="b">
        <v>0</v>
      </c>
    </row>
    <row r="479" spans="1:12" ht="15">
      <c r="A479" s="84" t="s">
        <v>2465</v>
      </c>
      <c r="B479" s="84" t="s">
        <v>2466</v>
      </c>
      <c r="C479" s="84">
        <v>3</v>
      </c>
      <c r="D479" s="122">
        <v>0.0031842964147366557</v>
      </c>
      <c r="E479" s="122">
        <v>2.6567368704836722</v>
      </c>
      <c r="F479" s="84" t="s">
        <v>1804</v>
      </c>
      <c r="G479" s="84" t="b">
        <v>1</v>
      </c>
      <c r="H479" s="84" t="b">
        <v>0</v>
      </c>
      <c r="I479" s="84" t="b">
        <v>0</v>
      </c>
      <c r="J479" s="84" t="b">
        <v>0</v>
      </c>
      <c r="K479" s="84" t="b">
        <v>0</v>
      </c>
      <c r="L479" s="84" t="b">
        <v>0</v>
      </c>
    </row>
    <row r="480" spans="1:12" ht="15">
      <c r="A480" s="84" t="s">
        <v>2466</v>
      </c>
      <c r="B480" s="84" t="s">
        <v>2422</v>
      </c>
      <c r="C480" s="84">
        <v>3</v>
      </c>
      <c r="D480" s="122">
        <v>0.0031842964147366557</v>
      </c>
      <c r="E480" s="122">
        <v>2.6567368704836722</v>
      </c>
      <c r="F480" s="84" t="s">
        <v>1804</v>
      </c>
      <c r="G480" s="84" t="b">
        <v>0</v>
      </c>
      <c r="H480" s="84" t="b">
        <v>0</v>
      </c>
      <c r="I480" s="84" t="b">
        <v>0</v>
      </c>
      <c r="J480" s="84" t="b">
        <v>0</v>
      </c>
      <c r="K480" s="84" t="b">
        <v>0</v>
      </c>
      <c r="L480" s="84" t="b">
        <v>0</v>
      </c>
    </row>
    <row r="481" spans="1:12" ht="15">
      <c r="A481" s="84" t="s">
        <v>2422</v>
      </c>
      <c r="B481" s="84" t="s">
        <v>2467</v>
      </c>
      <c r="C481" s="84">
        <v>3</v>
      </c>
      <c r="D481" s="122">
        <v>0.0031842964147366557</v>
      </c>
      <c r="E481" s="122">
        <v>2.6567368704836722</v>
      </c>
      <c r="F481" s="84" t="s">
        <v>1804</v>
      </c>
      <c r="G481" s="84" t="b">
        <v>0</v>
      </c>
      <c r="H481" s="84" t="b">
        <v>0</v>
      </c>
      <c r="I481" s="84" t="b">
        <v>0</v>
      </c>
      <c r="J481" s="84" t="b">
        <v>0</v>
      </c>
      <c r="K481" s="84" t="b">
        <v>0</v>
      </c>
      <c r="L481" s="84" t="b">
        <v>0</v>
      </c>
    </row>
    <row r="482" spans="1:12" ht="15">
      <c r="A482" s="84" t="s">
        <v>2467</v>
      </c>
      <c r="B482" s="84" t="s">
        <v>2468</v>
      </c>
      <c r="C482" s="84">
        <v>3</v>
      </c>
      <c r="D482" s="122">
        <v>0.0031842964147366557</v>
      </c>
      <c r="E482" s="122">
        <v>2.6567368704836722</v>
      </c>
      <c r="F482" s="84" t="s">
        <v>1804</v>
      </c>
      <c r="G482" s="84" t="b">
        <v>0</v>
      </c>
      <c r="H482" s="84" t="b">
        <v>0</v>
      </c>
      <c r="I482" s="84" t="b">
        <v>0</v>
      </c>
      <c r="J482" s="84" t="b">
        <v>0</v>
      </c>
      <c r="K482" s="84" t="b">
        <v>0</v>
      </c>
      <c r="L482" s="84" t="b">
        <v>0</v>
      </c>
    </row>
    <row r="483" spans="1:12" ht="15">
      <c r="A483" s="84" t="s">
        <v>2468</v>
      </c>
      <c r="B483" s="84" t="s">
        <v>2423</v>
      </c>
      <c r="C483" s="84">
        <v>3</v>
      </c>
      <c r="D483" s="122">
        <v>0.0031842964147366557</v>
      </c>
      <c r="E483" s="122">
        <v>2.6567368704836722</v>
      </c>
      <c r="F483" s="84" t="s">
        <v>1804</v>
      </c>
      <c r="G483" s="84" t="b">
        <v>0</v>
      </c>
      <c r="H483" s="84" t="b">
        <v>0</v>
      </c>
      <c r="I483" s="84" t="b">
        <v>0</v>
      </c>
      <c r="J483" s="84" t="b">
        <v>0</v>
      </c>
      <c r="K483" s="84" t="b">
        <v>0</v>
      </c>
      <c r="L483" s="84" t="b">
        <v>0</v>
      </c>
    </row>
    <row r="484" spans="1:12" ht="15">
      <c r="A484" s="84" t="s">
        <v>2423</v>
      </c>
      <c r="B484" s="84" t="s">
        <v>2390</v>
      </c>
      <c r="C484" s="84">
        <v>3</v>
      </c>
      <c r="D484" s="122">
        <v>0.0031842964147366557</v>
      </c>
      <c r="E484" s="122">
        <v>2.355706874819691</v>
      </c>
      <c r="F484" s="84" t="s">
        <v>1804</v>
      </c>
      <c r="G484" s="84" t="b">
        <v>0</v>
      </c>
      <c r="H484" s="84" t="b">
        <v>0</v>
      </c>
      <c r="I484" s="84" t="b">
        <v>0</v>
      </c>
      <c r="J484" s="84" t="b">
        <v>0</v>
      </c>
      <c r="K484" s="84" t="b">
        <v>0</v>
      </c>
      <c r="L484" s="84" t="b">
        <v>0</v>
      </c>
    </row>
    <row r="485" spans="1:12" ht="15">
      <c r="A485" s="84" t="s">
        <v>2390</v>
      </c>
      <c r="B485" s="84" t="s">
        <v>1939</v>
      </c>
      <c r="C485" s="84">
        <v>3</v>
      </c>
      <c r="D485" s="122">
        <v>0.0031842964147366557</v>
      </c>
      <c r="E485" s="122">
        <v>1.5775556244360474</v>
      </c>
      <c r="F485" s="84" t="s">
        <v>1804</v>
      </c>
      <c r="G485" s="84" t="b">
        <v>0</v>
      </c>
      <c r="H485" s="84" t="b">
        <v>0</v>
      </c>
      <c r="I485" s="84" t="b">
        <v>0</v>
      </c>
      <c r="J485" s="84" t="b">
        <v>0</v>
      </c>
      <c r="K485" s="84" t="b">
        <v>0</v>
      </c>
      <c r="L485" s="84" t="b">
        <v>0</v>
      </c>
    </row>
    <row r="486" spans="1:12" ht="15">
      <c r="A486" s="84" t="s">
        <v>1939</v>
      </c>
      <c r="B486" s="84" t="s">
        <v>596</v>
      </c>
      <c r="C486" s="84">
        <v>3</v>
      </c>
      <c r="D486" s="122">
        <v>0.0031842964147366557</v>
      </c>
      <c r="E486" s="122">
        <v>1.2887600851890777</v>
      </c>
      <c r="F486" s="84" t="s">
        <v>1804</v>
      </c>
      <c r="G486" s="84" t="b">
        <v>0</v>
      </c>
      <c r="H486" s="84" t="b">
        <v>0</v>
      </c>
      <c r="I486" s="84" t="b">
        <v>0</v>
      </c>
      <c r="J486" s="84" t="b">
        <v>0</v>
      </c>
      <c r="K486" s="84" t="b">
        <v>0</v>
      </c>
      <c r="L486" s="84" t="b">
        <v>0</v>
      </c>
    </row>
    <row r="487" spans="1:12" ht="15">
      <c r="A487" s="84" t="s">
        <v>2491</v>
      </c>
      <c r="B487" s="84" t="s">
        <v>1939</v>
      </c>
      <c r="C487" s="84">
        <v>3</v>
      </c>
      <c r="D487" s="122">
        <v>0.0031842964147366557</v>
      </c>
      <c r="E487" s="122">
        <v>1.8785856201000286</v>
      </c>
      <c r="F487" s="84" t="s">
        <v>1804</v>
      </c>
      <c r="G487" s="84" t="b">
        <v>0</v>
      </c>
      <c r="H487" s="84" t="b">
        <v>0</v>
      </c>
      <c r="I487" s="84" t="b">
        <v>0</v>
      </c>
      <c r="J487" s="84" t="b">
        <v>0</v>
      </c>
      <c r="K487" s="84" t="b">
        <v>0</v>
      </c>
      <c r="L487" s="84" t="b">
        <v>0</v>
      </c>
    </row>
    <row r="488" spans="1:12" ht="15">
      <c r="A488" s="84" t="s">
        <v>1939</v>
      </c>
      <c r="B488" s="84" t="s">
        <v>2437</v>
      </c>
      <c r="C488" s="84">
        <v>3</v>
      </c>
      <c r="D488" s="122">
        <v>0.0031842964147366557</v>
      </c>
      <c r="E488" s="122">
        <v>1.9577668661476535</v>
      </c>
      <c r="F488" s="84" t="s">
        <v>1804</v>
      </c>
      <c r="G488" s="84" t="b">
        <v>0</v>
      </c>
      <c r="H488" s="84" t="b">
        <v>0</v>
      </c>
      <c r="I488" s="84" t="b">
        <v>0</v>
      </c>
      <c r="J488" s="84" t="b">
        <v>0</v>
      </c>
      <c r="K488" s="84" t="b">
        <v>0</v>
      </c>
      <c r="L488" s="84" t="b">
        <v>0</v>
      </c>
    </row>
    <row r="489" spans="1:12" ht="15">
      <c r="A489" s="84" t="s">
        <v>2437</v>
      </c>
      <c r="B489" s="84" t="s">
        <v>2426</v>
      </c>
      <c r="C489" s="84">
        <v>3</v>
      </c>
      <c r="D489" s="122">
        <v>0.0031842964147366557</v>
      </c>
      <c r="E489" s="122">
        <v>2.5317981338753723</v>
      </c>
      <c r="F489" s="84" t="s">
        <v>1804</v>
      </c>
      <c r="G489" s="84" t="b">
        <v>0</v>
      </c>
      <c r="H489" s="84" t="b">
        <v>0</v>
      </c>
      <c r="I489" s="84" t="b">
        <v>0</v>
      </c>
      <c r="J489" s="84" t="b">
        <v>0</v>
      </c>
      <c r="K489" s="84" t="b">
        <v>1</v>
      </c>
      <c r="L489" s="84" t="b">
        <v>0</v>
      </c>
    </row>
    <row r="490" spans="1:12" ht="15">
      <c r="A490" s="84" t="s">
        <v>2426</v>
      </c>
      <c r="B490" s="84" t="s">
        <v>2492</v>
      </c>
      <c r="C490" s="84">
        <v>3</v>
      </c>
      <c r="D490" s="122">
        <v>0.0031842964147366557</v>
      </c>
      <c r="E490" s="122">
        <v>2.5317981338753723</v>
      </c>
      <c r="F490" s="84" t="s">
        <v>1804</v>
      </c>
      <c r="G490" s="84" t="b">
        <v>0</v>
      </c>
      <c r="H490" s="84" t="b">
        <v>1</v>
      </c>
      <c r="I490" s="84" t="b">
        <v>0</v>
      </c>
      <c r="J490" s="84" t="b">
        <v>0</v>
      </c>
      <c r="K490" s="84" t="b">
        <v>0</v>
      </c>
      <c r="L490" s="84" t="b">
        <v>0</v>
      </c>
    </row>
    <row r="491" spans="1:12" ht="15">
      <c r="A491" s="84" t="s">
        <v>2492</v>
      </c>
      <c r="B491" s="84" t="s">
        <v>2405</v>
      </c>
      <c r="C491" s="84">
        <v>3</v>
      </c>
      <c r="D491" s="122">
        <v>0.0031842964147366557</v>
      </c>
      <c r="E491" s="122">
        <v>2.6567368704836722</v>
      </c>
      <c r="F491" s="84" t="s">
        <v>1804</v>
      </c>
      <c r="G491" s="84" t="b">
        <v>0</v>
      </c>
      <c r="H491" s="84" t="b">
        <v>0</v>
      </c>
      <c r="I491" s="84" t="b">
        <v>0</v>
      </c>
      <c r="J491" s="84" t="b">
        <v>0</v>
      </c>
      <c r="K491" s="84" t="b">
        <v>0</v>
      </c>
      <c r="L491" s="84" t="b">
        <v>0</v>
      </c>
    </row>
    <row r="492" spans="1:12" ht="15">
      <c r="A492" s="84" t="s">
        <v>2405</v>
      </c>
      <c r="B492" s="84" t="s">
        <v>2493</v>
      </c>
      <c r="C492" s="84">
        <v>3</v>
      </c>
      <c r="D492" s="122">
        <v>0.0031842964147366557</v>
      </c>
      <c r="E492" s="122">
        <v>2.6567368704836722</v>
      </c>
      <c r="F492" s="84" t="s">
        <v>1804</v>
      </c>
      <c r="G492" s="84" t="b">
        <v>0</v>
      </c>
      <c r="H492" s="84" t="b">
        <v>0</v>
      </c>
      <c r="I492" s="84" t="b">
        <v>0</v>
      </c>
      <c r="J492" s="84" t="b">
        <v>0</v>
      </c>
      <c r="K492" s="84" t="b">
        <v>0</v>
      </c>
      <c r="L492" s="84" t="b">
        <v>0</v>
      </c>
    </row>
    <row r="493" spans="1:12" ht="15">
      <c r="A493" s="84" t="s">
        <v>2493</v>
      </c>
      <c r="B493" s="84" t="s">
        <v>2363</v>
      </c>
      <c r="C493" s="84">
        <v>3</v>
      </c>
      <c r="D493" s="122">
        <v>0.0031842964147366557</v>
      </c>
      <c r="E493" s="122">
        <v>2.355706874819691</v>
      </c>
      <c r="F493" s="84" t="s">
        <v>1804</v>
      </c>
      <c r="G493" s="84" t="b">
        <v>0</v>
      </c>
      <c r="H493" s="84" t="b">
        <v>0</v>
      </c>
      <c r="I493" s="84" t="b">
        <v>0</v>
      </c>
      <c r="J493" s="84" t="b">
        <v>0</v>
      </c>
      <c r="K493" s="84" t="b">
        <v>1</v>
      </c>
      <c r="L493" s="84" t="b">
        <v>0</v>
      </c>
    </row>
    <row r="494" spans="1:12" ht="15">
      <c r="A494" s="84" t="s">
        <v>2363</v>
      </c>
      <c r="B494" s="84" t="s">
        <v>2494</v>
      </c>
      <c r="C494" s="84">
        <v>3</v>
      </c>
      <c r="D494" s="122">
        <v>0.0031842964147366557</v>
      </c>
      <c r="E494" s="122">
        <v>2.355706874819691</v>
      </c>
      <c r="F494" s="84" t="s">
        <v>1804</v>
      </c>
      <c r="G494" s="84" t="b">
        <v>0</v>
      </c>
      <c r="H494" s="84" t="b">
        <v>1</v>
      </c>
      <c r="I494" s="84" t="b">
        <v>0</v>
      </c>
      <c r="J494" s="84" t="b">
        <v>0</v>
      </c>
      <c r="K494" s="84" t="b">
        <v>0</v>
      </c>
      <c r="L494" s="84" t="b">
        <v>0</v>
      </c>
    </row>
    <row r="495" spans="1:12" ht="15">
      <c r="A495" s="84" t="s">
        <v>2494</v>
      </c>
      <c r="B495" s="84" t="s">
        <v>2495</v>
      </c>
      <c r="C495" s="84">
        <v>3</v>
      </c>
      <c r="D495" s="122">
        <v>0.0031842964147366557</v>
      </c>
      <c r="E495" s="122">
        <v>2.6567368704836722</v>
      </c>
      <c r="F495" s="84" t="s">
        <v>1804</v>
      </c>
      <c r="G495" s="84" t="b">
        <v>0</v>
      </c>
      <c r="H495" s="84" t="b">
        <v>0</v>
      </c>
      <c r="I495" s="84" t="b">
        <v>0</v>
      </c>
      <c r="J495" s="84" t="b">
        <v>0</v>
      </c>
      <c r="K495" s="84" t="b">
        <v>0</v>
      </c>
      <c r="L495" s="84" t="b">
        <v>0</v>
      </c>
    </row>
    <row r="496" spans="1:12" ht="15">
      <c r="A496" s="84" t="s">
        <v>2495</v>
      </c>
      <c r="B496" s="84" t="s">
        <v>2496</v>
      </c>
      <c r="C496" s="84">
        <v>3</v>
      </c>
      <c r="D496" s="122">
        <v>0.0031842964147366557</v>
      </c>
      <c r="E496" s="122">
        <v>2.6567368704836722</v>
      </c>
      <c r="F496" s="84" t="s">
        <v>1804</v>
      </c>
      <c r="G496" s="84" t="b">
        <v>0</v>
      </c>
      <c r="H496" s="84" t="b">
        <v>0</v>
      </c>
      <c r="I496" s="84" t="b">
        <v>0</v>
      </c>
      <c r="J496" s="84" t="b">
        <v>1</v>
      </c>
      <c r="K496" s="84" t="b">
        <v>0</v>
      </c>
      <c r="L496" s="84" t="b">
        <v>0</v>
      </c>
    </row>
    <row r="497" spans="1:12" ht="15">
      <c r="A497" s="84" t="s">
        <v>2496</v>
      </c>
      <c r="B497" s="84" t="s">
        <v>2427</v>
      </c>
      <c r="C497" s="84">
        <v>3</v>
      </c>
      <c r="D497" s="122">
        <v>0.0031842964147366557</v>
      </c>
      <c r="E497" s="122">
        <v>2.5317981338753723</v>
      </c>
      <c r="F497" s="84" t="s">
        <v>1804</v>
      </c>
      <c r="G497" s="84" t="b">
        <v>1</v>
      </c>
      <c r="H497" s="84" t="b">
        <v>0</v>
      </c>
      <c r="I497" s="84" t="b">
        <v>0</v>
      </c>
      <c r="J497" s="84" t="b">
        <v>0</v>
      </c>
      <c r="K497" s="84" t="b">
        <v>0</v>
      </c>
      <c r="L497" s="84" t="b">
        <v>0</v>
      </c>
    </row>
    <row r="498" spans="1:12" ht="15">
      <c r="A498" s="84" t="s">
        <v>2395</v>
      </c>
      <c r="B498" s="84" t="s">
        <v>2394</v>
      </c>
      <c r="C498" s="84">
        <v>3</v>
      </c>
      <c r="D498" s="122">
        <v>0.0031842964147366557</v>
      </c>
      <c r="E498" s="122">
        <v>2.4348881208673157</v>
      </c>
      <c r="F498" s="84" t="s">
        <v>1804</v>
      </c>
      <c r="G498" s="84" t="b">
        <v>0</v>
      </c>
      <c r="H498" s="84" t="b">
        <v>0</v>
      </c>
      <c r="I498" s="84" t="b">
        <v>0</v>
      </c>
      <c r="J498" s="84" t="b">
        <v>0</v>
      </c>
      <c r="K498" s="84" t="b">
        <v>0</v>
      </c>
      <c r="L498" s="84" t="b">
        <v>0</v>
      </c>
    </row>
    <row r="499" spans="1:12" ht="15">
      <c r="A499" s="84" t="s">
        <v>1946</v>
      </c>
      <c r="B499" s="84" t="s">
        <v>2535</v>
      </c>
      <c r="C499" s="84">
        <v>3</v>
      </c>
      <c r="D499" s="122">
        <v>0.0031842964147366557</v>
      </c>
      <c r="E499" s="122">
        <v>2.0924654400451095</v>
      </c>
      <c r="F499" s="84" t="s">
        <v>1804</v>
      </c>
      <c r="G499" s="84" t="b">
        <v>0</v>
      </c>
      <c r="H499" s="84" t="b">
        <v>0</v>
      </c>
      <c r="I499" s="84" t="b">
        <v>0</v>
      </c>
      <c r="J499" s="84" t="b">
        <v>0</v>
      </c>
      <c r="K499" s="84" t="b">
        <v>0</v>
      </c>
      <c r="L499" s="84" t="b">
        <v>0</v>
      </c>
    </row>
    <row r="500" spans="1:12" ht="15">
      <c r="A500" s="84" t="s">
        <v>2357</v>
      </c>
      <c r="B500" s="84" t="s">
        <v>1895</v>
      </c>
      <c r="C500" s="84">
        <v>3</v>
      </c>
      <c r="D500" s="122">
        <v>0.0031842964147366557</v>
      </c>
      <c r="E500" s="122">
        <v>2.0546768791557097</v>
      </c>
      <c r="F500" s="84" t="s">
        <v>1804</v>
      </c>
      <c r="G500" s="84" t="b">
        <v>1</v>
      </c>
      <c r="H500" s="84" t="b">
        <v>0</v>
      </c>
      <c r="I500" s="84" t="b">
        <v>0</v>
      </c>
      <c r="J500" s="84" t="b">
        <v>0</v>
      </c>
      <c r="K500" s="84" t="b">
        <v>0</v>
      </c>
      <c r="L500" s="84" t="b">
        <v>0</v>
      </c>
    </row>
    <row r="501" spans="1:12" ht="15">
      <c r="A501" s="84" t="s">
        <v>2444</v>
      </c>
      <c r="B501" s="84" t="s">
        <v>2445</v>
      </c>
      <c r="C501" s="84">
        <v>3</v>
      </c>
      <c r="D501" s="122">
        <v>0.0031842964147366557</v>
      </c>
      <c r="E501" s="122">
        <v>2.6567368704836722</v>
      </c>
      <c r="F501" s="84" t="s">
        <v>1804</v>
      </c>
      <c r="G501" s="84" t="b">
        <v>0</v>
      </c>
      <c r="H501" s="84" t="b">
        <v>0</v>
      </c>
      <c r="I501" s="84" t="b">
        <v>0</v>
      </c>
      <c r="J501" s="84" t="b">
        <v>0</v>
      </c>
      <c r="K501" s="84" t="b">
        <v>0</v>
      </c>
      <c r="L501" s="84" t="b">
        <v>0</v>
      </c>
    </row>
    <row r="502" spans="1:12" ht="15">
      <c r="A502" s="84" t="s">
        <v>2445</v>
      </c>
      <c r="B502" s="84" t="s">
        <v>2503</v>
      </c>
      <c r="C502" s="84">
        <v>3</v>
      </c>
      <c r="D502" s="122">
        <v>0.0031842964147366557</v>
      </c>
      <c r="E502" s="122">
        <v>2.6567368704836722</v>
      </c>
      <c r="F502" s="84" t="s">
        <v>1804</v>
      </c>
      <c r="G502" s="84" t="b">
        <v>0</v>
      </c>
      <c r="H502" s="84" t="b">
        <v>0</v>
      </c>
      <c r="I502" s="84" t="b">
        <v>0</v>
      </c>
      <c r="J502" s="84" t="b">
        <v>0</v>
      </c>
      <c r="K502" s="84" t="b">
        <v>0</v>
      </c>
      <c r="L502" s="84" t="b">
        <v>0</v>
      </c>
    </row>
    <row r="503" spans="1:12" ht="15">
      <c r="A503" s="84" t="s">
        <v>2503</v>
      </c>
      <c r="B503" s="84" t="s">
        <v>2504</v>
      </c>
      <c r="C503" s="84">
        <v>3</v>
      </c>
      <c r="D503" s="122">
        <v>0.0031842964147366557</v>
      </c>
      <c r="E503" s="122">
        <v>2.6567368704836722</v>
      </c>
      <c r="F503" s="84" t="s">
        <v>1804</v>
      </c>
      <c r="G503" s="84" t="b">
        <v>0</v>
      </c>
      <c r="H503" s="84" t="b">
        <v>0</v>
      </c>
      <c r="I503" s="84" t="b">
        <v>0</v>
      </c>
      <c r="J503" s="84" t="b">
        <v>0</v>
      </c>
      <c r="K503" s="84" t="b">
        <v>0</v>
      </c>
      <c r="L503" s="84" t="b">
        <v>0</v>
      </c>
    </row>
    <row r="504" spans="1:12" ht="15">
      <c r="A504" s="84" t="s">
        <v>2504</v>
      </c>
      <c r="B504" s="84" t="s">
        <v>2387</v>
      </c>
      <c r="C504" s="84">
        <v>3</v>
      </c>
      <c r="D504" s="122">
        <v>0.0031842964147366557</v>
      </c>
      <c r="E504" s="122">
        <v>2.288760085189078</v>
      </c>
      <c r="F504" s="84" t="s">
        <v>1804</v>
      </c>
      <c r="G504" s="84" t="b">
        <v>0</v>
      </c>
      <c r="H504" s="84" t="b">
        <v>0</v>
      </c>
      <c r="I504" s="84" t="b">
        <v>0</v>
      </c>
      <c r="J504" s="84" t="b">
        <v>1</v>
      </c>
      <c r="K504" s="84" t="b">
        <v>0</v>
      </c>
      <c r="L504" s="84" t="b">
        <v>0</v>
      </c>
    </row>
    <row r="505" spans="1:12" ht="15">
      <c r="A505" s="84" t="s">
        <v>2387</v>
      </c>
      <c r="B505" s="84" t="s">
        <v>2505</v>
      </c>
      <c r="C505" s="84">
        <v>3</v>
      </c>
      <c r="D505" s="122">
        <v>0.0031842964147366557</v>
      </c>
      <c r="E505" s="122">
        <v>2.4348881208673157</v>
      </c>
      <c r="F505" s="84" t="s">
        <v>1804</v>
      </c>
      <c r="G505" s="84" t="b">
        <v>1</v>
      </c>
      <c r="H505" s="84" t="b">
        <v>0</v>
      </c>
      <c r="I505" s="84" t="b">
        <v>0</v>
      </c>
      <c r="J505" s="84" t="b">
        <v>0</v>
      </c>
      <c r="K505" s="84" t="b">
        <v>0</v>
      </c>
      <c r="L505" s="84" t="b">
        <v>0</v>
      </c>
    </row>
    <row r="506" spans="1:12" ht="15">
      <c r="A506" s="84" t="s">
        <v>2505</v>
      </c>
      <c r="B506" s="84" t="s">
        <v>2409</v>
      </c>
      <c r="C506" s="84">
        <v>3</v>
      </c>
      <c r="D506" s="122">
        <v>0.0031842964147366557</v>
      </c>
      <c r="E506" s="122">
        <v>2.4348881208673157</v>
      </c>
      <c r="F506" s="84" t="s">
        <v>1804</v>
      </c>
      <c r="G506" s="84" t="b">
        <v>0</v>
      </c>
      <c r="H506" s="84" t="b">
        <v>0</v>
      </c>
      <c r="I506" s="84" t="b">
        <v>0</v>
      </c>
      <c r="J506" s="84" t="b">
        <v>0</v>
      </c>
      <c r="K506" s="84" t="b">
        <v>0</v>
      </c>
      <c r="L506" s="84" t="b">
        <v>0</v>
      </c>
    </row>
    <row r="507" spans="1:12" ht="15">
      <c r="A507" s="84" t="s">
        <v>2409</v>
      </c>
      <c r="B507" s="84" t="s">
        <v>1940</v>
      </c>
      <c r="C507" s="84">
        <v>3</v>
      </c>
      <c r="D507" s="122">
        <v>0.0031842964147366557</v>
      </c>
      <c r="E507" s="122">
        <v>1.8328281295393534</v>
      </c>
      <c r="F507" s="84" t="s">
        <v>1804</v>
      </c>
      <c r="G507" s="84" t="b">
        <v>0</v>
      </c>
      <c r="H507" s="84" t="b">
        <v>0</v>
      </c>
      <c r="I507" s="84" t="b">
        <v>0</v>
      </c>
      <c r="J507" s="84" t="b">
        <v>0</v>
      </c>
      <c r="K507" s="84" t="b">
        <v>0</v>
      </c>
      <c r="L507" s="84" t="b">
        <v>0</v>
      </c>
    </row>
    <row r="508" spans="1:12" ht="15">
      <c r="A508" s="84" t="s">
        <v>1935</v>
      </c>
      <c r="B508" s="84" t="s">
        <v>581</v>
      </c>
      <c r="C508" s="84">
        <v>3</v>
      </c>
      <c r="D508" s="122">
        <v>0.0031842964147366557</v>
      </c>
      <c r="E508" s="122">
        <v>1.80479940593911</v>
      </c>
      <c r="F508" s="84" t="s">
        <v>1804</v>
      </c>
      <c r="G508" s="84" t="b">
        <v>0</v>
      </c>
      <c r="H508" s="84" t="b">
        <v>0</v>
      </c>
      <c r="I508" s="84" t="b">
        <v>0</v>
      </c>
      <c r="J508" s="84" t="b">
        <v>0</v>
      </c>
      <c r="K508" s="84" t="b">
        <v>0</v>
      </c>
      <c r="L508" s="84" t="b">
        <v>0</v>
      </c>
    </row>
    <row r="509" spans="1:12" ht="15">
      <c r="A509" s="84" t="s">
        <v>581</v>
      </c>
      <c r="B509" s="84" t="s">
        <v>2377</v>
      </c>
      <c r="C509" s="84">
        <v>3</v>
      </c>
      <c r="D509" s="122">
        <v>0.0031842964147366557</v>
      </c>
      <c r="E509" s="122">
        <v>2.355706874819691</v>
      </c>
      <c r="F509" s="84" t="s">
        <v>1804</v>
      </c>
      <c r="G509" s="84" t="b">
        <v>0</v>
      </c>
      <c r="H509" s="84" t="b">
        <v>0</v>
      </c>
      <c r="I509" s="84" t="b">
        <v>0</v>
      </c>
      <c r="J509" s="84" t="b">
        <v>0</v>
      </c>
      <c r="K509" s="84" t="b">
        <v>0</v>
      </c>
      <c r="L509" s="84" t="b">
        <v>0</v>
      </c>
    </row>
    <row r="510" spans="1:12" ht="15">
      <c r="A510" s="84" t="s">
        <v>2436</v>
      </c>
      <c r="B510" s="84" t="s">
        <v>2483</v>
      </c>
      <c r="C510" s="84">
        <v>3</v>
      </c>
      <c r="D510" s="122">
        <v>0.0031842964147366557</v>
      </c>
      <c r="E510" s="122">
        <v>2.6567368704836722</v>
      </c>
      <c r="F510" s="84" t="s">
        <v>1804</v>
      </c>
      <c r="G510" s="84" t="b">
        <v>0</v>
      </c>
      <c r="H510" s="84" t="b">
        <v>0</v>
      </c>
      <c r="I510" s="84" t="b">
        <v>0</v>
      </c>
      <c r="J510" s="84" t="b">
        <v>0</v>
      </c>
      <c r="K510" s="84" t="b">
        <v>1</v>
      </c>
      <c r="L510" s="84" t="b">
        <v>0</v>
      </c>
    </row>
    <row r="511" spans="1:12" ht="15">
      <c r="A511" s="84" t="s">
        <v>2483</v>
      </c>
      <c r="B511" s="84" t="s">
        <v>2484</v>
      </c>
      <c r="C511" s="84">
        <v>3</v>
      </c>
      <c r="D511" s="122">
        <v>0.0031842964147366557</v>
      </c>
      <c r="E511" s="122">
        <v>2.6567368704836722</v>
      </c>
      <c r="F511" s="84" t="s">
        <v>1804</v>
      </c>
      <c r="G511" s="84" t="b">
        <v>0</v>
      </c>
      <c r="H511" s="84" t="b">
        <v>1</v>
      </c>
      <c r="I511" s="84" t="b">
        <v>0</v>
      </c>
      <c r="J511" s="84" t="b">
        <v>1</v>
      </c>
      <c r="K511" s="84" t="b">
        <v>0</v>
      </c>
      <c r="L511" s="84" t="b">
        <v>0</v>
      </c>
    </row>
    <row r="512" spans="1:12" ht="15">
      <c r="A512" s="84" t="s">
        <v>2484</v>
      </c>
      <c r="B512" s="84" t="s">
        <v>2485</v>
      </c>
      <c r="C512" s="84">
        <v>3</v>
      </c>
      <c r="D512" s="122">
        <v>0.0031842964147366557</v>
      </c>
      <c r="E512" s="122">
        <v>2.6567368704836722</v>
      </c>
      <c r="F512" s="84" t="s">
        <v>1804</v>
      </c>
      <c r="G512" s="84" t="b">
        <v>1</v>
      </c>
      <c r="H512" s="84" t="b">
        <v>0</v>
      </c>
      <c r="I512" s="84" t="b">
        <v>0</v>
      </c>
      <c r="J512" s="84" t="b">
        <v>1</v>
      </c>
      <c r="K512" s="84" t="b">
        <v>0</v>
      </c>
      <c r="L512" s="84" t="b">
        <v>0</v>
      </c>
    </row>
    <row r="513" spans="1:12" ht="15">
      <c r="A513" s="84" t="s">
        <v>2485</v>
      </c>
      <c r="B513" s="84" t="s">
        <v>2386</v>
      </c>
      <c r="C513" s="84">
        <v>3</v>
      </c>
      <c r="D513" s="122">
        <v>0.0031842964147366557</v>
      </c>
      <c r="E513" s="122">
        <v>2.355706874819691</v>
      </c>
      <c r="F513" s="84" t="s">
        <v>1804</v>
      </c>
      <c r="G513" s="84" t="b">
        <v>1</v>
      </c>
      <c r="H513" s="84" t="b">
        <v>0</v>
      </c>
      <c r="I513" s="84" t="b">
        <v>0</v>
      </c>
      <c r="J513" s="84" t="b">
        <v>0</v>
      </c>
      <c r="K513" s="84" t="b">
        <v>0</v>
      </c>
      <c r="L513" s="84" t="b">
        <v>0</v>
      </c>
    </row>
    <row r="514" spans="1:12" ht="15">
      <c r="A514" s="84" t="s">
        <v>2386</v>
      </c>
      <c r="B514" s="84" t="s">
        <v>2384</v>
      </c>
      <c r="C514" s="84">
        <v>3</v>
      </c>
      <c r="D514" s="122">
        <v>0.0031842964147366557</v>
      </c>
      <c r="E514" s="122">
        <v>1.9877300895250967</v>
      </c>
      <c r="F514" s="84" t="s">
        <v>1804</v>
      </c>
      <c r="G514" s="84" t="b">
        <v>0</v>
      </c>
      <c r="H514" s="84" t="b">
        <v>0</v>
      </c>
      <c r="I514" s="84" t="b">
        <v>0</v>
      </c>
      <c r="J514" s="84" t="b">
        <v>0</v>
      </c>
      <c r="K514" s="84" t="b">
        <v>0</v>
      </c>
      <c r="L514" s="84" t="b">
        <v>0</v>
      </c>
    </row>
    <row r="515" spans="1:12" ht="15">
      <c r="A515" s="84" t="s">
        <v>2384</v>
      </c>
      <c r="B515" s="84" t="s">
        <v>1979</v>
      </c>
      <c r="C515" s="84">
        <v>3</v>
      </c>
      <c r="D515" s="122">
        <v>0.0031842964147366557</v>
      </c>
      <c r="E515" s="122">
        <v>2.0669113355727213</v>
      </c>
      <c r="F515" s="84" t="s">
        <v>1804</v>
      </c>
      <c r="G515" s="84" t="b">
        <v>0</v>
      </c>
      <c r="H515" s="84" t="b">
        <v>0</v>
      </c>
      <c r="I515" s="84" t="b">
        <v>0</v>
      </c>
      <c r="J515" s="84" t="b">
        <v>0</v>
      </c>
      <c r="K515" s="84" t="b">
        <v>0</v>
      </c>
      <c r="L515" s="84" t="b">
        <v>0</v>
      </c>
    </row>
    <row r="516" spans="1:12" ht="15">
      <c r="A516" s="84" t="s">
        <v>1979</v>
      </c>
      <c r="B516" s="84" t="s">
        <v>2486</v>
      </c>
      <c r="C516" s="84">
        <v>3</v>
      </c>
      <c r="D516" s="122">
        <v>0.0031842964147366557</v>
      </c>
      <c r="E516" s="122">
        <v>2.5317981338753723</v>
      </c>
      <c r="F516" s="84" t="s">
        <v>1804</v>
      </c>
      <c r="G516" s="84" t="b">
        <v>0</v>
      </c>
      <c r="H516" s="84" t="b">
        <v>0</v>
      </c>
      <c r="I516" s="84" t="b">
        <v>0</v>
      </c>
      <c r="J516" s="84" t="b">
        <v>0</v>
      </c>
      <c r="K516" s="84" t="b">
        <v>0</v>
      </c>
      <c r="L516" s="84" t="b">
        <v>0</v>
      </c>
    </row>
    <row r="517" spans="1:12" ht="15">
      <c r="A517" s="84" t="s">
        <v>2486</v>
      </c>
      <c r="B517" s="84" t="s">
        <v>2487</v>
      </c>
      <c r="C517" s="84">
        <v>3</v>
      </c>
      <c r="D517" s="122">
        <v>0.0031842964147366557</v>
      </c>
      <c r="E517" s="122">
        <v>2.6567368704836722</v>
      </c>
      <c r="F517" s="84" t="s">
        <v>1804</v>
      </c>
      <c r="G517" s="84" t="b">
        <v>0</v>
      </c>
      <c r="H517" s="84" t="b">
        <v>0</v>
      </c>
      <c r="I517" s="84" t="b">
        <v>0</v>
      </c>
      <c r="J517" s="84" t="b">
        <v>0</v>
      </c>
      <c r="K517" s="84" t="b">
        <v>0</v>
      </c>
      <c r="L517" s="84" t="b">
        <v>0</v>
      </c>
    </row>
    <row r="518" spans="1:12" ht="15">
      <c r="A518" s="84" t="s">
        <v>2487</v>
      </c>
      <c r="B518" s="84" t="s">
        <v>2488</v>
      </c>
      <c r="C518" s="84">
        <v>3</v>
      </c>
      <c r="D518" s="122">
        <v>0.0031842964147366557</v>
      </c>
      <c r="E518" s="122">
        <v>2.6567368704836722</v>
      </c>
      <c r="F518" s="84" t="s">
        <v>1804</v>
      </c>
      <c r="G518" s="84" t="b">
        <v>0</v>
      </c>
      <c r="H518" s="84" t="b">
        <v>0</v>
      </c>
      <c r="I518" s="84" t="b">
        <v>0</v>
      </c>
      <c r="J518" s="84" t="b">
        <v>0</v>
      </c>
      <c r="K518" s="84" t="b">
        <v>0</v>
      </c>
      <c r="L518" s="84" t="b">
        <v>0</v>
      </c>
    </row>
    <row r="519" spans="1:12" ht="15">
      <c r="A519" s="84" t="s">
        <v>2488</v>
      </c>
      <c r="B519" s="84" t="s">
        <v>2489</v>
      </c>
      <c r="C519" s="84">
        <v>3</v>
      </c>
      <c r="D519" s="122">
        <v>0.0031842964147366557</v>
      </c>
      <c r="E519" s="122">
        <v>2.6567368704836722</v>
      </c>
      <c r="F519" s="84" t="s">
        <v>1804</v>
      </c>
      <c r="G519" s="84" t="b">
        <v>0</v>
      </c>
      <c r="H519" s="84" t="b">
        <v>0</v>
      </c>
      <c r="I519" s="84" t="b">
        <v>0</v>
      </c>
      <c r="J519" s="84" t="b">
        <v>0</v>
      </c>
      <c r="K519" s="84" t="b">
        <v>0</v>
      </c>
      <c r="L519" s="84" t="b">
        <v>0</v>
      </c>
    </row>
    <row r="520" spans="1:12" ht="15">
      <c r="A520" s="84" t="s">
        <v>2489</v>
      </c>
      <c r="B520" s="84" t="s">
        <v>595</v>
      </c>
      <c r="C520" s="84">
        <v>3</v>
      </c>
      <c r="D520" s="122">
        <v>0.0031842964147366557</v>
      </c>
      <c r="E520" s="122">
        <v>2.6567368704836722</v>
      </c>
      <c r="F520" s="84" t="s">
        <v>1804</v>
      </c>
      <c r="G520" s="84" t="b">
        <v>0</v>
      </c>
      <c r="H520" s="84" t="b">
        <v>0</v>
      </c>
      <c r="I520" s="84" t="b">
        <v>0</v>
      </c>
      <c r="J520" s="84" t="b">
        <v>0</v>
      </c>
      <c r="K520" s="84" t="b">
        <v>0</v>
      </c>
      <c r="L520" s="84" t="b">
        <v>0</v>
      </c>
    </row>
    <row r="521" spans="1:12" ht="15">
      <c r="A521" s="84" t="s">
        <v>595</v>
      </c>
      <c r="B521" s="84" t="s">
        <v>2490</v>
      </c>
      <c r="C521" s="84">
        <v>3</v>
      </c>
      <c r="D521" s="122">
        <v>0.0031842964147366557</v>
      </c>
      <c r="E521" s="122">
        <v>2.6567368704836722</v>
      </c>
      <c r="F521" s="84" t="s">
        <v>1804</v>
      </c>
      <c r="G521" s="84" t="b">
        <v>0</v>
      </c>
      <c r="H521" s="84" t="b">
        <v>0</v>
      </c>
      <c r="I521" s="84" t="b">
        <v>0</v>
      </c>
      <c r="J521" s="84" t="b">
        <v>0</v>
      </c>
      <c r="K521" s="84" t="b">
        <v>1</v>
      </c>
      <c r="L521" s="84" t="b">
        <v>0</v>
      </c>
    </row>
    <row r="522" spans="1:12" ht="15">
      <c r="A522" s="84" t="s">
        <v>282</v>
      </c>
      <c r="B522" s="84" t="s">
        <v>2386</v>
      </c>
      <c r="C522" s="84">
        <v>3</v>
      </c>
      <c r="D522" s="122">
        <v>0.0031842964147366557</v>
      </c>
      <c r="E522" s="122">
        <v>1.1515868921637662</v>
      </c>
      <c r="F522" s="84" t="s">
        <v>1804</v>
      </c>
      <c r="G522" s="84" t="b">
        <v>0</v>
      </c>
      <c r="H522" s="84" t="b">
        <v>0</v>
      </c>
      <c r="I522" s="84" t="b">
        <v>0</v>
      </c>
      <c r="J522" s="84" t="b">
        <v>0</v>
      </c>
      <c r="K522" s="84" t="b">
        <v>0</v>
      </c>
      <c r="L522" s="84" t="b">
        <v>0</v>
      </c>
    </row>
    <row r="523" spans="1:12" ht="15">
      <c r="A523" s="84" t="s">
        <v>1934</v>
      </c>
      <c r="B523" s="84" t="s">
        <v>2478</v>
      </c>
      <c r="C523" s="84">
        <v>3</v>
      </c>
      <c r="D523" s="122">
        <v>0.0031842964147366557</v>
      </c>
      <c r="E523" s="122">
        <v>1.7914354443811285</v>
      </c>
      <c r="F523" s="84" t="s">
        <v>1804</v>
      </c>
      <c r="G523" s="84" t="b">
        <v>0</v>
      </c>
      <c r="H523" s="84" t="b">
        <v>0</v>
      </c>
      <c r="I523" s="84" t="b">
        <v>0</v>
      </c>
      <c r="J523" s="84" t="b">
        <v>0</v>
      </c>
      <c r="K523" s="84" t="b">
        <v>0</v>
      </c>
      <c r="L523" s="84" t="b">
        <v>0</v>
      </c>
    </row>
    <row r="524" spans="1:12" ht="15">
      <c r="A524" s="84" t="s">
        <v>282</v>
      </c>
      <c r="B524" s="84" t="s">
        <v>2357</v>
      </c>
      <c r="C524" s="84">
        <v>3</v>
      </c>
      <c r="D524" s="122">
        <v>0.0031842964147366557</v>
      </c>
      <c r="E524" s="122">
        <v>1.0846401025331531</v>
      </c>
      <c r="F524" s="84" t="s">
        <v>1804</v>
      </c>
      <c r="G524" s="84" t="b">
        <v>0</v>
      </c>
      <c r="H524" s="84" t="b">
        <v>0</v>
      </c>
      <c r="I524" s="84" t="b">
        <v>0</v>
      </c>
      <c r="J524" s="84" t="b">
        <v>1</v>
      </c>
      <c r="K524" s="84" t="b">
        <v>0</v>
      </c>
      <c r="L524" s="84" t="b">
        <v>0</v>
      </c>
    </row>
    <row r="525" spans="1:12" ht="15">
      <c r="A525" s="84" t="s">
        <v>282</v>
      </c>
      <c r="B525" s="84" t="s">
        <v>2456</v>
      </c>
      <c r="C525" s="84">
        <v>3</v>
      </c>
      <c r="D525" s="122">
        <v>0.0031842964147366557</v>
      </c>
      <c r="E525" s="122">
        <v>1.4526168878277474</v>
      </c>
      <c r="F525" s="84" t="s">
        <v>1804</v>
      </c>
      <c r="G525" s="84" t="b">
        <v>0</v>
      </c>
      <c r="H525" s="84" t="b">
        <v>0</v>
      </c>
      <c r="I525" s="84" t="b">
        <v>0</v>
      </c>
      <c r="J525" s="84" t="b">
        <v>0</v>
      </c>
      <c r="K525" s="84" t="b">
        <v>0</v>
      </c>
      <c r="L525" s="84" t="b">
        <v>0</v>
      </c>
    </row>
    <row r="526" spans="1:12" ht="15">
      <c r="A526" s="84" t="s">
        <v>1934</v>
      </c>
      <c r="B526" s="84" t="s">
        <v>2532</v>
      </c>
      <c r="C526" s="84">
        <v>3</v>
      </c>
      <c r="D526" s="122">
        <v>0.0031842964147366557</v>
      </c>
      <c r="E526" s="122">
        <v>1.7914354443811285</v>
      </c>
      <c r="F526" s="84" t="s">
        <v>1804</v>
      </c>
      <c r="G526" s="84" t="b">
        <v>0</v>
      </c>
      <c r="H526" s="84" t="b">
        <v>0</v>
      </c>
      <c r="I526" s="84" t="b">
        <v>0</v>
      </c>
      <c r="J526" s="84" t="b">
        <v>0</v>
      </c>
      <c r="K526" s="84" t="b">
        <v>0</v>
      </c>
      <c r="L526" s="84" t="b">
        <v>0</v>
      </c>
    </row>
    <row r="527" spans="1:12" ht="15">
      <c r="A527" s="84" t="s">
        <v>2419</v>
      </c>
      <c r="B527" s="84" t="s">
        <v>2362</v>
      </c>
      <c r="C527" s="84">
        <v>2</v>
      </c>
      <c r="D527" s="122">
        <v>0.0023624442207845473</v>
      </c>
      <c r="E527" s="122">
        <v>1.9297381425474098</v>
      </c>
      <c r="F527" s="84" t="s">
        <v>1804</v>
      </c>
      <c r="G527" s="84" t="b">
        <v>0</v>
      </c>
      <c r="H527" s="84" t="b">
        <v>0</v>
      </c>
      <c r="I527" s="84" t="b">
        <v>0</v>
      </c>
      <c r="J527" s="84" t="b">
        <v>0</v>
      </c>
      <c r="K527" s="84" t="b">
        <v>0</v>
      </c>
      <c r="L527" s="84" t="b">
        <v>0</v>
      </c>
    </row>
    <row r="528" spans="1:12" ht="15">
      <c r="A528" s="84" t="s">
        <v>2362</v>
      </c>
      <c r="B528" s="84" t="s">
        <v>2461</v>
      </c>
      <c r="C528" s="84">
        <v>2</v>
      </c>
      <c r="D528" s="122">
        <v>0.0023624442207845473</v>
      </c>
      <c r="E528" s="122">
        <v>2.0546768791557097</v>
      </c>
      <c r="F528" s="84" t="s">
        <v>1804</v>
      </c>
      <c r="G528" s="84" t="b">
        <v>0</v>
      </c>
      <c r="H528" s="84" t="b">
        <v>0</v>
      </c>
      <c r="I528" s="84" t="b">
        <v>0</v>
      </c>
      <c r="J528" s="84" t="b">
        <v>0</v>
      </c>
      <c r="K528" s="84" t="b">
        <v>0</v>
      </c>
      <c r="L528" s="84" t="b">
        <v>0</v>
      </c>
    </row>
    <row r="529" spans="1:12" ht="15">
      <c r="A529" s="84" t="s">
        <v>2462</v>
      </c>
      <c r="B529" s="84" t="s">
        <v>2541</v>
      </c>
      <c r="C529" s="84">
        <v>2</v>
      </c>
      <c r="D529" s="122">
        <v>0.0023624442207845473</v>
      </c>
      <c r="E529" s="122">
        <v>2.6567368704836722</v>
      </c>
      <c r="F529" s="84" t="s">
        <v>1804</v>
      </c>
      <c r="G529" s="84" t="b">
        <v>0</v>
      </c>
      <c r="H529" s="84" t="b">
        <v>0</v>
      </c>
      <c r="I529" s="84" t="b">
        <v>0</v>
      </c>
      <c r="J529" s="84" t="b">
        <v>1</v>
      </c>
      <c r="K529" s="84" t="b">
        <v>0</v>
      </c>
      <c r="L529" s="84" t="b">
        <v>0</v>
      </c>
    </row>
    <row r="530" spans="1:12" ht="15">
      <c r="A530" s="84" t="s">
        <v>2541</v>
      </c>
      <c r="B530" s="84" t="s">
        <v>2542</v>
      </c>
      <c r="C530" s="84">
        <v>2</v>
      </c>
      <c r="D530" s="122">
        <v>0.0023624442207845473</v>
      </c>
      <c r="E530" s="122">
        <v>2.8328281295393536</v>
      </c>
      <c r="F530" s="84" t="s">
        <v>1804</v>
      </c>
      <c r="G530" s="84" t="b">
        <v>1</v>
      </c>
      <c r="H530" s="84" t="b">
        <v>0</v>
      </c>
      <c r="I530" s="84" t="b">
        <v>0</v>
      </c>
      <c r="J530" s="84" t="b">
        <v>0</v>
      </c>
      <c r="K530" s="84" t="b">
        <v>0</v>
      </c>
      <c r="L530" s="84" t="b">
        <v>0</v>
      </c>
    </row>
    <row r="531" spans="1:12" ht="15">
      <c r="A531" s="84" t="s">
        <v>2542</v>
      </c>
      <c r="B531" s="84" t="s">
        <v>2420</v>
      </c>
      <c r="C531" s="84">
        <v>2</v>
      </c>
      <c r="D531" s="122">
        <v>0.0023624442207845473</v>
      </c>
      <c r="E531" s="122">
        <v>2.8328281295393536</v>
      </c>
      <c r="F531" s="84" t="s">
        <v>1804</v>
      </c>
      <c r="G531" s="84" t="b">
        <v>0</v>
      </c>
      <c r="H531" s="84" t="b">
        <v>0</v>
      </c>
      <c r="I531" s="84" t="b">
        <v>0</v>
      </c>
      <c r="J531" s="84" t="b">
        <v>0</v>
      </c>
      <c r="K531" s="84" t="b">
        <v>0</v>
      </c>
      <c r="L531" s="84" t="b">
        <v>0</v>
      </c>
    </row>
    <row r="532" spans="1:12" ht="15">
      <c r="A532" s="84" t="s">
        <v>2420</v>
      </c>
      <c r="B532" s="84" t="s">
        <v>2543</v>
      </c>
      <c r="C532" s="84">
        <v>2</v>
      </c>
      <c r="D532" s="122">
        <v>0.0023624442207845473</v>
      </c>
      <c r="E532" s="122">
        <v>2.8328281295393536</v>
      </c>
      <c r="F532" s="84" t="s">
        <v>1804</v>
      </c>
      <c r="G532" s="84" t="b">
        <v>0</v>
      </c>
      <c r="H532" s="84" t="b">
        <v>0</v>
      </c>
      <c r="I532" s="84" t="b">
        <v>0</v>
      </c>
      <c r="J532" s="84" t="b">
        <v>0</v>
      </c>
      <c r="K532" s="84" t="b">
        <v>0</v>
      </c>
      <c r="L532" s="84" t="b">
        <v>0</v>
      </c>
    </row>
    <row r="533" spans="1:12" ht="15">
      <c r="A533" s="84" t="s">
        <v>2543</v>
      </c>
      <c r="B533" s="84" t="s">
        <v>2463</v>
      </c>
      <c r="C533" s="84">
        <v>2</v>
      </c>
      <c r="D533" s="122">
        <v>0.0023624442207845473</v>
      </c>
      <c r="E533" s="122">
        <v>2.6567368704836722</v>
      </c>
      <c r="F533" s="84" t="s">
        <v>1804</v>
      </c>
      <c r="G533" s="84" t="b">
        <v>0</v>
      </c>
      <c r="H533" s="84" t="b">
        <v>0</v>
      </c>
      <c r="I533" s="84" t="b">
        <v>0</v>
      </c>
      <c r="J533" s="84" t="b">
        <v>0</v>
      </c>
      <c r="K533" s="84" t="b">
        <v>0</v>
      </c>
      <c r="L533" s="84" t="b">
        <v>0</v>
      </c>
    </row>
    <row r="534" spans="1:12" ht="15">
      <c r="A534" s="84" t="s">
        <v>2463</v>
      </c>
      <c r="B534" s="84" t="s">
        <v>2362</v>
      </c>
      <c r="C534" s="84">
        <v>2</v>
      </c>
      <c r="D534" s="122">
        <v>0.0023624442207845473</v>
      </c>
      <c r="E534" s="122">
        <v>2.0546768791557097</v>
      </c>
      <c r="F534" s="84" t="s">
        <v>1804</v>
      </c>
      <c r="G534" s="84" t="b">
        <v>0</v>
      </c>
      <c r="H534" s="84" t="b">
        <v>0</v>
      </c>
      <c r="I534" s="84" t="b">
        <v>0</v>
      </c>
      <c r="J534" s="84" t="b">
        <v>0</v>
      </c>
      <c r="K534" s="84" t="b">
        <v>0</v>
      </c>
      <c r="L534" s="84" t="b">
        <v>0</v>
      </c>
    </row>
    <row r="535" spans="1:12" ht="15">
      <c r="A535" s="84" t="s">
        <v>2362</v>
      </c>
      <c r="B535" s="84" t="s">
        <v>1906</v>
      </c>
      <c r="C535" s="84">
        <v>2</v>
      </c>
      <c r="D535" s="122">
        <v>0.0023624442207845473</v>
      </c>
      <c r="E535" s="122">
        <v>1.8328281295393534</v>
      </c>
      <c r="F535" s="84" t="s">
        <v>1804</v>
      </c>
      <c r="G535" s="84" t="b">
        <v>0</v>
      </c>
      <c r="H535" s="84" t="b">
        <v>0</v>
      </c>
      <c r="I535" s="84" t="b">
        <v>0</v>
      </c>
      <c r="J535" s="84" t="b">
        <v>0</v>
      </c>
      <c r="K535" s="84" t="b">
        <v>0</v>
      </c>
      <c r="L535" s="84" t="b">
        <v>0</v>
      </c>
    </row>
    <row r="536" spans="1:12" ht="15">
      <c r="A536" s="84" t="s">
        <v>2399</v>
      </c>
      <c r="B536" s="84" t="s">
        <v>585</v>
      </c>
      <c r="C536" s="84">
        <v>2</v>
      </c>
      <c r="D536" s="122">
        <v>0.0023624442207845473</v>
      </c>
      <c r="E536" s="122">
        <v>2.355706874819691</v>
      </c>
      <c r="F536" s="84" t="s">
        <v>1804</v>
      </c>
      <c r="G536" s="84" t="b">
        <v>0</v>
      </c>
      <c r="H536" s="84" t="b">
        <v>0</v>
      </c>
      <c r="I536" s="84" t="b">
        <v>0</v>
      </c>
      <c r="J536" s="84" t="b">
        <v>0</v>
      </c>
      <c r="K536" s="84" t="b">
        <v>0</v>
      </c>
      <c r="L536" s="84" t="b">
        <v>0</v>
      </c>
    </row>
    <row r="537" spans="1:12" ht="15">
      <c r="A537" s="84" t="s">
        <v>2451</v>
      </c>
      <c r="B537" s="84" t="s">
        <v>2638</v>
      </c>
      <c r="C537" s="84">
        <v>2</v>
      </c>
      <c r="D537" s="122">
        <v>0.0023624442207845473</v>
      </c>
      <c r="E537" s="122">
        <v>2.6567368704836722</v>
      </c>
      <c r="F537" s="84" t="s">
        <v>1804</v>
      </c>
      <c r="G537" s="84" t="b">
        <v>0</v>
      </c>
      <c r="H537" s="84" t="b">
        <v>0</v>
      </c>
      <c r="I537" s="84" t="b">
        <v>0</v>
      </c>
      <c r="J537" s="84" t="b">
        <v>0</v>
      </c>
      <c r="K537" s="84" t="b">
        <v>0</v>
      </c>
      <c r="L537" s="84" t="b">
        <v>0</v>
      </c>
    </row>
    <row r="538" spans="1:12" ht="15">
      <c r="A538" s="84" t="s">
        <v>2638</v>
      </c>
      <c r="B538" s="84" t="s">
        <v>2639</v>
      </c>
      <c r="C538" s="84">
        <v>2</v>
      </c>
      <c r="D538" s="122">
        <v>0.0023624442207845473</v>
      </c>
      <c r="E538" s="122">
        <v>2.8328281295393536</v>
      </c>
      <c r="F538" s="84" t="s">
        <v>1804</v>
      </c>
      <c r="G538" s="84" t="b">
        <v>0</v>
      </c>
      <c r="H538" s="84" t="b">
        <v>0</v>
      </c>
      <c r="I538" s="84" t="b">
        <v>0</v>
      </c>
      <c r="J538" s="84" t="b">
        <v>0</v>
      </c>
      <c r="K538" s="84" t="b">
        <v>0</v>
      </c>
      <c r="L538" s="84" t="b">
        <v>0</v>
      </c>
    </row>
    <row r="539" spans="1:12" ht="15">
      <c r="A539" s="84" t="s">
        <v>2639</v>
      </c>
      <c r="B539" s="84" t="s">
        <v>2640</v>
      </c>
      <c r="C539" s="84">
        <v>2</v>
      </c>
      <c r="D539" s="122">
        <v>0.0023624442207845473</v>
      </c>
      <c r="E539" s="122">
        <v>2.8328281295393536</v>
      </c>
      <c r="F539" s="84" t="s">
        <v>1804</v>
      </c>
      <c r="G539" s="84" t="b">
        <v>0</v>
      </c>
      <c r="H539" s="84" t="b">
        <v>0</v>
      </c>
      <c r="I539" s="84" t="b">
        <v>0</v>
      </c>
      <c r="J539" s="84" t="b">
        <v>0</v>
      </c>
      <c r="K539" s="84" t="b">
        <v>0</v>
      </c>
      <c r="L539" s="84" t="b">
        <v>0</v>
      </c>
    </row>
    <row r="540" spans="1:12" ht="15">
      <c r="A540" s="84" t="s">
        <v>2640</v>
      </c>
      <c r="B540" s="84" t="s">
        <v>628</v>
      </c>
      <c r="C540" s="84">
        <v>2</v>
      </c>
      <c r="D540" s="122">
        <v>0.0023624442207845473</v>
      </c>
      <c r="E540" s="122">
        <v>2.6567368704836722</v>
      </c>
      <c r="F540" s="84" t="s">
        <v>1804</v>
      </c>
      <c r="G540" s="84" t="b">
        <v>0</v>
      </c>
      <c r="H540" s="84" t="b">
        <v>0</v>
      </c>
      <c r="I540" s="84" t="b">
        <v>0</v>
      </c>
      <c r="J540" s="84" t="b">
        <v>0</v>
      </c>
      <c r="K540" s="84" t="b">
        <v>0</v>
      </c>
      <c r="L540" s="84" t="b">
        <v>0</v>
      </c>
    </row>
    <row r="541" spans="1:12" ht="15">
      <c r="A541" s="84" t="s">
        <v>628</v>
      </c>
      <c r="B541" s="84" t="s">
        <v>1934</v>
      </c>
      <c r="C541" s="84">
        <v>2</v>
      </c>
      <c r="D541" s="122">
        <v>0.0023624442207845473</v>
      </c>
      <c r="E541" s="122">
        <v>1.615344185325447</v>
      </c>
      <c r="F541" s="84" t="s">
        <v>1804</v>
      </c>
      <c r="G541" s="84" t="b">
        <v>0</v>
      </c>
      <c r="H541" s="84" t="b">
        <v>0</v>
      </c>
      <c r="I541" s="84" t="b">
        <v>0</v>
      </c>
      <c r="J541" s="84" t="b">
        <v>0</v>
      </c>
      <c r="K541" s="84" t="b">
        <v>0</v>
      </c>
      <c r="L541" s="84" t="b">
        <v>0</v>
      </c>
    </row>
    <row r="542" spans="1:12" ht="15">
      <c r="A542" s="84" t="s">
        <v>1934</v>
      </c>
      <c r="B542" s="84" t="s">
        <v>2401</v>
      </c>
      <c r="C542" s="84">
        <v>2</v>
      </c>
      <c r="D542" s="122">
        <v>0.0023624442207845473</v>
      </c>
      <c r="E542" s="122">
        <v>1.615344185325447</v>
      </c>
      <c r="F542" s="84" t="s">
        <v>1804</v>
      </c>
      <c r="G542" s="84" t="b">
        <v>0</v>
      </c>
      <c r="H542" s="84" t="b">
        <v>0</v>
      </c>
      <c r="I542" s="84" t="b">
        <v>0</v>
      </c>
      <c r="J542" s="84" t="b">
        <v>0</v>
      </c>
      <c r="K542" s="84" t="b">
        <v>0</v>
      </c>
      <c r="L542" s="84" t="b">
        <v>0</v>
      </c>
    </row>
    <row r="543" spans="1:12" ht="15">
      <c r="A543" s="84" t="s">
        <v>2401</v>
      </c>
      <c r="B543" s="84" t="s">
        <v>1906</v>
      </c>
      <c r="C543" s="84">
        <v>2</v>
      </c>
      <c r="D543" s="122">
        <v>0.0023624442207845473</v>
      </c>
      <c r="E543" s="122">
        <v>2.2587968618116347</v>
      </c>
      <c r="F543" s="84" t="s">
        <v>1804</v>
      </c>
      <c r="G543" s="84" t="b">
        <v>0</v>
      </c>
      <c r="H543" s="84" t="b">
        <v>0</v>
      </c>
      <c r="I543" s="84" t="b">
        <v>0</v>
      </c>
      <c r="J543" s="84" t="b">
        <v>0</v>
      </c>
      <c r="K543" s="84" t="b">
        <v>0</v>
      </c>
      <c r="L543" s="84" t="b">
        <v>0</v>
      </c>
    </row>
    <row r="544" spans="1:12" ht="15">
      <c r="A544" s="84" t="s">
        <v>1892</v>
      </c>
      <c r="B544" s="84" t="s">
        <v>1920</v>
      </c>
      <c r="C544" s="84">
        <v>2</v>
      </c>
      <c r="D544" s="122">
        <v>0.0023624442207845473</v>
      </c>
      <c r="E544" s="122">
        <v>2.355706874819691</v>
      </c>
      <c r="F544" s="84" t="s">
        <v>1804</v>
      </c>
      <c r="G544" s="84" t="b">
        <v>0</v>
      </c>
      <c r="H544" s="84" t="b">
        <v>0</v>
      </c>
      <c r="I544" s="84" t="b">
        <v>0</v>
      </c>
      <c r="J544" s="84" t="b">
        <v>0</v>
      </c>
      <c r="K544" s="84" t="b">
        <v>0</v>
      </c>
      <c r="L544" s="84" t="b">
        <v>0</v>
      </c>
    </row>
    <row r="545" spans="1:12" ht="15">
      <c r="A545" s="84" t="s">
        <v>2577</v>
      </c>
      <c r="B545" s="84" t="s">
        <v>2578</v>
      </c>
      <c r="C545" s="84">
        <v>2</v>
      </c>
      <c r="D545" s="122">
        <v>0.0023624442207845473</v>
      </c>
      <c r="E545" s="122">
        <v>2.8328281295393536</v>
      </c>
      <c r="F545" s="84" t="s">
        <v>1804</v>
      </c>
      <c r="G545" s="84" t="b">
        <v>0</v>
      </c>
      <c r="H545" s="84" t="b">
        <v>0</v>
      </c>
      <c r="I545" s="84" t="b">
        <v>0</v>
      </c>
      <c r="J545" s="84" t="b">
        <v>0</v>
      </c>
      <c r="K545" s="84" t="b">
        <v>0</v>
      </c>
      <c r="L545" s="84" t="b">
        <v>0</v>
      </c>
    </row>
    <row r="546" spans="1:12" ht="15">
      <c r="A546" s="84" t="s">
        <v>2578</v>
      </c>
      <c r="B546" s="84" t="s">
        <v>2579</v>
      </c>
      <c r="C546" s="84">
        <v>2</v>
      </c>
      <c r="D546" s="122">
        <v>0.0023624442207845473</v>
      </c>
      <c r="E546" s="122">
        <v>2.8328281295393536</v>
      </c>
      <c r="F546" s="84" t="s">
        <v>1804</v>
      </c>
      <c r="G546" s="84" t="b">
        <v>0</v>
      </c>
      <c r="H546" s="84" t="b">
        <v>0</v>
      </c>
      <c r="I546" s="84" t="b">
        <v>0</v>
      </c>
      <c r="J546" s="84" t="b">
        <v>0</v>
      </c>
      <c r="K546" s="84" t="b">
        <v>0</v>
      </c>
      <c r="L546" s="84" t="b">
        <v>0</v>
      </c>
    </row>
    <row r="547" spans="1:12" ht="15">
      <c r="A547" s="84" t="s">
        <v>2579</v>
      </c>
      <c r="B547" s="84" t="s">
        <v>2407</v>
      </c>
      <c r="C547" s="84">
        <v>2</v>
      </c>
      <c r="D547" s="122">
        <v>0.0023624442207845473</v>
      </c>
      <c r="E547" s="122">
        <v>2.5317981338753723</v>
      </c>
      <c r="F547" s="84" t="s">
        <v>1804</v>
      </c>
      <c r="G547" s="84" t="b">
        <v>0</v>
      </c>
      <c r="H547" s="84" t="b">
        <v>0</v>
      </c>
      <c r="I547" s="84" t="b">
        <v>0</v>
      </c>
      <c r="J547" s="84" t="b">
        <v>0</v>
      </c>
      <c r="K547" s="84" t="b">
        <v>0</v>
      </c>
      <c r="L547" s="84" t="b">
        <v>0</v>
      </c>
    </row>
    <row r="548" spans="1:12" ht="15">
      <c r="A548" s="84" t="s">
        <v>2498</v>
      </c>
      <c r="B548" s="84" t="s">
        <v>2580</v>
      </c>
      <c r="C548" s="84">
        <v>2</v>
      </c>
      <c r="D548" s="122">
        <v>0.0023624442207845473</v>
      </c>
      <c r="E548" s="122">
        <v>2.6567368704836722</v>
      </c>
      <c r="F548" s="84" t="s">
        <v>1804</v>
      </c>
      <c r="G548" s="84" t="b">
        <v>0</v>
      </c>
      <c r="H548" s="84" t="b">
        <v>0</v>
      </c>
      <c r="I548" s="84" t="b">
        <v>0</v>
      </c>
      <c r="J548" s="84" t="b">
        <v>0</v>
      </c>
      <c r="K548" s="84" t="b">
        <v>0</v>
      </c>
      <c r="L548" s="84" t="b">
        <v>0</v>
      </c>
    </row>
    <row r="549" spans="1:12" ht="15">
      <c r="A549" s="84" t="s">
        <v>2580</v>
      </c>
      <c r="B549" s="84" t="s">
        <v>2499</v>
      </c>
      <c r="C549" s="84">
        <v>2</v>
      </c>
      <c r="D549" s="122">
        <v>0.0023624442207845473</v>
      </c>
      <c r="E549" s="122">
        <v>2.6567368704836722</v>
      </c>
      <c r="F549" s="84" t="s">
        <v>1804</v>
      </c>
      <c r="G549" s="84" t="b">
        <v>0</v>
      </c>
      <c r="H549" s="84" t="b">
        <v>0</v>
      </c>
      <c r="I549" s="84" t="b">
        <v>0</v>
      </c>
      <c r="J549" s="84" t="b">
        <v>1</v>
      </c>
      <c r="K549" s="84" t="b">
        <v>0</v>
      </c>
      <c r="L549" s="84" t="b">
        <v>0</v>
      </c>
    </row>
    <row r="550" spans="1:12" ht="15">
      <c r="A550" s="84" t="s">
        <v>2499</v>
      </c>
      <c r="B550" s="84" t="s">
        <v>1897</v>
      </c>
      <c r="C550" s="84">
        <v>2</v>
      </c>
      <c r="D550" s="122">
        <v>0.0023624442207845473</v>
      </c>
      <c r="E550" s="122">
        <v>2.355706874819691</v>
      </c>
      <c r="F550" s="84" t="s">
        <v>1804</v>
      </c>
      <c r="G550" s="84" t="b">
        <v>1</v>
      </c>
      <c r="H550" s="84" t="b">
        <v>0</v>
      </c>
      <c r="I550" s="84" t="b">
        <v>0</v>
      </c>
      <c r="J550" s="84" t="b">
        <v>0</v>
      </c>
      <c r="K550" s="84" t="b">
        <v>0</v>
      </c>
      <c r="L550" s="84" t="b">
        <v>0</v>
      </c>
    </row>
    <row r="551" spans="1:12" ht="15">
      <c r="A551" s="84" t="s">
        <v>1897</v>
      </c>
      <c r="B551" s="84" t="s">
        <v>2581</v>
      </c>
      <c r="C551" s="84">
        <v>2</v>
      </c>
      <c r="D551" s="122">
        <v>0.0023624442207845473</v>
      </c>
      <c r="E551" s="122">
        <v>2.8328281295393536</v>
      </c>
      <c r="F551" s="84" t="s">
        <v>1804</v>
      </c>
      <c r="G551" s="84" t="b">
        <v>0</v>
      </c>
      <c r="H551" s="84" t="b">
        <v>0</v>
      </c>
      <c r="I551" s="84" t="b">
        <v>0</v>
      </c>
      <c r="J551" s="84" t="b">
        <v>0</v>
      </c>
      <c r="K551" s="84" t="b">
        <v>0</v>
      </c>
      <c r="L551" s="84" t="b">
        <v>0</v>
      </c>
    </row>
    <row r="552" spans="1:12" ht="15">
      <c r="A552" s="84" t="s">
        <v>2581</v>
      </c>
      <c r="B552" s="84" t="s">
        <v>2362</v>
      </c>
      <c r="C552" s="84">
        <v>2</v>
      </c>
      <c r="D552" s="122">
        <v>0.0023624442207845473</v>
      </c>
      <c r="E552" s="122">
        <v>2.230768138211391</v>
      </c>
      <c r="F552" s="84" t="s">
        <v>1804</v>
      </c>
      <c r="G552" s="84" t="b">
        <v>0</v>
      </c>
      <c r="H552" s="84" t="b">
        <v>0</v>
      </c>
      <c r="I552" s="84" t="b">
        <v>0</v>
      </c>
      <c r="J552" s="84" t="b">
        <v>0</v>
      </c>
      <c r="K552" s="84" t="b">
        <v>0</v>
      </c>
      <c r="L552" s="84" t="b">
        <v>0</v>
      </c>
    </row>
    <row r="553" spans="1:12" ht="15">
      <c r="A553" s="84" t="s">
        <v>2362</v>
      </c>
      <c r="B553" s="84" t="s">
        <v>2361</v>
      </c>
      <c r="C553" s="84">
        <v>2</v>
      </c>
      <c r="D553" s="122">
        <v>0.0023624442207845473</v>
      </c>
      <c r="E553" s="122">
        <v>1.9297381425474098</v>
      </c>
      <c r="F553" s="84" t="s">
        <v>1804</v>
      </c>
      <c r="G553" s="84" t="b">
        <v>0</v>
      </c>
      <c r="H553" s="84" t="b">
        <v>0</v>
      </c>
      <c r="I553" s="84" t="b">
        <v>0</v>
      </c>
      <c r="J553" s="84" t="b">
        <v>0</v>
      </c>
      <c r="K553" s="84" t="b">
        <v>0</v>
      </c>
      <c r="L553" s="84" t="b">
        <v>0</v>
      </c>
    </row>
    <row r="554" spans="1:12" ht="15">
      <c r="A554" s="84" t="s">
        <v>2361</v>
      </c>
      <c r="B554" s="84" t="s">
        <v>2438</v>
      </c>
      <c r="C554" s="84">
        <v>2</v>
      </c>
      <c r="D554" s="122">
        <v>0.0023624442207845473</v>
      </c>
      <c r="E554" s="122">
        <v>2.230768138211391</v>
      </c>
      <c r="F554" s="84" t="s">
        <v>1804</v>
      </c>
      <c r="G554" s="84" t="b">
        <v>0</v>
      </c>
      <c r="H554" s="84" t="b">
        <v>0</v>
      </c>
      <c r="I554" s="84" t="b">
        <v>0</v>
      </c>
      <c r="J554" s="84" t="b">
        <v>0</v>
      </c>
      <c r="K554" s="84" t="b">
        <v>0</v>
      </c>
      <c r="L554" s="84" t="b">
        <v>0</v>
      </c>
    </row>
    <row r="555" spans="1:12" ht="15">
      <c r="A555" s="84" t="s">
        <v>2569</v>
      </c>
      <c r="B555" s="84" t="s">
        <v>2406</v>
      </c>
      <c r="C555" s="84">
        <v>2</v>
      </c>
      <c r="D555" s="122">
        <v>0.0023624442207845473</v>
      </c>
      <c r="E555" s="122">
        <v>2.5317981338753723</v>
      </c>
      <c r="F555" s="84" t="s">
        <v>1804</v>
      </c>
      <c r="G555" s="84" t="b">
        <v>0</v>
      </c>
      <c r="H555" s="84" t="b">
        <v>0</v>
      </c>
      <c r="I555" s="84" t="b">
        <v>0</v>
      </c>
      <c r="J555" s="84" t="b">
        <v>0</v>
      </c>
      <c r="K555" s="84" t="b">
        <v>0</v>
      </c>
      <c r="L555" s="84" t="b">
        <v>0</v>
      </c>
    </row>
    <row r="556" spans="1:12" ht="15">
      <c r="A556" s="84" t="s">
        <v>2392</v>
      </c>
      <c r="B556" s="84" t="s">
        <v>2570</v>
      </c>
      <c r="C556" s="84">
        <v>2</v>
      </c>
      <c r="D556" s="122">
        <v>0.0023624442207845473</v>
      </c>
      <c r="E556" s="122">
        <v>2.5317981338753723</v>
      </c>
      <c r="F556" s="84" t="s">
        <v>1804</v>
      </c>
      <c r="G556" s="84" t="b">
        <v>0</v>
      </c>
      <c r="H556" s="84" t="b">
        <v>0</v>
      </c>
      <c r="I556" s="84" t="b">
        <v>0</v>
      </c>
      <c r="J556" s="84" t="b">
        <v>0</v>
      </c>
      <c r="K556" s="84" t="b">
        <v>0</v>
      </c>
      <c r="L556" s="84" t="b">
        <v>0</v>
      </c>
    </row>
    <row r="557" spans="1:12" ht="15">
      <c r="A557" s="84" t="s">
        <v>2570</v>
      </c>
      <c r="B557" s="84" t="s">
        <v>2362</v>
      </c>
      <c r="C557" s="84">
        <v>2</v>
      </c>
      <c r="D557" s="122">
        <v>0.0023624442207845473</v>
      </c>
      <c r="E557" s="122">
        <v>2.230768138211391</v>
      </c>
      <c r="F557" s="84" t="s">
        <v>1804</v>
      </c>
      <c r="G557" s="84" t="b">
        <v>0</v>
      </c>
      <c r="H557" s="84" t="b">
        <v>0</v>
      </c>
      <c r="I557" s="84" t="b">
        <v>0</v>
      </c>
      <c r="J557" s="84" t="b">
        <v>0</v>
      </c>
      <c r="K557" s="84" t="b">
        <v>0</v>
      </c>
      <c r="L557" s="84" t="b">
        <v>0</v>
      </c>
    </row>
    <row r="558" spans="1:12" ht="15">
      <c r="A558" s="84" t="s">
        <v>2362</v>
      </c>
      <c r="B558" s="84" t="s">
        <v>2571</v>
      </c>
      <c r="C558" s="84">
        <v>2</v>
      </c>
      <c r="D558" s="122">
        <v>0.0023624442207845473</v>
      </c>
      <c r="E558" s="122">
        <v>2.230768138211391</v>
      </c>
      <c r="F558" s="84" t="s">
        <v>1804</v>
      </c>
      <c r="G558" s="84" t="b">
        <v>0</v>
      </c>
      <c r="H558" s="84" t="b">
        <v>0</v>
      </c>
      <c r="I558" s="84" t="b">
        <v>0</v>
      </c>
      <c r="J558" s="84" t="b">
        <v>0</v>
      </c>
      <c r="K558" s="84" t="b">
        <v>0</v>
      </c>
      <c r="L558" s="84" t="b">
        <v>0</v>
      </c>
    </row>
    <row r="559" spans="1:12" ht="15">
      <c r="A559" s="84" t="s">
        <v>2571</v>
      </c>
      <c r="B559" s="84" t="s">
        <v>2572</v>
      </c>
      <c r="C559" s="84">
        <v>2</v>
      </c>
      <c r="D559" s="122">
        <v>0.0023624442207845473</v>
      </c>
      <c r="E559" s="122">
        <v>2.8328281295393536</v>
      </c>
      <c r="F559" s="84" t="s">
        <v>1804</v>
      </c>
      <c r="G559" s="84" t="b">
        <v>0</v>
      </c>
      <c r="H559" s="84" t="b">
        <v>0</v>
      </c>
      <c r="I559" s="84" t="b">
        <v>0</v>
      </c>
      <c r="J559" s="84" t="b">
        <v>0</v>
      </c>
      <c r="K559" s="84" t="b">
        <v>0</v>
      </c>
      <c r="L559" s="84" t="b">
        <v>0</v>
      </c>
    </row>
    <row r="560" spans="1:12" ht="15">
      <c r="A560" s="84" t="s">
        <v>2572</v>
      </c>
      <c r="B560" s="84" t="s">
        <v>2573</v>
      </c>
      <c r="C560" s="84">
        <v>2</v>
      </c>
      <c r="D560" s="122">
        <v>0.0023624442207845473</v>
      </c>
      <c r="E560" s="122">
        <v>2.8328281295393536</v>
      </c>
      <c r="F560" s="84" t="s">
        <v>1804</v>
      </c>
      <c r="G560" s="84" t="b">
        <v>0</v>
      </c>
      <c r="H560" s="84" t="b">
        <v>0</v>
      </c>
      <c r="I560" s="84" t="b">
        <v>0</v>
      </c>
      <c r="J560" s="84" t="b">
        <v>0</v>
      </c>
      <c r="K560" s="84" t="b">
        <v>0</v>
      </c>
      <c r="L560" s="84" t="b">
        <v>0</v>
      </c>
    </row>
    <row r="561" spans="1:12" ht="15">
      <c r="A561" s="84" t="s">
        <v>2573</v>
      </c>
      <c r="B561" s="84" t="s">
        <v>2574</v>
      </c>
      <c r="C561" s="84">
        <v>2</v>
      </c>
      <c r="D561" s="122">
        <v>0.0023624442207845473</v>
      </c>
      <c r="E561" s="122">
        <v>2.8328281295393536</v>
      </c>
      <c r="F561" s="84" t="s">
        <v>1804</v>
      </c>
      <c r="G561" s="84" t="b">
        <v>0</v>
      </c>
      <c r="H561" s="84" t="b">
        <v>0</v>
      </c>
      <c r="I561" s="84" t="b">
        <v>0</v>
      </c>
      <c r="J561" s="84" t="b">
        <v>0</v>
      </c>
      <c r="K561" s="84" t="b">
        <v>0</v>
      </c>
      <c r="L561" s="84" t="b">
        <v>0</v>
      </c>
    </row>
    <row r="562" spans="1:12" ht="15">
      <c r="A562" s="84" t="s">
        <v>2574</v>
      </c>
      <c r="B562" s="84" t="s">
        <v>2575</v>
      </c>
      <c r="C562" s="84">
        <v>2</v>
      </c>
      <c r="D562" s="122">
        <v>0.0023624442207845473</v>
      </c>
      <c r="E562" s="122">
        <v>2.8328281295393536</v>
      </c>
      <c r="F562" s="84" t="s">
        <v>1804</v>
      </c>
      <c r="G562" s="84" t="b">
        <v>0</v>
      </c>
      <c r="H562" s="84" t="b">
        <v>0</v>
      </c>
      <c r="I562" s="84" t="b">
        <v>0</v>
      </c>
      <c r="J562" s="84" t="b">
        <v>0</v>
      </c>
      <c r="K562" s="84" t="b">
        <v>0</v>
      </c>
      <c r="L562" s="84" t="b">
        <v>0</v>
      </c>
    </row>
    <row r="563" spans="1:12" ht="15">
      <c r="A563" s="84" t="s">
        <v>2575</v>
      </c>
      <c r="B563" s="84" t="s">
        <v>1939</v>
      </c>
      <c r="C563" s="84">
        <v>2</v>
      </c>
      <c r="D563" s="122">
        <v>0.0023624442207845473</v>
      </c>
      <c r="E563" s="122">
        <v>1.8785856201000286</v>
      </c>
      <c r="F563" s="84" t="s">
        <v>1804</v>
      </c>
      <c r="G563" s="84" t="b">
        <v>0</v>
      </c>
      <c r="H563" s="84" t="b">
        <v>0</v>
      </c>
      <c r="I563" s="84" t="b">
        <v>0</v>
      </c>
      <c r="J563" s="84" t="b">
        <v>0</v>
      </c>
      <c r="K563" s="84" t="b">
        <v>0</v>
      </c>
      <c r="L563" s="84" t="b">
        <v>0</v>
      </c>
    </row>
    <row r="564" spans="1:12" ht="15">
      <c r="A564" s="84" t="s">
        <v>1939</v>
      </c>
      <c r="B564" s="84" t="s">
        <v>2576</v>
      </c>
      <c r="C564" s="84">
        <v>2</v>
      </c>
      <c r="D564" s="122">
        <v>0.0023624442207845473</v>
      </c>
      <c r="E564" s="122">
        <v>1.9577668661476535</v>
      </c>
      <c r="F564" s="84" t="s">
        <v>1804</v>
      </c>
      <c r="G564" s="84" t="b">
        <v>0</v>
      </c>
      <c r="H564" s="84" t="b">
        <v>0</v>
      </c>
      <c r="I564" s="84" t="b">
        <v>0</v>
      </c>
      <c r="J564" s="84" t="b">
        <v>0</v>
      </c>
      <c r="K564" s="84" t="b">
        <v>0</v>
      </c>
      <c r="L564" s="84" t="b">
        <v>0</v>
      </c>
    </row>
    <row r="565" spans="1:12" ht="15">
      <c r="A565" s="84" t="s">
        <v>1934</v>
      </c>
      <c r="B565" s="84" t="s">
        <v>1946</v>
      </c>
      <c r="C565" s="84">
        <v>2</v>
      </c>
      <c r="D565" s="122">
        <v>0.0023624442207845473</v>
      </c>
      <c r="E565" s="122">
        <v>1.1382229306057847</v>
      </c>
      <c r="F565" s="84" t="s">
        <v>1804</v>
      </c>
      <c r="G565" s="84" t="b">
        <v>0</v>
      </c>
      <c r="H565" s="84" t="b">
        <v>0</v>
      </c>
      <c r="I565" s="84" t="b">
        <v>0</v>
      </c>
      <c r="J565" s="84" t="b">
        <v>0</v>
      </c>
      <c r="K565" s="84" t="b">
        <v>0</v>
      </c>
      <c r="L565" s="84" t="b">
        <v>0</v>
      </c>
    </row>
    <row r="566" spans="1:12" ht="15">
      <c r="A566" s="84" t="s">
        <v>2641</v>
      </c>
      <c r="B566" s="84" t="s">
        <v>2534</v>
      </c>
      <c r="C566" s="84">
        <v>2</v>
      </c>
      <c r="D566" s="122">
        <v>0.0023624442207845473</v>
      </c>
      <c r="E566" s="122">
        <v>2.6567368704836722</v>
      </c>
      <c r="F566" s="84" t="s">
        <v>1804</v>
      </c>
      <c r="G566" s="84" t="b">
        <v>0</v>
      </c>
      <c r="H566" s="84" t="b">
        <v>1</v>
      </c>
      <c r="I566" s="84" t="b">
        <v>0</v>
      </c>
      <c r="J566" s="84" t="b">
        <v>0</v>
      </c>
      <c r="K566" s="84" t="b">
        <v>0</v>
      </c>
      <c r="L566" s="84" t="b">
        <v>0</v>
      </c>
    </row>
    <row r="567" spans="1:12" ht="15">
      <c r="A567" s="84" t="s">
        <v>2534</v>
      </c>
      <c r="B567" s="84" t="s">
        <v>600</v>
      </c>
      <c r="C567" s="84">
        <v>2</v>
      </c>
      <c r="D567" s="122">
        <v>0.0023624442207845473</v>
      </c>
      <c r="E567" s="122">
        <v>2.1796156157640096</v>
      </c>
      <c r="F567" s="84" t="s">
        <v>1804</v>
      </c>
      <c r="G567" s="84" t="b">
        <v>0</v>
      </c>
      <c r="H567" s="84" t="b">
        <v>0</v>
      </c>
      <c r="I567" s="84" t="b">
        <v>0</v>
      </c>
      <c r="J567" s="84" t="b">
        <v>0</v>
      </c>
      <c r="K567" s="84" t="b">
        <v>0</v>
      </c>
      <c r="L567" s="84" t="b">
        <v>0</v>
      </c>
    </row>
    <row r="568" spans="1:12" ht="15">
      <c r="A568" s="84" t="s">
        <v>600</v>
      </c>
      <c r="B568" s="84" t="s">
        <v>2517</v>
      </c>
      <c r="C568" s="84">
        <v>2</v>
      </c>
      <c r="D568" s="122">
        <v>0.0023624442207845473</v>
      </c>
      <c r="E568" s="122">
        <v>2.355706874819691</v>
      </c>
      <c r="F568" s="84" t="s">
        <v>1804</v>
      </c>
      <c r="G568" s="84" t="b">
        <v>0</v>
      </c>
      <c r="H568" s="84" t="b">
        <v>0</v>
      </c>
      <c r="I568" s="84" t="b">
        <v>0</v>
      </c>
      <c r="J568" s="84" t="b">
        <v>0</v>
      </c>
      <c r="K568" s="84" t="b">
        <v>1</v>
      </c>
      <c r="L568" s="84" t="b">
        <v>0</v>
      </c>
    </row>
    <row r="569" spans="1:12" ht="15">
      <c r="A569" s="84" t="s">
        <v>2517</v>
      </c>
      <c r="B569" s="84" t="s">
        <v>2642</v>
      </c>
      <c r="C569" s="84">
        <v>2</v>
      </c>
      <c r="D569" s="122">
        <v>0.0023624442207845473</v>
      </c>
      <c r="E569" s="122">
        <v>2.8328281295393536</v>
      </c>
      <c r="F569" s="84" t="s">
        <v>1804</v>
      </c>
      <c r="G569" s="84" t="b">
        <v>0</v>
      </c>
      <c r="H569" s="84" t="b">
        <v>1</v>
      </c>
      <c r="I569" s="84" t="b">
        <v>0</v>
      </c>
      <c r="J569" s="84" t="b">
        <v>1</v>
      </c>
      <c r="K569" s="84" t="b">
        <v>0</v>
      </c>
      <c r="L569" s="84" t="b">
        <v>0</v>
      </c>
    </row>
    <row r="570" spans="1:12" ht="15">
      <c r="A570" s="84" t="s">
        <v>2642</v>
      </c>
      <c r="B570" s="84" t="s">
        <v>2643</v>
      </c>
      <c r="C570" s="84">
        <v>2</v>
      </c>
      <c r="D570" s="122">
        <v>0.0023624442207845473</v>
      </c>
      <c r="E570" s="122">
        <v>2.8328281295393536</v>
      </c>
      <c r="F570" s="84" t="s">
        <v>1804</v>
      </c>
      <c r="G570" s="84" t="b">
        <v>1</v>
      </c>
      <c r="H570" s="84" t="b">
        <v>0</v>
      </c>
      <c r="I570" s="84" t="b">
        <v>0</v>
      </c>
      <c r="J570" s="84" t="b">
        <v>0</v>
      </c>
      <c r="K570" s="84" t="b">
        <v>1</v>
      </c>
      <c r="L570" s="84" t="b">
        <v>0</v>
      </c>
    </row>
    <row r="571" spans="1:12" ht="15">
      <c r="A571" s="84" t="s">
        <v>2643</v>
      </c>
      <c r="B571" s="84" t="s">
        <v>2644</v>
      </c>
      <c r="C571" s="84">
        <v>2</v>
      </c>
      <c r="D571" s="122">
        <v>0.0023624442207845473</v>
      </c>
      <c r="E571" s="122">
        <v>2.8328281295393536</v>
      </c>
      <c r="F571" s="84" t="s">
        <v>1804</v>
      </c>
      <c r="G571" s="84" t="b">
        <v>0</v>
      </c>
      <c r="H571" s="84" t="b">
        <v>1</v>
      </c>
      <c r="I571" s="84" t="b">
        <v>0</v>
      </c>
      <c r="J571" s="84" t="b">
        <v>0</v>
      </c>
      <c r="K571" s="84" t="b">
        <v>1</v>
      </c>
      <c r="L571" s="84" t="b">
        <v>0</v>
      </c>
    </row>
    <row r="572" spans="1:12" ht="15">
      <c r="A572" s="84" t="s">
        <v>2644</v>
      </c>
      <c r="B572" s="84" t="s">
        <v>2400</v>
      </c>
      <c r="C572" s="84">
        <v>2</v>
      </c>
      <c r="D572" s="122">
        <v>0.0023624442207845473</v>
      </c>
      <c r="E572" s="122">
        <v>2.5317981338753723</v>
      </c>
      <c r="F572" s="84" t="s">
        <v>1804</v>
      </c>
      <c r="G572" s="84" t="b">
        <v>0</v>
      </c>
      <c r="H572" s="84" t="b">
        <v>1</v>
      </c>
      <c r="I572" s="84" t="b">
        <v>0</v>
      </c>
      <c r="J572" s="84" t="b">
        <v>0</v>
      </c>
      <c r="K572" s="84" t="b">
        <v>0</v>
      </c>
      <c r="L572" s="84" t="b">
        <v>0</v>
      </c>
    </row>
    <row r="573" spans="1:12" ht="15">
      <c r="A573" s="84" t="s">
        <v>2400</v>
      </c>
      <c r="B573" s="84" t="s">
        <v>2645</v>
      </c>
      <c r="C573" s="84">
        <v>2</v>
      </c>
      <c r="D573" s="122">
        <v>0.0023624442207845473</v>
      </c>
      <c r="E573" s="122">
        <v>2.5317981338753723</v>
      </c>
      <c r="F573" s="84" t="s">
        <v>1804</v>
      </c>
      <c r="G573" s="84" t="b">
        <v>0</v>
      </c>
      <c r="H573" s="84" t="b">
        <v>0</v>
      </c>
      <c r="I573" s="84" t="b">
        <v>0</v>
      </c>
      <c r="J573" s="84" t="b">
        <v>0</v>
      </c>
      <c r="K573" s="84" t="b">
        <v>0</v>
      </c>
      <c r="L573" s="84" t="b">
        <v>0</v>
      </c>
    </row>
    <row r="574" spans="1:12" ht="15">
      <c r="A574" s="84" t="s">
        <v>2645</v>
      </c>
      <c r="B574" s="84" t="s">
        <v>2646</v>
      </c>
      <c r="C574" s="84">
        <v>2</v>
      </c>
      <c r="D574" s="122">
        <v>0.0023624442207845473</v>
      </c>
      <c r="E574" s="122">
        <v>2.8328281295393536</v>
      </c>
      <c r="F574" s="84" t="s">
        <v>1804</v>
      </c>
      <c r="G574" s="84" t="b">
        <v>0</v>
      </c>
      <c r="H574" s="84" t="b">
        <v>0</v>
      </c>
      <c r="I574" s="84" t="b">
        <v>0</v>
      </c>
      <c r="J574" s="84" t="b">
        <v>0</v>
      </c>
      <c r="K574" s="84" t="b">
        <v>1</v>
      </c>
      <c r="L574" s="84" t="b">
        <v>0</v>
      </c>
    </row>
    <row r="575" spans="1:12" ht="15">
      <c r="A575" s="84" t="s">
        <v>2646</v>
      </c>
      <c r="B575" s="84" t="s">
        <v>2416</v>
      </c>
      <c r="C575" s="84">
        <v>2</v>
      </c>
      <c r="D575" s="122">
        <v>0.0023624442207845473</v>
      </c>
      <c r="E575" s="122">
        <v>2.5317981338753723</v>
      </c>
      <c r="F575" s="84" t="s">
        <v>1804</v>
      </c>
      <c r="G575" s="84" t="b">
        <v>0</v>
      </c>
      <c r="H575" s="84" t="b">
        <v>1</v>
      </c>
      <c r="I575" s="84" t="b">
        <v>0</v>
      </c>
      <c r="J575" s="84" t="b">
        <v>0</v>
      </c>
      <c r="K575" s="84" t="b">
        <v>0</v>
      </c>
      <c r="L575" s="84" t="b">
        <v>0</v>
      </c>
    </row>
    <row r="576" spans="1:12" ht="15">
      <c r="A576" s="84" t="s">
        <v>2416</v>
      </c>
      <c r="B576" s="84" t="s">
        <v>2647</v>
      </c>
      <c r="C576" s="84">
        <v>2</v>
      </c>
      <c r="D576" s="122">
        <v>0.0023624442207845473</v>
      </c>
      <c r="E576" s="122">
        <v>2.4348881208673157</v>
      </c>
      <c r="F576" s="84" t="s">
        <v>1804</v>
      </c>
      <c r="G576" s="84" t="b">
        <v>0</v>
      </c>
      <c r="H576" s="84" t="b">
        <v>0</v>
      </c>
      <c r="I576" s="84" t="b">
        <v>0</v>
      </c>
      <c r="J576" s="84" t="b">
        <v>0</v>
      </c>
      <c r="K576" s="84" t="b">
        <v>0</v>
      </c>
      <c r="L576" s="84" t="b">
        <v>0</v>
      </c>
    </row>
    <row r="577" spans="1:12" ht="15">
      <c r="A577" s="84" t="s">
        <v>2647</v>
      </c>
      <c r="B577" s="84" t="s">
        <v>2648</v>
      </c>
      <c r="C577" s="84">
        <v>2</v>
      </c>
      <c r="D577" s="122">
        <v>0.0023624442207845473</v>
      </c>
      <c r="E577" s="122">
        <v>2.8328281295393536</v>
      </c>
      <c r="F577" s="84" t="s">
        <v>1804</v>
      </c>
      <c r="G577" s="84" t="b">
        <v>0</v>
      </c>
      <c r="H577" s="84" t="b">
        <v>0</v>
      </c>
      <c r="I577" s="84" t="b">
        <v>0</v>
      </c>
      <c r="J577" s="84" t="b">
        <v>0</v>
      </c>
      <c r="K577" s="84" t="b">
        <v>1</v>
      </c>
      <c r="L577" s="84" t="b">
        <v>0</v>
      </c>
    </row>
    <row r="578" spans="1:12" ht="15">
      <c r="A578" s="84" t="s">
        <v>584</v>
      </c>
      <c r="B578" s="84" t="s">
        <v>2361</v>
      </c>
      <c r="C578" s="84">
        <v>2</v>
      </c>
      <c r="D578" s="122">
        <v>0.0023624442207845473</v>
      </c>
      <c r="E578" s="122">
        <v>2.0546768791557097</v>
      </c>
      <c r="F578" s="84" t="s">
        <v>1804</v>
      </c>
      <c r="G578" s="84" t="b">
        <v>0</v>
      </c>
      <c r="H578" s="84" t="b">
        <v>0</v>
      </c>
      <c r="I578" s="84" t="b">
        <v>0</v>
      </c>
      <c r="J578" s="84" t="b">
        <v>0</v>
      </c>
      <c r="K578" s="84" t="b">
        <v>0</v>
      </c>
      <c r="L578" s="84" t="b">
        <v>0</v>
      </c>
    </row>
    <row r="579" spans="1:12" ht="15">
      <c r="A579" s="84" t="s">
        <v>574</v>
      </c>
      <c r="B579" s="84" t="s">
        <v>2633</v>
      </c>
      <c r="C579" s="84">
        <v>2</v>
      </c>
      <c r="D579" s="122">
        <v>0.0023624442207845473</v>
      </c>
      <c r="E579" s="122">
        <v>2.8328281295393536</v>
      </c>
      <c r="F579" s="84" t="s">
        <v>1804</v>
      </c>
      <c r="G579" s="84" t="b">
        <v>0</v>
      </c>
      <c r="H579" s="84" t="b">
        <v>0</v>
      </c>
      <c r="I579" s="84" t="b">
        <v>0</v>
      </c>
      <c r="J579" s="84" t="b">
        <v>0</v>
      </c>
      <c r="K579" s="84" t="b">
        <v>0</v>
      </c>
      <c r="L579" s="84" t="b">
        <v>0</v>
      </c>
    </row>
    <row r="580" spans="1:12" ht="15">
      <c r="A580" s="84" t="s">
        <v>2633</v>
      </c>
      <c r="B580" s="84" t="s">
        <v>2533</v>
      </c>
      <c r="C580" s="84">
        <v>2</v>
      </c>
      <c r="D580" s="122">
        <v>0.0023624442207845473</v>
      </c>
      <c r="E580" s="122">
        <v>2.8328281295393536</v>
      </c>
      <c r="F580" s="84" t="s">
        <v>1804</v>
      </c>
      <c r="G580" s="84" t="b">
        <v>0</v>
      </c>
      <c r="H580" s="84" t="b">
        <v>0</v>
      </c>
      <c r="I580" s="84" t="b">
        <v>0</v>
      </c>
      <c r="J580" s="84" t="b">
        <v>0</v>
      </c>
      <c r="K580" s="84" t="b">
        <v>0</v>
      </c>
      <c r="L580" s="84" t="b">
        <v>0</v>
      </c>
    </row>
    <row r="581" spans="1:12" ht="15">
      <c r="A581" s="84" t="s">
        <v>2533</v>
      </c>
      <c r="B581" s="84" t="s">
        <v>2634</v>
      </c>
      <c r="C581" s="84">
        <v>2</v>
      </c>
      <c r="D581" s="122">
        <v>0.0023624442207845473</v>
      </c>
      <c r="E581" s="122">
        <v>2.8328281295393536</v>
      </c>
      <c r="F581" s="84" t="s">
        <v>1804</v>
      </c>
      <c r="G581" s="84" t="b">
        <v>0</v>
      </c>
      <c r="H581" s="84" t="b">
        <v>0</v>
      </c>
      <c r="I581" s="84" t="b">
        <v>0</v>
      </c>
      <c r="J581" s="84" t="b">
        <v>0</v>
      </c>
      <c r="K581" s="84" t="b">
        <v>0</v>
      </c>
      <c r="L581" s="84" t="b">
        <v>0</v>
      </c>
    </row>
    <row r="582" spans="1:12" ht="15">
      <c r="A582" s="84" t="s">
        <v>2634</v>
      </c>
      <c r="B582" s="84" t="s">
        <v>2635</v>
      </c>
      <c r="C582" s="84">
        <v>2</v>
      </c>
      <c r="D582" s="122">
        <v>0.0023624442207845473</v>
      </c>
      <c r="E582" s="122">
        <v>2.8328281295393536</v>
      </c>
      <c r="F582" s="84" t="s">
        <v>1804</v>
      </c>
      <c r="G582" s="84" t="b">
        <v>0</v>
      </c>
      <c r="H582" s="84" t="b">
        <v>0</v>
      </c>
      <c r="I582" s="84" t="b">
        <v>0</v>
      </c>
      <c r="J582" s="84" t="b">
        <v>0</v>
      </c>
      <c r="K582" s="84" t="b">
        <v>0</v>
      </c>
      <c r="L582" s="84" t="b">
        <v>0</v>
      </c>
    </row>
    <row r="583" spans="1:12" ht="15">
      <c r="A583" s="84" t="s">
        <v>2635</v>
      </c>
      <c r="B583" s="84" t="s">
        <v>2459</v>
      </c>
      <c r="C583" s="84">
        <v>2</v>
      </c>
      <c r="D583" s="122">
        <v>0.0023624442207845473</v>
      </c>
      <c r="E583" s="122">
        <v>2.5317981338753723</v>
      </c>
      <c r="F583" s="84" t="s">
        <v>1804</v>
      </c>
      <c r="G583" s="84" t="b">
        <v>0</v>
      </c>
      <c r="H583" s="84" t="b">
        <v>0</v>
      </c>
      <c r="I583" s="84" t="b">
        <v>0</v>
      </c>
      <c r="J583" s="84" t="b">
        <v>0</v>
      </c>
      <c r="K583" s="84" t="b">
        <v>0</v>
      </c>
      <c r="L583" s="84" t="b">
        <v>0</v>
      </c>
    </row>
    <row r="584" spans="1:12" ht="15">
      <c r="A584" s="84" t="s">
        <v>2360</v>
      </c>
      <c r="B584" s="84" t="s">
        <v>2520</v>
      </c>
      <c r="C584" s="84">
        <v>2</v>
      </c>
      <c r="D584" s="122">
        <v>0.0023624442207845473</v>
      </c>
      <c r="E584" s="122">
        <v>2.0546768791557097</v>
      </c>
      <c r="F584" s="84" t="s">
        <v>1804</v>
      </c>
      <c r="G584" s="84" t="b">
        <v>0</v>
      </c>
      <c r="H584" s="84" t="b">
        <v>0</v>
      </c>
      <c r="I584" s="84" t="b">
        <v>0</v>
      </c>
      <c r="J584" s="84" t="b">
        <v>0</v>
      </c>
      <c r="K584" s="84" t="b">
        <v>0</v>
      </c>
      <c r="L584" s="84" t="b">
        <v>0</v>
      </c>
    </row>
    <row r="585" spans="1:12" ht="15">
      <c r="A585" s="84" t="s">
        <v>2520</v>
      </c>
      <c r="B585" s="84" t="s">
        <v>2384</v>
      </c>
      <c r="C585" s="84">
        <v>2</v>
      </c>
      <c r="D585" s="122">
        <v>0.0023624442207845473</v>
      </c>
      <c r="E585" s="122">
        <v>2.355706874819691</v>
      </c>
      <c r="F585" s="84" t="s">
        <v>1804</v>
      </c>
      <c r="G585" s="84" t="b">
        <v>0</v>
      </c>
      <c r="H585" s="84" t="b">
        <v>0</v>
      </c>
      <c r="I585" s="84" t="b">
        <v>0</v>
      </c>
      <c r="J585" s="84" t="b">
        <v>0</v>
      </c>
      <c r="K585" s="84" t="b">
        <v>0</v>
      </c>
      <c r="L585" s="84" t="b">
        <v>0</v>
      </c>
    </row>
    <row r="586" spans="1:12" ht="15">
      <c r="A586" s="84" t="s">
        <v>2385</v>
      </c>
      <c r="B586" s="84" t="s">
        <v>2430</v>
      </c>
      <c r="C586" s="84">
        <v>2</v>
      </c>
      <c r="D586" s="122">
        <v>0.0023624442207845473</v>
      </c>
      <c r="E586" s="122">
        <v>2.6567368704836722</v>
      </c>
      <c r="F586" s="84" t="s">
        <v>1804</v>
      </c>
      <c r="G586" s="84" t="b">
        <v>1</v>
      </c>
      <c r="H586" s="84" t="b">
        <v>0</v>
      </c>
      <c r="I586" s="84" t="b">
        <v>0</v>
      </c>
      <c r="J586" s="84" t="b">
        <v>1</v>
      </c>
      <c r="K586" s="84" t="b">
        <v>0</v>
      </c>
      <c r="L586" s="84" t="b">
        <v>0</v>
      </c>
    </row>
    <row r="587" spans="1:12" ht="15">
      <c r="A587" s="84" t="s">
        <v>2653</v>
      </c>
      <c r="B587" s="84" t="s">
        <v>600</v>
      </c>
      <c r="C587" s="84">
        <v>2</v>
      </c>
      <c r="D587" s="122">
        <v>0.0023624442207845473</v>
      </c>
      <c r="E587" s="122">
        <v>2.355706874819691</v>
      </c>
      <c r="F587" s="84" t="s">
        <v>1804</v>
      </c>
      <c r="G587" s="84" t="b">
        <v>0</v>
      </c>
      <c r="H587" s="84" t="b">
        <v>0</v>
      </c>
      <c r="I587" s="84" t="b">
        <v>0</v>
      </c>
      <c r="J587" s="84" t="b">
        <v>0</v>
      </c>
      <c r="K587" s="84" t="b">
        <v>0</v>
      </c>
      <c r="L587" s="84" t="b">
        <v>0</v>
      </c>
    </row>
    <row r="588" spans="1:12" ht="15">
      <c r="A588" s="84" t="s">
        <v>1934</v>
      </c>
      <c r="B588" s="84" t="s">
        <v>2519</v>
      </c>
      <c r="C588" s="84">
        <v>2</v>
      </c>
      <c r="D588" s="122">
        <v>0.0023624442207845473</v>
      </c>
      <c r="E588" s="122">
        <v>1.615344185325447</v>
      </c>
      <c r="F588" s="84" t="s">
        <v>1804</v>
      </c>
      <c r="G588" s="84" t="b">
        <v>0</v>
      </c>
      <c r="H588" s="84" t="b">
        <v>0</v>
      </c>
      <c r="I588" s="84" t="b">
        <v>0</v>
      </c>
      <c r="J588" s="84" t="b">
        <v>1</v>
      </c>
      <c r="K588" s="84" t="b">
        <v>0</v>
      </c>
      <c r="L588" s="84" t="b">
        <v>0</v>
      </c>
    </row>
    <row r="589" spans="1:12" ht="15">
      <c r="A589" s="84" t="s">
        <v>2519</v>
      </c>
      <c r="B589" s="84" t="s">
        <v>2624</v>
      </c>
      <c r="C589" s="84">
        <v>2</v>
      </c>
      <c r="D589" s="122">
        <v>0.0023624442207845473</v>
      </c>
      <c r="E589" s="122">
        <v>2.6567368704836722</v>
      </c>
      <c r="F589" s="84" t="s">
        <v>1804</v>
      </c>
      <c r="G589" s="84" t="b">
        <v>1</v>
      </c>
      <c r="H589" s="84" t="b">
        <v>0</v>
      </c>
      <c r="I589" s="84" t="b">
        <v>0</v>
      </c>
      <c r="J589" s="84" t="b">
        <v>0</v>
      </c>
      <c r="K589" s="84" t="b">
        <v>0</v>
      </c>
      <c r="L589" s="84" t="b">
        <v>0</v>
      </c>
    </row>
    <row r="590" spans="1:12" ht="15">
      <c r="A590" s="84" t="s">
        <v>2624</v>
      </c>
      <c r="B590" s="84" t="s">
        <v>1946</v>
      </c>
      <c r="C590" s="84">
        <v>2</v>
      </c>
      <c r="D590" s="122">
        <v>0.0023624442207845473</v>
      </c>
      <c r="E590" s="122">
        <v>2.1796156157640096</v>
      </c>
      <c r="F590" s="84" t="s">
        <v>1804</v>
      </c>
      <c r="G590" s="84" t="b">
        <v>0</v>
      </c>
      <c r="H590" s="84" t="b">
        <v>0</v>
      </c>
      <c r="I590" s="84" t="b">
        <v>0</v>
      </c>
      <c r="J590" s="84" t="b">
        <v>0</v>
      </c>
      <c r="K590" s="84" t="b">
        <v>0</v>
      </c>
      <c r="L590" s="84" t="b">
        <v>0</v>
      </c>
    </row>
    <row r="591" spans="1:12" ht="15">
      <c r="A591" s="84" t="s">
        <v>1946</v>
      </c>
      <c r="B591" s="84" t="s">
        <v>2383</v>
      </c>
      <c r="C591" s="84">
        <v>2</v>
      </c>
      <c r="D591" s="122">
        <v>0.0023624442207845473</v>
      </c>
      <c r="E591" s="122">
        <v>1.5483973956948338</v>
      </c>
      <c r="F591" s="84" t="s">
        <v>1804</v>
      </c>
      <c r="G591" s="84" t="b">
        <v>0</v>
      </c>
      <c r="H591" s="84" t="b">
        <v>0</v>
      </c>
      <c r="I591" s="84" t="b">
        <v>0</v>
      </c>
      <c r="J591" s="84" t="b">
        <v>0</v>
      </c>
      <c r="K591" s="84" t="b">
        <v>0</v>
      </c>
      <c r="L591" s="84" t="b">
        <v>0</v>
      </c>
    </row>
    <row r="592" spans="1:12" ht="15">
      <c r="A592" s="84" t="s">
        <v>2383</v>
      </c>
      <c r="B592" s="84" t="s">
        <v>570</v>
      </c>
      <c r="C592" s="84">
        <v>2</v>
      </c>
      <c r="D592" s="122">
        <v>0.0023624442207845473</v>
      </c>
      <c r="E592" s="122">
        <v>1.6567368704836722</v>
      </c>
      <c r="F592" s="84" t="s">
        <v>1804</v>
      </c>
      <c r="G592" s="84" t="b">
        <v>0</v>
      </c>
      <c r="H592" s="84" t="b">
        <v>0</v>
      </c>
      <c r="I592" s="84" t="b">
        <v>0</v>
      </c>
      <c r="J592" s="84" t="b">
        <v>0</v>
      </c>
      <c r="K592" s="84" t="b">
        <v>0</v>
      </c>
      <c r="L592" s="84" t="b">
        <v>0</v>
      </c>
    </row>
    <row r="593" spans="1:12" ht="15">
      <c r="A593" s="84" t="s">
        <v>570</v>
      </c>
      <c r="B593" s="84" t="s">
        <v>2453</v>
      </c>
      <c r="C593" s="84">
        <v>2</v>
      </c>
      <c r="D593" s="122">
        <v>0.0023624442207845473</v>
      </c>
      <c r="E593" s="122">
        <v>1.7914354443811285</v>
      </c>
      <c r="F593" s="84" t="s">
        <v>1804</v>
      </c>
      <c r="G593" s="84" t="b">
        <v>0</v>
      </c>
      <c r="H593" s="84" t="b">
        <v>0</v>
      </c>
      <c r="I593" s="84" t="b">
        <v>0</v>
      </c>
      <c r="J593" s="84" t="b">
        <v>1</v>
      </c>
      <c r="K593" s="84" t="b">
        <v>0</v>
      </c>
      <c r="L593" s="84" t="b">
        <v>0</v>
      </c>
    </row>
    <row r="594" spans="1:12" ht="15">
      <c r="A594" s="84" t="s">
        <v>2453</v>
      </c>
      <c r="B594" s="84" t="s">
        <v>2625</v>
      </c>
      <c r="C594" s="84">
        <v>2</v>
      </c>
      <c r="D594" s="122">
        <v>0.0023624442207845473</v>
      </c>
      <c r="E594" s="122">
        <v>2.5317981338753723</v>
      </c>
      <c r="F594" s="84" t="s">
        <v>1804</v>
      </c>
      <c r="G594" s="84" t="b">
        <v>1</v>
      </c>
      <c r="H594" s="84" t="b">
        <v>0</v>
      </c>
      <c r="I594" s="84" t="b">
        <v>0</v>
      </c>
      <c r="J594" s="84" t="b">
        <v>0</v>
      </c>
      <c r="K594" s="84" t="b">
        <v>0</v>
      </c>
      <c r="L594" s="84" t="b">
        <v>0</v>
      </c>
    </row>
    <row r="595" spans="1:12" ht="15">
      <c r="A595" s="84" t="s">
        <v>2625</v>
      </c>
      <c r="B595" s="84" t="s">
        <v>2421</v>
      </c>
      <c r="C595" s="84">
        <v>2</v>
      </c>
      <c r="D595" s="122">
        <v>0.0023624442207845473</v>
      </c>
      <c r="E595" s="122">
        <v>2.5317981338753723</v>
      </c>
      <c r="F595" s="84" t="s">
        <v>1804</v>
      </c>
      <c r="G595" s="84" t="b">
        <v>0</v>
      </c>
      <c r="H595" s="84" t="b">
        <v>0</v>
      </c>
      <c r="I595" s="84" t="b">
        <v>0</v>
      </c>
      <c r="J595" s="84" t="b">
        <v>0</v>
      </c>
      <c r="K595" s="84" t="b">
        <v>0</v>
      </c>
      <c r="L595" s="84" t="b">
        <v>0</v>
      </c>
    </row>
    <row r="596" spans="1:12" ht="15">
      <c r="A596" s="84" t="s">
        <v>2388</v>
      </c>
      <c r="B596" s="84" t="s">
        <v>2389</v>
      </c>
      <c r="C596" s="84">
        <v>2</v>
      </c>
      <c r="D596" s="122">
        <v>0.0023624442207845473</v>
      </c>
      <c r="E596" s="122">
        <v>2.036948112195278</v>
      </c>
      <c r="F596" s="84" t="s">
        <v>1804</v>
      </c>
      <c r="G596" s="84" t="b">
        <v>0</v>
      </c>
      <c r="H596" s="84" t="b">
        <v>0</v>
      </c>
      <c r="I596" s="84" t="b">
        <v>0</v>
      </c>
      <c r="J596" s="84" t="b">
        <v>0</v>
      </c>
      <c r="K596" s="84" t="b">
        <v>0</v>
      </c>
      <c r="L596" s="84" t="b">
        <v>0</v>
      </c>
    </row>
    <row r="597" spans="1:12" ht="15">
      <c r="A597" s="84" t="s">
        <v>2389</v>
      </c>
      <c r="B597" s="84" t="s">
        <v>1911</v>
      </c>
      <c r="C597" s="84">
        <v>2</v>
      </c>
      <c r="D597" s="122">
        <v>0.0023624442207845473</v>
      </c>
      <c r="E597" s="122">
        <v>2.4348881208673157</v>
      </c>
      <c r="F597" s="84" t="s">
        <v>1804</v>
      </c>
      <c r="G597" s="84" t="b">
        <v>0</v>
      </c>
      <c r="H597" s="84" t="b">
        <v>0</v>
      </c>
      <c r="I597" s="84" t="b">
        <v>0</v>
      </c>
      <c r="J597" s="84" t="b">
        <v>0</v>
      </c>
      <c r="K597" s="84" t="b">
        <v>0</v>
      </c>
      <c r="L597" s="84" t="b">
        <v>0</v>
      </c>
    </row>
    <row r="598" spans="1:12" ht="15">
      <c r="A598" s="84" t="s">
        <v>1911</v>
      </c>
      <c r="B598" s="84" t="s">
        <v>1912</v>
      </c>
      <c r="C598" s="84">
        <v>2</v>
      </c>
      <c r="D598" s="122">
        <v>0.0023624442207845473</v>
      </c>
      <c r="E598" s="122">
        <v>2.6567368704836722</v>
      </c>
      <c r="F598" s="84" t="s">
        <v>1804</v>
      </c>
      <c r="G598" s="84" t="b">
        <v>0</v>
      </c>
      <c r="H598" s="84" t="b">
        <v>0</v>
      </c>
      <c r="I598" s="84" t="b">
        <v>0</v>
      </c>
      <c r="J598" s="84" t="b">
        <v>0</v>
      </c>
      <c r="K598" s="84" t="b">
        <v>0</v>
      </c>
      <c r="L598" s="84" t="b">
        <v>0</v>
      </c>
    </row>
    <row r="599" spans="1:12" ht="15">
      <c r="A599" s="84" t="s">
        <v>1912</v>
      </c>
      <c r="B599" s="84" t="s">
        <v>2410</v>
      </c>
      <c r="C599" s="84">
        <v>2</v>
      </c>
      <c r="D599" s="122">
        <v>0.0023624442207845473</v>
      </c>
      <c r="E599" s="122">
        <v>2.480645611427991</v>
      </c>
      <c r="F599" s="84" t="s">
        <v>1804</v>
      </c>
      <c r="G599" s="84" t="b">
        <v>0</v>
      </c>
      <c r="H599" s="84" t="b">
        <v>0</v>
      </c>
      <c r="I599" s="84" t="b">
        <v>0</v>
      </c>
      <c r="J599" s="84" t="b">
        <v>0</v>
      </c>
      <c r="K599" s="84" t="b">
        <v>0</v>
      </c>
      <c r="L599" s="84" t="b">
        <v>0</v>
      </c>
    </row>
    <row r="600" spans="1:12" ht="15">
      <c r="A600" s="84" t="s">
        <v>2410</v>
      </c>
      <c r="B600" s="84" t="s">
        <v>1913</v>
      </c>
      <c r="C600" s="84">
        <v>2</v>
      </c>
      <c r="D600" s="122">
        <v>0.0023624442207845473</v>
      </c>
      <c r="E600" s="122">
        <v>2.6567368704836722</v>
      </c>
      <c r="F600" s="84" t="s">
        <v>1804</v>
      </c>
      <c r="G600" s="84" t="b">
        <v>0</v>
      </c>
      <c r="H600" s="84" t="b">
        <v>0</v>
      </c>
      <c r="I600" s="84" t="b">
        <v>0</v>
      </c>
      <c r="J600" s="84" t="b">
        <v>0</v>
      </c>
      <c r="K600" s="84" t="b">
        <v>0</v>
      </c>
      <c r="L600" s="84" t="b">
        <v>0</v>
      </c>
    </row>
    <row r="601" spans="1:12" ht="15">
      <c r="A601" s="84" t="s">
        <v>1913</v>
      </c>
      <c r="B601" s="84" t="s">
        <v>2506</v>
      </c>
      <c r="C601" s="84">
        <v>2</v>
      </c>
      <c r="D601" s="122">
        <v>0.0023624442207845473</v>
      </c>
      <c r="E601" s="122">
        <v>2.8328281295393536</v>
      </c>
      <c r="F601" s="84" t="s">
        <v>1804</v>
      </c>
      <c r="G601" s="84" t="b">
        <v>0</v>
      </c>
      <c r="H601" s="84" t="b">
        <v>0</v>
      </c>
      <c r="I601" s="84" t="b">
        <v>0</v>
      </c>
      <c r="J601" s="84" t="b">
        <v>1</v>
      </c>
      <c r="K601" s="84" t="b">
        <v>0</v>
      </c>
      <c r="L601" s="84" t="b">
        <v>0</v>
      </c>
    </row>
    <row r="602" spans="1:12" ht="15">
      <c r="A602" s="84" t="s">
        <v>2506</v>
      </c>
      <c r="B602" s="84" t="s">
        <v>2507</v>
      </c>
      <c r="C602" s="84">
        <v>2</v>
      </c>
      <c r="D602" s="122">
        <v>0.0023624442207845473</v>
      </c>
      <c r="E602" s="122">
        <v>2.8328281295393536</v>
      </c>
      <c r="F602" s="84" t="s">
        <v>1804</v>
      </c>
      <c r="G602" s="84" t="b">
        <v>1</v>
      </c>
      <c r="H602" s="84" t="b">
        <v>0</v>
      </c>
      <c r="I602" s="84" t="b">
        <v>0</v>
      </c>
      <c r="J602" s="84" t="b">
        <v>0</v>
      </c>
      <c r="K602" s="84" t="b">
        <v>0</v>
      </c>
      <c r="L602" s="84" t="b">
        <v>0</v>
      </c>
    </row>
    <row r="603" spans="1:12" ht="15">
      <c r="A603" s="84" t="s">
        <v>2507</v>
      </c>
      <c r="B603" s="84" t="s">
        <v>2411</v>
      </c>
      <c r="C603" s="84">
        <v>2</v>
      </c>
      <c r="D603" s="122">
        <v>0.0023624442207845473</v>
      </c>
      <c r="E603" s="122">
        <v>2.5317981338753723</v>
      </c>
      <c r="F603" s="84" t="s">
        <v>1804</v>
      </c>
      <c r="G603" s="84" t="b">
        <v>0</v>
      </c>
      <c r="H603" s="84" t="b">
        <v>0</v>
      </c>
      <c r="I603" s="84" t="b">
        <v>0</v>
      </c>
      <c r="J603" s="84" t="b">
        <v>0</v>
      </c>
      <c r="K603" s="84" t="b">
        <v>0</v>
      </c>
      <c r="L603" s="84" t="b">
        <v>0</v>
      </c>
    </row>
    <row r="604" spans="1:12" ht="15">
      <c r="A604" s="84" t="s">
        <v>2411</v>
      </c>
      <c r="B604" s="84" t="s">
        <v>2508</v>
      </c>
      <c r="C604" s="84">
        <v>2</v>
      </c>
      <c r="D604" s="122">
        <v>0.0023624442207845473</v>
      </c>
      <c r="E604" s="122">
        <v>2.5317981338753723</v>
      </c>
      <c r="F604" s="84" t="s">
        <v>1804</v>
      </c>
      <c r="G604" s="84" t="b">
        <v>0</v>
      </c>
      <c r="H604" s="84" t="b">
        <v>0</v>
      </c>
      <c r="I604" s="84" t="b">
        <v>0</v>
      </c>
      <c r="J604" s="84" t="b">
        <v>0</v>
      </c>
      <c r="K604" s="84" t="b">
        <v>0</v>
      </c>
      <c r="L604" s="84" t="b">
        <v>0</v>
      </c>
    </row>
    <row r="605" spans="1:12" ht="15">
      <c r="A605" s="84" t="s">
        <v>1895</v>
      </c>
      <c r="B605" s="84" t="s">
        <v>583</v>
      </c>
      <c r="C605" s="84">
        <v>2</v>
      </c>
      <c r="D605" s="122">
        <v>0.0023624442207845473</v>
      </c>
      <c r="E605" s="122">
        <v>2.480645611427991</v>
      </c>
      <c r="F605" s="84" t="s">
        <v>1804</v>
      </c>
      <c r="G605" s="84" t="b">
        <v>0</v>
      </c>
      <c r="H605" s="84" t="b">
        <v>0</v>
      </c>
      <c r="I605" s="84" t="b">
        <v>0</v>
      </c>
      <c r="J605" s="84" t="b">
        <v>0</v>
      </c>
      <c r="K605" s="84" t="b">
        <v>0</v>
      </c>
      <c r="L605" s="84" t="b">
        <v>0</v>
      </c>
    </row>
    <row r="606" spans="1:12" ht="15">
      <c r="A606" s="84" t="s">
        <v>2479</v>
      </c>
      <c r="B606" s="84" t="s">
        <v>1941</v>
      </c>
      <c r="C606" s="84">
        <v>2</v>
      </c>
      <c r="D606" s="122">
        <v>0.0023624442207845473</v>
      </c>
      <c r="E606" s="122">
        <v>1.8438235138408166</v>
      </c>
      <c r="F606" s="84" t="s">
        <v>1804</v>
      </c>
      <c r="G606" s="84" t="b">
        <v>0</v>
      </c>
      <c r="H606" s="84" t="b">
        <v>0</v>
      </c>
      <c r="I606" s="84" t="b">
        <v>0</v>
      </c>
      <c r="J606" s="84" t="b">
        <v>0</v>
      </c>
      <c r="K606" s="84" t="b">
        <v>0</v>
      </c>
      <c r="L606" s="84" t="b">
        <v>0</v>
      </c>
    </row>
    <row r="607" spans="1:12" ht="15">
      <c r="A607" s="84" t="s">
        <v>2358</v>
      </c>
      <c r="B607" s="84" t="s">
        <v>2480</v>
      </c>
      <c r="C607" s="84">
        <v>2</v>
      </c>
      <c r="D607" s="122">
        <v>0.0023624442207845473</v>
      </c>
      <c r="E607" s="122">
        <v>1.8438235138408166</v>
      </c>
      <c r="F607" s="84" t="s">
        <v>1804</v>
      </c>
      <c r="G607" s="84" t="b">
        <v>0</v>
      </c>
      <c r="H607" s="84" t="b">
        <v>0</v>
      </c>
      <c r="I607" s="84" t="b">
        <v>0</v>
      </c>
      <c r="J607" s="84" t="b">
        <v>0</v>
      </c>
      <c r="K607" s="84" t="b">
        <v>0</v>
      </c>
      <c r="L607" s="84" t="b">
        <v>0</v>
      </c>
    </row>
    <row r="608" spans="1:12" ht="15">
      <c r="A608" s="84" t="s">
        <v>2480</v>
      </c>
      <c r="B608" s="84" t="s">
        <v>570</v>
      </c>
      <c r="C608" s="84">
        <v>2</v>
      </c>
      <c r="D608" s="122">
        <v>0.0023624442207845473</v>
      </c>
      <c r="E608" s="122">
        <v>1.8785856201000286</v>
      </c>
      <c r="F608" s="84" t="s">
        <v>1804</v>
      </c>
      <c r="G608" s="84" t="b">
        <v>0</v>
      </c>
      <c r="H608" s="84" t="b">
        <v>0</v>
      </c>
      <c r="I608" s="84" t="b">
        <v>0</v>
      </c>
      <c r="J608" s="84" t="b">
        <v>0</v>
      </c>
      <c r="K608" s="84" t="b">
        <v>0</v>
      </c>
      <c r="L608" s="84" t="b">
        <v>0</v>
      </c>
    </row>
    <row r="609" spans="1:12" ht="15">
      <c r="A609" s="84" t="s">
        <v>2435</v>
      </c>
      <c r="B609" s="84" t="s">
        <v>1940</v>
      </c>
      <c r="C609" s="84">
        <v>2</v>
      </c>
      <c r="D609" s="122">
        <v>0.0023624442207845473</v>
      </c>
      <c r="E609" s="122">
        <v>1.9577668661476535</v>
      </c>
      <c r="F609" s="84" t="s">
        <v>1804</v>
      </c>
      <c r="G609" s="84" t="b">
        <v>1</v>
      </c>
      <c r="H609" s="84" t="b">
        <v>0</v>
      </c>
      <c r="I609" s="84" t="b">
        <v>0</v>
      </c>
      <c r="J609" s="84" t="b">
        <v>0</v>
      </c>
      <c r="K609" s="84" t="b">
        <v>0</v>
      </c>
      <c r="L609" s="84" t="b">
        <v>0</v>
      </c>
    </row>
    <row r="610" spans="1:12" ht="15">
      <c r="A610" s="84" t="s">
        <v>1940</v>
      </c>
      <c r="B610" s="84" t="s">
        <v>2387</v>
      </c>
      <c r="C610" s="84">
        <v>2</v>
      </c>
      <c r="D610" s="122">
        <v>0.0023624442207845473</v>
      </c>
      <c r="E610" s="122">
        <v>1.4136988217973776</v>
      </c>
      <c r="F610" s="84" t="s">
        <v>1804</v>
      </c>
      <c r="G610" s="84" t="b">
        <v>0</v>
      </c>
      <c r="H610" s="84" t="b">
        <v>0</v>
      </c>
      <c r="I610" s="84" t="b">
        <v>0</v>
      </c>
      <c r="J610" s="84" t="b">
        <v>1</v>
      </c>
      <c r="K610" s="84" t="b">
        <v>0</v>
      </c>
      <c r="L610" s="84" t="b">
        <v>0</v>
      </c>
    </row>
    <row r="611" spans="1:12" ht="15">
      <c r="A611" s="84" t="s">
        <v>2408</v>
      </c>
      <c r="B611" s="84" t="s">
        <v>2366</v>
      </c>
      <c r="C611" s="84">
        <v>2</v>
      </c>
      <c r="D611" s="122">
        <v>0.0023624442207845473</v>
      </c>
      <c r="E611" s="122">
        <v>2.1796156157640096</v>
      </c>
      <c r="F611" s="84" t="s">
        <v>1804</v>
      </c>
      <c r="G611" s="84" t="b">
        <v>1</v>
      </c>
      <c r="H611" s="84" t="b">
        <v>0</v>
      </c>
      <c r="I611" s="84" t="b">
        <v>0</v>
      </c>
      <c r="J611" s="84" t="b">
        <v>0</v>
      </c>
      <c r="K611" s="84" t="b">
        <v>0</v>
      </c>
      <c r="L611" s="84" t="b">
        <v>0</v>
      </c>
    </row>
    <row r="612" spans="1:12" ht="15">
      <c r="A612" s="84" t="s">
        <v>2366</v>
      </c>
      <c r="B612" s="84" t="s">
        <v>1904</v>
      </c>
      <c r="C612" s="84">
        <v>2</v>
      </c>
      <c r="D612" s="122">
        <v>0.0023624442207845473</v>
      </c>
      <c r="E612" s="122">
        <v>1.480645611427991</v>
      </c>
      <c r="F612" s="84" t="s">
        <v>1804</v>
      </c>
      <c r="G612" s="84" t="b">
        <v>0</v>
      </c>
      <c r="H612" s="84" t="b">
        <v>0</v>
      </c>
      <c r="I612" s="84" t="b">
        <v>0</v>
      </c>
      <c r="J612" s="84" t="b">
        <v>0</v>
      </c>
      <c r="K612" s="84" t="b">
        <v>0</v>
      </c>
      <c r="L612" s="84" t="b">
        <v>0</v>
      </c>
    </row>
    <row r="613" spans="1:12" ht="15">
      <c r="A613" s="84" t="s">
        <v>1904</v>
      </c>
      <c r="B613" s="84" t="s">
        <v>2375</v>
      </c>
      <c r="C613" s="84">
        <v>2</v>
      </c>
      <c r="D613" s="122">
        <v>0.0023624442207845473</v>
      </c>
      <c r="E613" s="122">
        <v>1.443662045174821</v>
      </c>
      <c r="F613" s="84" t="s">
        <v>1804</v>
      </c>
      <c r="G613" s="84" t="b">
        <v>0</v>
      </c>
      <c r="H613" s="84" t="b">
        <v>0</v>
      </c>
      <c r="I613" s="84" t="b">
        <v>0</v>
      </c>
      <c r="J613" s="84" t="b">
        <v>0</v>
      </c>
      <c r="K613" s="84" t="b">
        <v>1</v>
      </c>
      <c r="L613" s="84" t="b">
        <v>0</v>
      </c>
    </row>
    <row r="614" spans="1:12" ht="15">
      <c r="A614" s="84" t="s">
        <v>1939</v>
      </c>
      <c r="B614" s="84" t="s">
        <v>1937</v>
      </c>
      <c r="C614" s="84">
        <v>2</v>
      </c>
      <c r="D614" s="122">
        <v>0.0023624442207845473</v>
      </c>
      <c r="E614" s="122">
        <v>1.1448535095047978</v>
      </c>
      <c r="F614" s="84" t="s">
        <v>1804</v>
      </c>
      <c r="G614" s="84" t="b">
        <v>0</v>
      </c>
      <c r="H614" s="84" t="b">
        <v>0</v>
      </c>
      <c r="I614" s="84" t="b">
        <v>0</v>
      </c>
      <c r="J614" s="84" t="b">
        <v>0</v>
      </c>
      <c r="K614" s="84" t="b">
        <v>0</v>
      </c>
      <c r="L614" s="84" t="b">
        <v>0</v>
      </c>
    </row>
    <row r="615" spans="1:12" ht="15">
      <c r="A615" s="84" t="s">
        <v>2404</v>
      </c>
      <c r="B615" s="84" t="s">
        <v>2561</v>
      </c>
      <c r="C615" s="84">
        <v>2</v>
      </c>
      <c r="D615" s="122">
        <v>0.0023624442207845473</v>
      </c>
      <c r="E615" s="122">
        <v>2.5317981338753723</v>
      </c>
      <c r="F615" s="84" t="s">
        <v>1804</v>
      </c>
      <c r="G615" s="84" t="b">
        <v>0</v>
      </c>
      <c r="H615" s="84" t="b">
        <v>0</v>
      </c>
      <c r="I615" s="84" t="b">
        <v>0</v>
      </c>
      <c r="J615" s="84" t="b">
        <v>1</v>
      </c>
      <c r="K615" s="84" t="b">
        <v>0</v>
      </c>
      <c r="L615" s="84" t="b">
        <v>0</v>
      </c>
    </row>
    <row r="616" spans="1:12" ht="15">
      <c r="A616" s="84" t="s">
        <v>2561</v>
      </c>
      <c r="B616" s="84" t="s">
        <v>2481</v>
      </c>
      <c r="C616" s="84">
        <v>2</v>
      </c>
      <c r="D616" s="122">
        <v>0.0023624442207845473</v>
      </c>
      <c r="E616" s="122">
        <v>2.8328281295393536</v>
      </c>
      <c r="F616" s="84" t="s">
        <v>1804</v>
      </c>
      <c r="G616" s="84" t="b">
        <v>1</v>
      </c>
      <c r="H616" s="84" t="b">
        <v>0</v>
      </c>
      <c r="I616" s="84" t="b">
        <v>0</v>
      </c>
      <c r="J616" s="84" t="b">
        <v>0</v>
      </c>
      <c r="K616" s="84" t="b">
        <v>0</v>
      </c>
      <c r="L616" s="84" t="b">
        <v>0</v>
      </c>
    </row>
    <row r="617" spans="1:12" ht="15">
      <c r="A617" s="84" t="s">
        <v>2481</v>
      </c>
      <c r="B617" s="84" t="s">
        <v>2562</v>
      </c>
      <c r="C617" s="84">
        <v>2</v>
      </c>
      <c r="D617" s="122">
        <v>0.0023624442207845473</v>
      </c>
      <c r="E617" s="122">
        <v>2.6567368704836722</v>
      </c>
      <c r="F617" s="84" t="s">
        <v>1804</v>
      </c>
      <c r="G617" s="84" t="b">
        <v>0</v>
      </c>
      <c r="H617" s="84" t="b">
        <v>0</v>
      </c>
      <c r="I617" s="84" t="b">
        <v>0</v>
      </c>
      <c r="J617" s="84" t="b">
        <v>0</v>
      </c>
      <c r="K617" s="84" t="b">
        <v>0</v>
      </c>
      <c r="L617" s="84" t="b">
        <v>0</v>
      </c>
    </row>
    <row r="618" spans="1:12" ht="15">
      <c r="A618" s="84" t="s">
        <v>2562</v>
      </c>
      <c r="B618" s="84" t="s">
        <v>2563</v>
      </c>
      <c r="C618" s="84">
        <v>2</v>
      </c>
      <c r="D618" s="122">
        <v>0.0023624442207845473</v>
      </c>
      <c r="E618" s="122">
        <v>2.8328281295393536</v>
      </c>
      <c r="F618" s="84" t="s">
        <v>1804</v>
      </c>
      <c r="G618" s="84" t="b">
        <v>0</v>
      </c>
      <c r="H618" s="84" t="b">
        <v>0</v>
      </c>
      <c r="I618" s="84" t="b">
        <v>0</v>
      </c>
      <c r="J618" s="84" t="b">
        <v>0</v>
      </c>
      <c r="K618" s="84" t="b">
        <v>0</v>
      </c>
      <c r="L618" s="84" t="b">
        <v>0</v>
      </c>
    </row>
    <row r="619" spans="1:12" ht="15">
      <c r="A619" s="84" t="s">
        <v>2563</v>
      </c>
      <c r="B619" s="84" t="s">
        <v>2482</v>
      </c>
      <c r="C619" s="84">
        <v>2</v>
      </c>
      <c r="D619" s="122">
        <v>0.0023624442207845473</v>
      </c>
      <c r="E619" s="122">
        <v>2.6567368704836722</v>
      </c>
      <c r="F619" s="84" t="s">
        <v>1804</v>
      </c>
      <c r="G619" s="84" t="b">
        <v>0</v>
      </c>
      <c r="H619" s="84" t="b">
        <v>0</v>
      </c>
      <c r="I619" s="84" t="b">
        <v>0</v>
      </c>
      <c r="J619" s="84" t="b">
        <v>0</v>
      </c>
      <c r="K619" s="84" t="b">
        <v>0</v>
      </c>
      <c r="L619" s="84" t="b">
        <v>0</v>
      </c>
    </row>
    <row r="620" spans="1:12" ht="15">
      <c r="A620" s="84" t="s">
        <v>2482</v>
      </c>
      <c r="B620" s="84" t="s">
        <v>2564</v>
      </c>
      <c r="C620" s="84">
        <v>2</v>
      </c>
      <c r="D620" s="122">
        <v>0.0023624442207845473</v>
      </c>
      <c r="E620" s="122">
        <v>2.6567368704836722</v>
      </c>
      <c r="F620" s="84" t="s">
        <v>1804</v>
      </c>
      <c r="G620" s="84" t="b">
        <v>0</v>
      </c>
      <c r="H620" s="84" t="b">
        <v>0</v>
      </c>
      <c r="I620" s="84" t="b">
        <v>0</v>
      </c>
      <c r="J620" s="84" t="b">
        <v>0</v>
      </c>
      <c r="K620" s="84" t="b">
        <v>0</v>
      </c>
      <c r="L620" s="84" t="b">
        <v>0</v>
      </c>
    </row>
    <row r="621" spans="1:12" ht="15">
      <c r="A621" s="84" t="s">
        <v>2564</v>
      </c>
      <c r="B621" s="84" t="s">
        <v>2565</v>
      </c>
      <c r="C621" s="84">
        <v>2</v>
      </c>
      <c r="D621" s="122">
        <v>0.0023624442207845473</v>
      </c>
      <c r="E621" s="122">
        <v>2.8328281295393536</v>
      </c>
      <c r="F621" s="84" t="s">
        <v>1804</v>
      </c>
      <c r="G621" s="84" t="b">
        <v>0</v>
      </c>
      <c r="H621" s="84" t="b">
        <v>0</v>
      </c>
      <c r="I621" s="84" t="b">
        <v>0</v>
      </c>
      <c r="J621" s="84" t="b">
        <v>0</v>
      </c>
      <c r="K621" s="84" t="b">
        <v>0</v>
      </c>
      <c r="L621" s="84" t="b">
        <v>0</v>
      </c>
    </row>
    <row r="622" spans="1:12" ht="15">
      <c r="A622" s="84" t="s">
        <v>2565</v>
      </c>
      <c r="B622" s="84" t="s">
        <v>2566</v>
      </c>
      <c r="C622" s="84">
        <v>2</v>
      </c>
      <c r="D622" s="122">
        <v>0.0023624442207845473</v>
      </c>
      <c r="E622" s="122">
        <v>2.8328281295393536</v>
      </c>
      <c r="F622" s="84" t="s">
        <v>1804</v>
      </c>
      <c r="G622" s="84" t="b">
        <v>0</v>
      </c>
      <c r="H622" s="84" t="b">
        <v>0</v>
      </c>
      <c r="I622" s="84" t="b">
        <v>0</v>
      </c>
      <c r="J622" s="84" t="b">
        <v>0</v>
      </c>
      <c r="K622" s="84" t="b">
        <v>0</v>
      </c>
      <c r="L622" s="84" t="b">
        <v>0</v>
      </c>
    </row>
    <row r="623" spans="1:12" ht="15">
      <c r="A623" s="84" t="s">
        <v>2566</v>
      </c>
      <c r="B623" s="84" t="s">
        <v>2567</v>
      </c>
      <c r="C623" s="84">
        <v>2</v>
      </c>
      <c r="D623" s="122">
        <v>0.0023624442207845473</v>
      </c>
      <c r="E623" s="122">
        <v>2.8328281295393536</v>
      </c>
      <c r="F623" s="84" t="s">
        <v>1804</v>
      </c>
      <c r="G623" s="84" t="b">
        <v>0</v>
      </c>
      <c r="H623" s="84" t="b">
        <v>0</v>
      </c>
      <c r="I623" s="84" t="b">
        <v>0</v>
      </c>
      <c r="J623" s="84" t="b">
        <v>0</v>
      </c>
      <c r="K623" s="84" t="b">
        <v>0</v>
      </c>
      <c r="L623" s="84" t="b">
        <v>0</v>
      </c>
    </row>
    <row r="624" spans="1:12" ht="15">
      <c r="A624" s="84" t="s">
        <v>2567</v>
      </c>
      <c r="B624" s="84" t="s">
        <v>2568</v>
      </c>
      <c r="C624" s="84">
        <v>2</v>
      </c>
      <c r="D624" s="122">
        <v>0.0023624442207845473</v>
      </c>
      <c r="E624" s="122">
        <v>2.8328281295393536</v>
      </c>
      <c r="F624" s="84" t="s">
        <v>1804</v>
      </c>
      <c r="G624" s="84" t="b">
        <v>0</v>
      </c>
      <c r="H624" s="84" t="b">
        <v>0</v>
      </c>
      <c r="I624" s="84" t="b">
        <v>0</v>
      </c>
      <c r="J624" s="84" t="b">
        <v>0</v>
      </c>
      <c r="K624" s="84" t="b">
        <v>0</v>
      </c>
      <c r="L624" s="84" t="b">
        <v>0</v>
      </c>
    </row>
    <row r="625" spans="1:12" ht="15">
      <c r="A625" s="84" t="s">
        <v>2568</v>
      </c>
      <c r="B625" s="84" t="s">
        <v>2429</v>
      </c>
      <c r="C625" s="84">
        <v>2</v>
      </c>
      <c r="D625" s="122">
        <v>0.0023624442207845473</v>
      </c>
      <c r="E625" s="122">
        <v>2.8328281295393536</v>
      </c>
      <c r="F625" s="84" t="s">
        <v>1804</v>
      </c>
      <c r="G625" s="84" t="b">
        <v>0</v>
      </c>
      <c r="H625" s="84" t="b">
        <v>0</v>
      </c>
      <c r="I625" s="84" t="b">
        <v>0</v>
      </c>
      <c r="J625" s="84" t="b">
        <v>0</v>
      </c>
      <c r="K625" s="84" t="b">
        <v>0</v>
      </c>
      <c r="L625" s="84" t="b">
        <v>0</v>
      </c>
    </row>
    <row r="626" spans="1:12" ht="15">
      <c r="A626" s="84" t="s">
        <v>2433</v>
      </c>
      <c r="B626" s="84" t="s">
        <v>2558</v>
      </c>
      <c r="C626" s="84">
        <v>2</v>
      </c>
      <c r="D626" s="122">
        <v>0.0023624442207845473</v>
      </c>
      <c r="E626" s="122">
        <v>2.8328281295393536</v>
      </c>
      <c r="F626" s="84" t="s">
        <v>1804</v>
      </c>
      <c r="G626" s="84" t="b">
        <v>0</v>
      </c>
      <c r="H626" s="84" t="b">
        <v>0</v>
      </c>
      <c r="I626" s="84" t="b">
        <v>0</v>
      </c>
      <c r="J626" s="84" t="b">
        <v>0</v>
      </c>
      <c r="K626" s="84" t="b">
        <v>0</v>
      </c>
      <c r="L626" s="84" t="b">
        <v>0</v>
      </c>
    </row>
    <row r="627" spans="1:12" ht="15">
      <c r="A627" s="84" t="s">
        <v>2558</v>
      </c>
      <c r="B627" s="84" t="s">
        <v>2368</v>
      </c>
      <c r="C627" s="84">
        <v>2</v>
      </c>
      <c r="D627" s="122">
        <v>0.0023624442207845473</v>
      </c>
      <c r="E627" s="122">
        <v>2.288760085189078</v>
      </c>
      <c r="F627" s="84" t="s">
        <v>1804</v>
      </c>
      <c r="G627" s="84" t="b">
        <v>0</v>
      </c>
      <c r="H627" s="84" t="b">
        <v>0</v>
      </c>
      <c r="I627" s="84" t="b">
        <v>0</v>
      </c>
      <c r="J627" s="84" t="b">
        <v>0</v>
      </c>
      <c r="K627" s="84" t="b">
        <v>0</v>
      </c>
      <c r="L627" s="84" t="b">
        <v>0</v>
      </c>
    </row>
    <row r="628" spans="1:12" ht="15">
      <c r="A628" s="84" t="s">
        <v>2368</v>
      </c>
      <c r="B628" s="84" t="s">
        <v>2559</v>
      </c>
      <c r="C628" s="84">
        <v>2</v>
      </c>
      <c r="D628" s="122">
        <v>0.0023624442207845473</v>
      </c>
      <c r="E628" s="122">
        <v>2.288760085189078</v>
      </c>
      <c r="F628" s="84" t="s">
        <v>1804</v>
      </c>
      <c r="G628" s="84" t="b">
        <v>0</v>
      </c>
      <c r="H628" s="84" t="b">
        <v>0</v>
      </c>
      <c r="I628" s="84" t="b">
        <v>0</v>
      </c>
      <c r="J628" s="84" t="b">
        <v>0</v>
      </c>
      <c r="K628" s="84" t="b">
        <v>1</v>
      </c>
      <c r="L628" s="84" t="b">
        <v>0</v>
      </c>
    </row>
    <row r="629" spans="1:12" ht="15">
      <c r="A629" s="84" t="s">
        <v>2559</v>
      </c>
      <c r="B629" s="84" t="s">
        <v>1937</v>
      </c>
      <c r="C629" s="84">
        <v>2</v>
      </c>
      <c r="D629" s="122">
        <v>0.0023624442207845473</v>
      </c>
      <c r="E629" s="122">
        <v>2.019914772896498</v>
      </c>
      <c r="F629" s="84" t="s">
        <v>1804</v>
      </c>
      <c r="G629" s="84" t="b">
        <v>0</v>
      </c>
      <c r="H629" s="84" t="b">
        <v>1</v>
      </c>
      <c r="I629" s="84" t="b">
        <v>0</v>
      </c>
      <c r="J629" s="84" t="b">
        <v>0</v>
      </c>
      <c r="K629" s="84" t="b">
        <v>0</v>
      </c>
      <c r="L629" s="84" t="b">
        <v>0</v>
      </c>
    </row>
    <row r="630" spans="1:12" ht="15">
      <c r="A630" s="84" t="s">
        <v>1937</v>
      </c>
      <c r="B630" s="84" t="s">
        <v>1941</v>
      </c>
      <c r="C630" s="84">
        <v>2</v>
      </c>
      <c r="D630" s="122">
        <v>0.0023624442207845473</v>
      </c>
      <c r="E630" s="122">
        <v>1.279552083402254</v>
      </c>
      <c r="F630" s="84" t="s">
        <v>1804</v>
      </c>
      <c r="G630" s="84" t="b">
        <v>0</v>
      </c>
      <c r="H630" s="84" t="b">
        <v>0</v>
      </c>
      <c r="I630" s="84" t="b">
        <v>0</v>
      </c>
      <c r="J630" s="84" t="b">
        <v>0</v>
      </c>
      <c r="K630" s="84" t="b">
        <v>0</v>
      </c>
      <c r="L630" s="84" t="b">
        <v>0</v>
      </c>
    </row>
    <row r="631" spans="1:12" ht="15">
      <c r="A631" s="84" t="s">
        <v>2448</v>
      </c>
      <c r="B631" s="84" t="s">
        <v>2449</v>
      </c>
      <c r="C631" s="84">
        <v>2</v>
      </c>
      <c r="D631" s="122">
        <v>0.0023624442207845473</v>
      </c>
      <c r="E631" s="122">
        <v>2.8328281295393536</v>
      </c>
      <c r="F631" s="84" t="s">
        <v>1804</v>
      </c>
      <c r="G631" s="84" t="b">
        <v>0</v>
      </c>
      <c r="H631" s="84" t="b">
        <v>0</v>
      </c>
      <c r="I631" s="84" t="b">
        <v>0</v>
      </c>
      <c r="J631" s="84" t="b">
        <v>0</v>
      </c>
      <c r="K631" s="84" t="b">
        <v>0</v>
      </c>
      <c r="L631" s="84" t="b">
        <v>0</v>
      </c>
    </row>
    <row r="632" spans="1:12" ht="15">
      <c r="A632" s="84" t="s">
        <v>1937</v>
      </c>
      <c r="B632" s="84" t="s">
        <v>1899</v>
      </c>
      <c r="C632" s="84">
        <v>2</v>
      </c>
      <c r="D632" s="122">
        <v>0.0023624442207845473</v>
      </c>
      <c r="E632" s="122">
        <v>1.694525431373072</v>
      </c>
      <c r="F632" s="84" t="s">
        <v>1804</v>
      </c>
      <c r="G632" s="84" t="b">
        <v>0</v>
      </c>
      <c r="H632" s="84" t="b">
        <v>0</v>
      </c>
      <c r="I632" s="84" t="b">
        <v>0</v>
      </c>
      <c r="J632" s="84" t="b">
        <v>0</v>
      </c>
      <c r="K632" s="84" t="b">
        <v>0</v>
      </c>
      <c r="L632" s="84" t="b">
        <v>0</v>
      </c>
    </row>
    <row r="633" spans="1:12" ht="15">
      <c r="A633" s="84" t="s">
        <v>2357</v>
      </c>
      <c r="B633" s="84" t="s">
        <v>2605</v>
      </c>
      <c r="C633" s="84">
        <v>2</v>
      </c>
      <c r="D633" s="122">
        <v>0.0023624442207845473</v>
      </c>
      <c r="E633" s="122">
        <v>2.0546768791557097</v>
      </c>
      <c r="F633" s="84" t="s">
        <v>1804</v>
      </c>
      <c r="G633" s="84" t="b">
        <v>1</v>
      </c>
      <c r="H633" s="84" t="b">
        <v>0</v>
      </c>
      <c r="I633" s="84" t="b">
        <v>0</v>
      </c>
      <c r="J633" s="84" t="b">
        <v>0</v>
      </c>
      <c r="K633" s="84" t="b">
        <v>0</v>
      </c>
      <c r="L633" s="84" t="b">
        <v>0</v>
      </c>
    </row>
    <row r="634" spans="1:12" ht="15">
      <c r="A634" s="84" t="s">
        <v>2605</v>
      </c>
      <c r="B634" s="84" t="s">
        <v>2606</v>
      </c>
      <c r="C634" s="84">
        <v>2</v>
      </c>
      <c r="D634" s="122">
        <v>0.0023624442207845473</v>
      </c>
      <c r="E634" s="122">
        <v>2.8328281295393536</v>
      </c>
      <c r="F634" s="84" t="s">
        <v>1804</v>
      </c>
      <c r="G634" s="84" t="b">
        <v>0</v>
      </c>
      <c r="H634" s="84" t="b">
        <v>0</v>
      </c>
      <c r="I634" s="84" t="b">
        <v>0</v>
      </c>
      <c r="J634" s="84" t="b">
        <v>0</v>
      </c>
      <c r="K634" s="84" t="b">
        <v>0</v>
      </c>
      <c r="L634" s="84" t="b">
        <v>0</v>
      </c>
    </row>
    <row r="635" spans="1:12" ht="15">
      <c r="A635" s="84" t="s">
        <v>2606</v>
      </c>
      <c r="B635" s="84" t="s">
        <v>1976</v>
      </c>
      <c r="C635" s="84">
        <v>2</v>
      </c>
      <c r="D635" s="122">
        <v>0.0023624442207845473</v>
      </c>
      <c r="E635" s="122">
        <v>2.288760085189078</v>
      </c>
      <c r="F635" s="84" t="s">
        <v>1804</v>
      </c>
      <c r="G635" s="84" t="b">
        <v>0</v>
      </c>
      <c r="H635" s="84" t="b">
        <v>0</v>
      </c>
      <c r="I635" s="84" t="b">
        <v>0</v>
      </c>
      <c r="J635" s="84" t="b">
        <v>0</v>
      </c>
      <c r="K635" s="84" t="b">
        <v>0</v>
      </c>
      <c r="L635" s="84" t="b">
        <v>0</v>
      </c>
    </row>
    <row r="636" spans="1:12" ht="15">
      <c r="A636" s="84" t="s">
        <v>1976</v>
      </c>
      <c r="B636" s="84" t="s">
        <v>284</v>
      </c>
      <c r="C636" s="84">
        <v>2</v>
      </c>
      <c r="D636" s="122">
        <v>0.0023624442207845473</v>
      </c>
      <c r="E636" s="122">
        <v>2.288760085189078</v>
      </c>
      <c r="F636" s="84" t="s">
        <v>1804</v>
      </c>
      <c r="G636" s="84" t="b">
        <v>0</v>
      </c>
      <c r="H636" s="84" t="b">
        <v>0</v>
      </c>
      <c r="I636" s="84" t="b">
        <v>0</v>
      </c>
      <c r="J636" s="84" t="b">
        <v>0</v>
      </c>
      <c r="K636" s="84" t="b">
        <v>0</v>
      </c>
      <c r="L636" s="84" t="b">
        <v>0</v>
      </c>
    </row>
    <row r="637" spans="1:12" ht="15">
      <c r="A637" s="84" t="s">
        <v>284</v>
      </c>
      <c r="B637" s="84" t="s">
        <v>2607</v>
      </c>
      <c r="C637" s="84">
        <v>2</v>
      </c>
      <c r="D637" s="122">
        <v>0.0023624442207845473</v>
      </c>
      <c r="E637" s="122">
        <v>2.6567368704836722</v>
      </c>
      <c r="F637" s="84" t="s">
        <v>1804</v>
      </c>
      <c r="G637" s="84" t="b">
        <v>0</v>
      </c>
      <c r="H637" s="84" t="b">
        <v>0</v>
      </c>
      <c r="I637" s="84" t="b">
        <v>0</v>
      </c>
      <c r="J637" s="84" t="b">
        <v>0</v>
      </c>
      <c r="K637" s="84" t="b">
        <v>0</v>
      </c>
      <c r="L637" s="84" t="b">
        <v>0</v>
      </c>
    </row>
    <row r="638" spans="1:12" ht="15">
      <c r="A638" s="84" t="s">
        <v>2607</v>
      </c>
      <c r="B638" s="84" t="s">
        <v>2377</v>
      </c>
      <c r="C638" s="84">
        <v>2</v>
      </c>
      <c r="D638" s="122">
        <v>0.0023624442207845473</v>
      </c>
      <c r="E638" s="122">
        <v>2.355706874819691</v>
      </c>
      <c r="F638" s="84" t="s">
        <v>1804</v>
      </c>
      <c r="G638" s="84" t="b">
        <v>0</v>
      </c>
      <c r="H638" s="84" t="b">
        <v>0</v>
      </c>
      <c r="I638" s="84" t="b">
        <v>0</v>
      </c>
      <c r="J638" s="84" t="b">
        <v>0</v>
      </c>
      <c r="K638" s="84" t="b">
        <v>0</v>
      </c>
      <c r="L638" s="84" t="b">
        <v>0</v>
      </c>
    </row>
    <row r="639" spans="1:12" ht="15">
      <c r="A639" s="84" t="s">
        <v>2377</v>
      </c>
      <c r="B639" s="84" t="s">
        <v>2474</v>
      </c>
      <c r="C639" s="84">
        <v>2</v>
      </c>
      <c r="D639" s="122">
        <v>0.0023624442207845473</v>
      </c>
      <c r="E639" s="122">
        <v>2.2587968618116347</v>
      </c>
      <c r="F639" s="84" t="s">
        <v>1804</v>
      </c>
      <c r="G639" s="84" t="b">
        <v>0</v>
      </c>
      <c r="H639" s="84" t="b">
        <v>0</v>
      </c>
      <c r="I639" s="84" t="b">
        <v>0</v>
      </c>
      <c r="J639" s="84" t="b">
        <v>0</v>
      </c>
      <c r="K639" s="84" t="b">
        <v>0</v>
      </c>
      <c r="L639" s="84" t="b">
        <v>0</v>
      </c>
    </row>
    <row r="640" spans="1:12" ht="15">
      <c r="A640" s="84" t="s">
        <v>2474</v>
      </c>
      <c r="B640" s="84" t="s">
        <v>2368</v>
      </c>
      <c r="C640" s="84">
        <v>2</v>
      </c>
      <c r="D640" s="122">
        <v>0.0023624442207845473</v>
      </c>
      <c r="E640" s="122">
        <v>2.1126688261333966</v>
      </c>
      <c r="F640" s="84" t="s">
        <v>1804</v>
      </c>
      <c r="G640" s="84" t="b">
        <v>0</v>
      </c>
      <c r="H640" s="84" t="b">
        <v>0</v>
      </c>
      <c r="I640" s="84" t="b">
        <v>0</v>
      </c>
      <c r="J640" s="84" t="b">
        <v>0</v>
      </c>
      <c r="K640" s="84" t="b">
        <v>0</v>
      </c>
      <c r="L640" s="84" t="b">
        <v>0</v>
      </c>
    </row>
    <row r="641" spans="1:12" ht="15">
      <c r="A641" s="84" t="s">
        <v>2368</v>
      </c>
      <c r="B641" s="84" t="s">
        <v>2375</v>
      </c>
      <c r="C641" s="84">
        <v>2</v>
      </c>
      <c r="D641" s="122">
        <v>0.0023624442207845473</v>
      </c>
      <c r="E641" s="122">
        <v>1.744692040838802</v>
      </c>
      <c r="F641" s="84" t="s">
        <v>1804</v>
      </c>
      <c r="G641" s="84" t="b">
        <v>0</v>
      </c>
      <c r="H641" s="84" t="b">
        <v>0</v>
      </c>
      <c r="I641" s="84" t="b">
        <v>0</v>
      </c>
      <c r="J641" s="84" t="b">
        <v>0</v>
      </c>
      <c r="K641" s="84" t="b">
        <v>1</v>
      </c>
      <c r="L641" s="84" t="b">
        <v>0</v>
      </c>
    </row>
    <row r="642" spans="1:12" ht="15">
      <c r="A642" s="84" t="s">
        <v>2375</v>
      </c>
      <c r="B642" s="84" t="s">
        <v>2395</v>
      </c>
      <c r="C642" s="84">
        <v>2</v>
      </c>
      <c r="D642" s="122">
        <v>0.0023624442207845473</v>
      </c>
      <c r="E642" s="122">
        <v>1.8908200765170402</v>
      </c>
      <c r="F642" s="84" t="s">
        <v>1804</v>
      </c>
      <c r="G642" s="84" t="b">
        <v>0</v>
      </c>
      <c r="H642" s="84" t="b">
        <v>1</v>
      </c>
      <c r="I642" s="84" t="b">
        <v>0</v>
      </c>
      <c r="J642" s="84" t="b">
        <v>0</v>
      </c>
      <c r="K642" s="84" t="b">
        <v>0</v>
      </c>
      <c r="L642" s="84" t="b">
        <v>0</v>
      </c>
    </row>
    <row r="643" spans="1:12" ht="15">
      <c r="A643" s="84" t="s">
        <v>2382</v>
      </c>
      <c r="B643" s="84" t="s">
        <v>1939</v>
      </c>
      <c r="C643" s="84">
        <v>2</v>
      </c>
      <c r="D643" s="122">
        <v>0.0023624442207845473</v>
      </c>
      <c r="E643" s="122">
        <v>1.5775556244360474</v>
      </c>
      <c r="F643" s="84" t="s">
        <v>1804</v>
      </c>
      <c r="G643" s="84" t="b">
        <v>0</v>
      </c>
      <c r="H643" s="84" t="b">
        <v>0</v>
      </c>
      <c r="I643" s="84" t="b">
        <v>0</v>
      </c>
      <c r="J643" s="84" t="b">
        <v>0</v>
      </c>
      <c r="K643" s="84" t="b">
        <v>0</v>
      </c>
      <c r="L643" s="84" t="b">
        <v>0</v>
      </c>
    </row>
    <row r="644" spans="1:12" ht="15">
      <c r="A644" s="84" t="s">
        <v>2417</v>
      </c>
      <c r="B644" s="84" t="s">
        <v>2460</v>
      </c>
      <c r="C644" s="84">
        <v>2</v>
      </c>
      <c r="D644" s="122">
        <v>0.0023624442207845473</v>
      </c>
      <c r="E644" s="122">
        <v>2.6567368704836722</v>
      </c>
      <c r="F644" s="84" t="s">
        <v>1804</v>
      </c>
      <c r="G644" s="84" t="b">
        <v>0</v>
      </c>
      <c r="H644" s="84" t="b">
        <v>0</v>
      </c>
      <c r="I644" s="84" t="b">
        <v>0</v>
      </c>
      <c r="J644" s="84" t="b">
        <v>0</v>
      </c>
      <c r="K644" s="84" t="b">
        <v>0</v>
      </c>
      <c r="L644" s="84" t="b">
        <v>0</v>
      </c>
    </row>
    <row r="645" spans="1:12" ht="15">
      <c r="A645" s="84" t="s">
        <v>2460</v>
      </c>
      <c r="B645" s="84" t="s">
        <v>1996</v>
      </c>
      <c r="C645" s="84">
        <v>2</v>
      </c>
      <c r="D645" s="122">
        <v>0.0023624442207845473</v>
      </c>
      <c r="E645" s="122">
        <v>2.8328281295393536</v>
      </c>
      <c r="F645" s="84" t="s">
        <v>1804</v>
      </c>
      <c r="G645" s="84" t="b">
        <v>0</v>
      </c>
      <c r="H645" s="84" t="b">
        <v>0</v>
      </c>
      <c r="I645" s="84" t="b">
        <v>0</v>
      </c>
      <c r="J645" s="84" t="b">
        <v>0</v>
      </c>
      <c r="K645" s="84" t="b">
        <v>0</v>
      </c>
      <c r="L645" s="84" t="b">
        <v>0</v>
      </c>
    </row>
    <row r="646" spans="1:12" ht="15">
      <c r="A646" s="84" t="s">
        <v>282</v>
      </c>
      <c r="B646" s="84" t="s">
        <v>2465</v>
      </c>
      <c r="C646" s="84">
        <v>2</v>
      </c>
      <c r="D646" s="122">
        <v>0.0023624442207845473</v>
      </c>
      <c r="E646" s="122">
        <v>1.4526168878277474</v>
      </c>
      <c r="F646" s="84" t="s">
        <v>1804</v>
      </c>
      <c r="G646" s="84" t="b">
        <v>0</v>
      </c>
      <c r="H646" s="84" t="b">
        <v>0</v>
      </c>
      <c r="I646" s="84" t="b">
        <v>0</v>
      </c>
      <c r="J646" s="84" t="b">
        <v>1</v>
      </c>
      <c r="K646" s="84" t="b">
        <v>0</v>
      </c>
      <c r="L646" s="84" t="b">
        <v>0</v>
      </c>
    </row>
    <row r="647" spans="1:12" ht="15">
      <c r="A647" s="84" t="s">
        <v>2398</v>
      </c>
      <c r="B647" s="84" t="s">
        <v>2546</v>
      </c>
      <c r="C647" s="84">
        <v>2</v>
      </c>
      <c r="D647" s="122">
        <v>0.0023624442207845473</v>
      </c>
      <c r="E647" s="122">
        <v>2.5317981338753723</v>
      </c>
      <c r="F647" s="84" t="s">
        <v>1804</v>
      </c>
      <c r="G647" s="84" t="b">
        <v>0</v>
      </c>
      <c r="H647" s="84" t="b">
        <v>0</v>
      </c>
      <c r="I647" s="84" t="b">
        <v>0</v>
      </c>
      <c r="J647" s="84" t="b">
        <v>0</v>
      </c>
      <c r="K647" s="84" t="b">
        <v>0</v>
      </c>
      <c r="L647" s="84" t="b">
        <v>0</v>
      </c>
    </row>
    <row r="648" spans="1:12" ht="15">
      <c r="A648" s="84" t="s">
        <v>282</v>
      </c>
      <c r="B648" s="84" t="s">
        <v>2436</v>
      </c>
      <c r="C648" s="84">
        <v>2</v>
      </c>
      <c r="D648" s="122">
        <v>0.0023624442207845473</v>
      </c>
      <c r="E648" s="122">
        <v>1.4526168878277474</v>
      </c>
      <c r="F648" s="84" t="s">
        <v>1804</v>
      </c>
      <c r="G648" s="84" t="b">
        <v>0</v>
      </c>
      <c r="H648" s="84" t="b">
        <v>0</v>
      </c>
      <c r="I648" s="84" t="b">
        <v>0</v>
      </c>
      <c r="J648" s="84" t="b">
        <v>0</v>
      </c>
      <c r="K648" s="84" t="b">
        <v>0</v>
      </c>
      <c r="L648" s="84" t="b">
        <v>0</v>
      </c>
    </row>
    <row r="649" spans="1:12" ht="15">
      <c r="A649" s="84" t="s">
        <v>282</v>
      </c>
      <c r="B649" s="84" t="s">
        <v>2439</v>
      </c>
      <c r="C649" s="84">
        <v>2</v>
      </c>
      <c r="D649" s="122">
        <v>0.0023624442207845473</v>
      </c>
      <c r="E649" s="122">
        <v>1.4526168878277474</v>
      </c>
      <c r="F649" s="84" t="s">
        <v>1804</v>
      </c>
      <c r="G649" s="84" t="b">
        <v>0</v>
      </c>
      <c r="H649" s="84" t="b">
        <v>0</v>
      </c>
      <c r="I649" s="84" t="b">
        <v>0</v>
      </c>
      <c r="J649" s="84" t="b">
        <v>0</v>
      </c>
      <c r="K649" s="84" t="b">
        <v>0</v>
      </c>
      <c r="L649" s="84" t="b">
        <v>0</v>
      </c>
    </row>
    <row r="650" spans="1:12" ht="15">
      <c r="A650" s="84" t="s">
        <v>2356</v>
      </c>
      <c r="B650" s="84" t="s">
        <v>2500</v>
      </c>
      <c r="C650" s="84">
        <v>2</v>
      </c>
      <c r="D650" s="122">
        <v>0.0023624442207845473</v>
      </c>
      <c r="E650" s="122">
        <v>2.019914772896498</v>
      </c>
      <c r="F650" s="84" t="s">
        <v>1804</v>
      </c>
      <c r="G650" s="84" t="b">
        <v>0</v>
      </c>
      <c r="H650" s="84" t="b">
        <v>0</v>
      </c>
      <c r="I650" s="84" t="b">
        <v>0</v>
      </c>
      <c r="J650" s="84" t="b">
        <v>0</v>
      </c>
      <c r="K650" s="84" t="b">
        <v>0</v>
      </c>
      <c r="L650" s="84" t="b">
        <v>0</v>
      </c>
    </row>
    <row r="651" spans="1:12" ht="15">
      <c r="A651" s="84" t="s">
        <v>282</v>
      </c>
      <c r="B651" s="84" t="s">
        <v>2444</v>
      </c>
      <c r="C651" s="84">
        <v>2</v>
      </c>
      <c r="D651" s="122">
        <v>0.0023624442207845473</v>
      </c>
      <c r="E651" s="122">
        <v>1.4526168878277474</v>
      </c>
      <c r="F651" s="84" t="s">
        <v>1804</v>
      </c>
      <c r="G651" s="84" t="b">
        <v>0</v>
      </c>
      <c r="H651" s="84" t="b">
        <v>0</v>
      </c>
      <c r="I651" s="84" t="b">
        <v>0</v>
      </c>
      <c r="J651" s="84" t="b">
        <v>0</v>
      </c>
      <c r="K651" s="84" t="b">
        <v>0</v>
      </c>
      <c r="L651" s="84" t="b">
        <v>0</v>
      </c>
    </row>
    <row r="652" spans="1:12" ht="15">
      <c r="A652" s="84" t="s">
        <v>2377</v>
      </c>
      <c r="B652" s="84" t="s">
        <v>2584</v>
      </c>
      <c r="C652" s="84">
        <v>2</v>
      </c>
      <c r="D652" s="122">
        <v>0.0023624442207845473</v>
      </c>
      <c r="E652" s="122">
        <v>2.4348881208673157</v>
      </c>
      <c r="F652" s="84" t="s">
        <v>1804</v>
      </c>
      <c r="G652" s="84" t="b">
        <v>0</v>
      </c>
      <c r="H652" s="84" t="b">
        <v>0</v>
      </c>
      <c r="I652" s="84" t="b">
        <v>0</v>
      </c>
      <c r="J652" s="84" t="b">
        <v>0</v>
      </c>
      <c r="K652" s="84" t="b">
        <v>0</v>
      </c>
      <c r="L652" s="84" t="b">
        <v>0</v>
      </c>
    </row>
    <row r="653" spans="1:12" ht="15">
      <c r="A653" s="84" t="s">
        <v>282</v>
      </c>
      <c r="B653" s="84" t="s">
        <v>2428</v>
      </c>
      <c r="C653" s="84">
        <v>2</v>
      </c>
      <c r="D653" s="122">
        <v>0.0023624442207845473</v>
      </c>
      <c r="E653" s="122">
        <v>1.276525628772066</v>
      </c>
      <c r="F653" s="84" t="s">
        <v>1804</v>
      </c>
      <c r="G653" s="84" t="b">
        <v>0</v>
      </c>
      <c r="H653" s="84" t="b">
        <v>0</v>
      </c>
      <c r="I653" s="84" t="b">
        <v>0</v>
      </c>
      <c r="J653" s="84" t="b">
        <v>0</v>
      </c>
      <c r="K653" s="84" t="b">
        <v>0</v>
      </c>
      <c r="L653" s="84" t="b">
        <v>0</v>
      </c>
    </row>
    <row r="654" spans="1:12" ht="15">
      <c r="A654" s="84" t="s">
        <v>2530</v>
      </c>
      <c r="B654" s="84" t="s">
        <v>2626</v>
      </c>
      <c r="C654" s="84">
        <v>2</v>
      </c>
      <c r="D654" s="122">
        <v>0.0023624442207845473</v>
      </c>
      <c r="E654" s="122">
        <v>2.6567368704836722</v>
      </c>
      <c r="F654" s="84" t="s">
        <v>1804</v>
      </c>
      <c r="G654" s="84" t="b">
        <v>0</v>
      </c>
      <c r="H654" s="84" t="b">
        <v>0</v>
      </c>
      <c r="I654" s="84" t="b">
        <v>0</v>
      </c>
      <c r="J654" s="84" t="b">
        <v>0</v>
      </c>
      <c r="K654" s="84" t="b">
        <v>0</v>
      </c>
      <c r="L654" s="84" t="b">
        <v>0</v>
      </c>
    </row>
    <row r="655" spans="1:12" ht="15">
      <c r="A655" s="84" t="s">
        <v>2631</v>
      </c>
      <c r="B655" s="84" t="s">
        <v>2632</v>
      </c>
      <c r="C655" s="84">
        <v>2</v>
      </c>
      <c r="D655" s="122">
        <v>0.0080455537131799</v>
      </c>
      <c r="E655" s="122">
        <v>2.146128035678238</v>
      </c>
      <c r="F655" s="84" t="s">
        <v>1805</v>
      </c>
      <c r="G655" s="84" t="b">
        <v>0</v>
      </c>
      <c r="H655" s="84" t="b">
        <v>0</v>
      </c>
      <c r="I655" s="84" t="b">
        <v>0</v>
      </c>
      <c r="J655" s="84" t="b">
        <v>0</v>
      </c>
      <c r="K655" s="84" t="b">
        <v>0</v>
      </c>
      <c r="L655" s="84" t="b">
        <v>0</v>
      </c>
    </row>
    <row r="656" spans="1:12" ht="15">
      <c r="A656" s="84" t="s">
        <v>2381</v>
      </c>
      <c r="B656" s="84" t="s">
        <v>2382</v>
      </c>
      <c r="C656" s="84">
        <v>2</v>
      </c>
      <c r="D656" s="122">
        <v>0.0080455537131799</v>
      </c>
      <c r="E656" s="122">
        <v>2.146128035678238</v>
      </c>
      <c r="F656" s="84" t="s">
        <v>1805</v>
      </c>
      <c r="G656" s="84" t="b">
        <v>0</v>
      </c>
      <c r="H656" s="84" t="b">
        <v>0</v>
      </c>
      <c r="I656" s="84" t="b">
        <v>0</v>
      </c>
      <c r="J656" s="84" t="b">
        <v>0</v>
      </c>
      <c r="K656" s="84" t="b">
        <v>0</v>
      </c>
      <c r="L656" s="84" t="b">
        <v>0</v>
      </c>
    </row>
    <row r="657" spans="1:12" ht="15">
      <c r="A657" s="84" t="s">
        <v>1943</v>
      </c>
      <c r="B657" s="84" t="s">
        <v>2602</v>
      </c>
      <c r="C657" s="84">
        <v>2</v>
      </c>
      <c r="D657" s="122">
        <v>0.0080455537131799</v>
      </c>
      <c r="E657" s="122">
        <v>1.7481880270062005</v>
      </c>
      <c r="F657" s="84" t="s">
        <v>1805</v>
      </c>
      <c r="G657" s="84" t="b">
        <v>0</v>
      </c>
      <c r="H657" s="84" t="b">
        <v>0</v>
      </c>
      <c r="I657" s="84" t="b">
        <v>0</v>
      </c>
      <c r="J657" s="84" t="b">
        <v>0</v>
      </c>
      <c r="K657" s="84" t="b">
        <v>0</v>
      </c>
      <c r="L657" s="84" t="b">
        <v>0</v>
      </c>
    </row>
    <row r="658" spans="1:12" ht="15">
      <c r="A658" s="84" t="s">
        <v>2602</v>
      </c>
      <c r="B658" s="84" t="s">
        <v>2603</v>
      </c>
      <c r="C658" s="84">
        <v>2</v>
      </c>
      <c r="D658" s="122">
        <v>0.0080455537131799</v>
      </c>
      <c r="E658" s="122">
        <v>2.146128035678238</v>
      </c>
      <c r="F658" s="84" t="s">
        <v>1805</v>
      </c>
      <c r="G658" s="84" t="b">
        <v>0</v>
      </c>
      <c r="H658" s="84" t="b">
        <v>0</v>
      </c>
      <c r="I658" s="84" t="b">
        <v>0</v>
      </c>
      <c r="J658" s="84" t="b">
        <v>0</v>
      </c>
      <c r="K658" s="84" t="b">
        <v>0</v>
      </c>
      <c r="L658" s="84" t="b">
        <v>0</v>
      </c>
    </row>
    <row r="659" spans="1:12" ht="15">
      <c r="A659" s="84" t="s">
        <v>2603</v>
      </c>
      <c r="B659" s="84" t="s">
        <v>2604</v>
      </c>
      <c r="C659" s="84">
        <v>2</v>
      </c>
      <c r="D659" s="122">
        <v>0.0080455537131799</v>
      </c>
      <c r="E659" s="122">
        <v>2.146128035678238</v>
      </c>
      <c r="F659" s="84" t="s">
        <v>1805</v>
      </c>
      <c r="G659" s="84" t="b">
        <v>0</v>
      </c>
      <c r="H659" s="84" t="b">
        <v>0</v>
      </c>
      <c r="I659" s="84" t="b">
        <v>0</v>
      </c>
      <c r="J659" s="84" t="b">
        <v>0</v>
      </c>
      <c r="K659" s="84" t="b">
        <v>0</v>
      </c>
      <c r="L659" s="84" t="b">
        <v>0</v>
      </c>
    </row>
    <row r="660" spans="1:12" ht="15">
      <c r="A660" s="84" t="s">
        <v>2595</v>
      </c>
      <c r="B660" s="84" t="s">
        <v>2596</v>
      </c>
      <c r="C660" s="84">
        <v>2</v>
      </c>
      <c r="D660" s="122">
        <v>0.0080455537131799</v>
      </c>
      <c r="E660" s="122">
        <v>2.146128035678238</v>
      </c>
      <c r="F660" s="84" t="s">
        <v>1805</v>
      </c>
      <c r="G660" s="84" t="b">
        <v>0</v>
      </c>
      <c r="H660" s="84" t="b">
        <v>0</v>
      </c>
      <c r="I660" s="84" t="b">
        <v>0</v>
      </c>
      <c r="J660" s="84" t="b">
        <v>0</v>
      </c>
      <c r="K660" s="84" t="b">
        <v>0</v>
      </c>
      <c r="L660" s="84" t="b">
        <v>0</v>
      </c>
    </row>
    <row r="661" spans="1:12" ht="15">
      <c r="A661" s="84" t="s">
        <v>1934</v>
      </c>
      <c r="B661" s="84" t="s">
        <v>1904</v>
      </c>
      <c r="C661" s="84">
        <v>2</v>
      </c>
      <c r="D661" s="122">
        <v>0.009407187364499412</v>
      </c>
      <c r="E661" s="122">
        <v>1.1760912590556813</v>
      </c>
      <c r="F661" s="84" t="s">
        <v>1806</v>
      </c>
      <c r="G661" s="84" t="b">
        <v>0</v>
      </c>
      <c r="H661" s="84" t="b">
        <v>0</v>
      </c>
      <c r="I661" s="84" t="b">
        <v>0</v>
      </c>
      <c r="J661" s="84" t="b">
        <v>0</v>
      </c>
      <c r="K661" s="84" t="b">
        <v>0</v>
      </c>
      <c r="L661" s="84" t="b">
        <v>0</v>
      </c>
    </row>
    <row r="662" spans="1:12" ht="15">
      <c r="A662" s="84" t="s">
        <v>1904</v>
      </c>
      <c r="B662" s="84" t="s">
        <v>1905</v>
      </c>
      <c r="C662" s="84">
        <v>2</v>
      </c>
      <c r="D662" s="122">
        <v>0.009407187364499412</v>
      </c>
      <c r="E662" s="122">
        <v>1.3010299956639813</v>
      </c>
      <c r="F662" s="84" t="s">
        <v>1806</v>
      </c>
      <c r="G662" s="84" t="b">
        <v>0</v>
      </c>
      <c r="H662" s="84" t="b">
        <v>0</v>
      </c>
      <c r="I662" s="84" t="b">
        <v>0</v>
      </c>
      <c r="J662" s="84" t="b">
        <v>0</v>
      </c>
      <c r="K662" s="84" t="b">
        <v>0</v>
      </c>
      <c r="L662" s="84" t="b">
        <v>0</v>
      </c>
    </row>
    <row r="663" spans="1:12" ht="15">
      <c r="A663" s="84" t="s">
        <v>1905</v>
      </c>
      <c r="B663" s="84" t="s">
        <v>1906</v>
      </c>
      <c r="C663" s="84">
        <v>2</v>
      </c>
      <c r="D663" s="122">
        <v>0.009407187364499412</v>
      </c>
      <c r="E663" s="122">
        <v>1</v>
      </c>
      <c r="F663" s="84" t="s">
        <v>1806</v>
      </c>
      <c r="G663" s="84" t="b">
        <v>0</v>
      </c>
      <c r="H663" s="84" t="b">
        <v>0</v>
      </c>
      <c r="I663" s="84" t="b">
        <v>0</v>
      </c>
      <c r="J663" s="84" t="b">
        <v>0</v>
      </c>
      <c r="K663" s="84" t="b">
        <v>0</v>
      </c>
      <c r="L663" s="84" t="b">
        <v>0</v>
      </c>
    </row>
    <row r="664" spans="1:12" ht="15">
      <c r="A664" s="84" t="s">
        <v>1906</v>
      </c>
      <c r="B664" s="84" t="s">
        <v>1951</v>
      </c>
      <c r="C664" s="84">
        <v>2</v>
      </c>
      <c r="D664" s="122">
        <v>0.009407187364499412</v>
      </c>
      <c r="E664" s="122">
        <v>1.1760912590556813</v>
      </c>
      <c r="F664" s="84" t="s">
        <v>1806</v>
      </c>
      <c r="G664" s="84" t="b">
        <v>0</v>
      </c>
      <c r="H664" s="84" t="b">
        <v>0</v>
      </c>
      <c r="I664" s="84" t="b">
        <v>0</v>
      </c>
      <c r="J664" s="84" t="b">
        <v>0</v>
      </c>
      <c r="K664" s="84" t="b">
        <v>0</v>
      </c>
      <c r="L664" s="84" t="b">
        <v>0</v>
      </c>
    </row>
    <row r="665" spans="1:12" ht="15">
      <c r="A665" s="84" t="s">
        <v>1951</v>
      </c>
      <c r="B665" s="84" t="s">
        <v>1952</v>
      </c>
      <c r="C665" s="84">
        <v>2</v>
      </c>
      <c r="D665" s="122">
        <v>0.009407187364499412</v>
      </c>
      <c r="E665" s="122">
        <v>1.4771212547196624</v>
      </c>
      <c r="F665" s="84" t="s">
        <v>1806</v>
      </c>
      <c r="G665" s="84" t="b">
        <v>0</v>
      </c>
      <c r="H665" s="84" t="b">
        <v>0</v>
      </c>
      <c r="I665" s="84" t="b">
        <v>0</v>
      </c>
      <c r="J665" s="84" t="b">
        <v>0</v>
      </c>
      <c r="K665" s="84" t="b">
        <v>0</v>
      </c>
      <c r="L665" s="84" t="b">
        <v>0</v>
      </c>
    </row>
    <row r="666" spans="1:12" ht="15">
      <c r="A666" s="84" t="s">
        <v>1952</v>
      </c>
      <c r="B666" s="84" t="s">
        <v>1953</v>
      </c>
      <c r="C666" s="84">
        <v>2</v>
      </c>
      <c r="D666" s="122">
        <v>0.009407187364499412</v>
      </c>
      <c r="E666" s="122">
        <v>1.4771212547196624</v>
      </c>
      <c r="F666" s="84" t="s">
        <v>1806</v>
      </c>
      <c r="G666" s="84" t="b">
        <v>0</v>
      </c>
      <c r="H666" s="84" t="b">
        <v>0</v>
      </c>
      <c r="I666" s="84" t="b">
        <v>0</v>
      </c>
      <c r="J666" s="84" t="b">
        <v>0</v>
      </c>
      <c r="K666" s="84" t="b">
        <v>0</v>
      </c>
      <c r="L666" s="84" t="b">
        <v>0</v>
      </c>
    </row>
    <row r="667" spans="1:12" ht="15">
      <c r="A667" s="84" t="s">
        <v>1953</v>
      </c>
      <c r="B667" s="84" t="s">
        <v>2366</v>
      </c>
      <c r="C667" s="84">
        <v>2</v>
      </c>
      <c r="D667" s="122">
        <v>0.009407187364499412</v>
      </c>
      <c r="E667" s="122">
        <v>1.4771212547196624</v>
      </c>
      <c r="F667" s="84" t="s">
        <v>1806</v>
      </c>
      <c r="G667" s="84" t="b">
        <v>0</v>
      </c>
      <c r="H667" s="84" t="b">
        <v>0</v>
      </c>
      <c r="I667" s="84" t="b">
        <v>0</v>
      </c>
      <c r="J667" s="84" t="b">
        <v>0</v>
      </c>
      <c r="K667" s="84" t="b">
        <v>0</v>
      </c>
      <c r="L667" s="84" t="b">
        <v>0</v>
      </c>
    </row>
    <row r="668" spans="1:12" ht="15">
      <c r="A668" s="84" t="s">
        <v>2366</v>
      </c>
      <c r="B668" s="84" t="s">
        <v>2588</v>
      </c>
      <c r="C668" s="84">
        <v>2</v>
      </c>
      <c r="D668" s="122">
        <v>0.009407187364499412</v>
      </c>
      <c r="E668" s="122">
        <v>1.4771212547196624</v>
      </c>
      <c r="F668" s="84" t="s">
        <v>1806</v>
      </c>
      <c r="G668" s="84" t="b">
        <v>0</v>
      </c>
      <c r="H668" s="84" t="b">
        <v>0</v>
      </c>
      <c r="I668" s="84" t="b">
        <v>0</v>
      </c>
      <c r="J668" s="84" t="b">
        <v>0</v>
      </c>
      <c r="K668" s="84" t="b">
        <v>0</v>
      </c>
      <c r="L668" s="84" t="b">
        <v>0</v>
      </c>
    </row>
    <row r="669" spans="1:12" ht="15">
      <c r="A669" s="84" t="s">
        <v>2588</v>
      </c>
      <c r="B669" s="84" t="s">
        <v>1985</v>
      </c>
      <c r="C669" s="84">
        <v>2</v>
      </c>
      <c r="D669" s="122">
        <v>0.009407187364499412</v>
      </c>
      <c r="E669" s="122">
        <v>1.4771212547196624</v>
      </c>
      <c r="F669" s="84" t="s">
        <v>1806</v>
      </c>
      <c r="G669" s="84" t="b">
        <v>0</v>
      </c>
      <c r="H669" s="84" t="b">
        <v>0</v>
      </c>
      <c r="I669" s="84" t="b">
        <v>0</v>
      </c>
      <c r="J669" s="84" t="b">
        <v>0</v>
      </c>
      <c r="K669" s="84" t="b">
        <v>0</v>
      </c>
      <c r="L669" s="84" t="b">
        <v>0</v>
      </c>
    </row>
    <row r="670" spans="1:12" ht="15">
      <c r="A670" s="84" t="s">
        <v>1985</v>
      </c>
      <c r="B670" s="84" t="s">
        <v>1950</v>
      </c>
      <c r="C670" s="84">
        <v>2</v>
      </c>
      <c r="D670" s="122">
        <v>0.009407187364499412</v>
      </c>
      <c r="E670" s="122">
        <v>1.3010299956639813</v>
      </c>
      <c r="F670" s="84" t="s">
        <v>1806</v>
      </c>
      <c r="G670" s="84" t="b">
        <v>0</v>
      </c>
      <c r="H670" s="84" t="b">
        <v>0</v>
      </c>
      <c r="I670" s="84" t="b">
        <v>0</v>
      </c>
      <c r="J670" s="84" t="b">
        <v>0</v>
      </c>
      <c r="K670" s="84" t="b">
        <v>0</v>
      </c>
      <c r="L670" s="84" t="b">
        <v>0</v>
      </c>
    </row>
    <row r="671" spans="1:12" ht="15">
      <c r="A671" s="84" t="s">
        <v>1950</v>
      </c>
      <c r="B671" s="84" t="s">
        <v>2589</v>
      </c>
      <c r="C671" s="84">
        <v>2</v>
      </c>
      <c r="D671" s="122">
        <v>0.009407187364499412</v>
      </c>
      <c r="E671" s="122">
        <v>1.3010299956639813</v>
      </c>
      <c r="F671" s="84" t="s">
        <v>1806</v>
      </c>
      <c r="G671" s="84" t="b">
        <v>0</v>
      </c>
      <c r="H671" s="84" t="b">
        <v>0</v>
      </c>
      <c r="I671" s="84" t="b">
        <v>0</v>
      </c>
      <c r="J671" s="84" t="b">
        <v>0</v>
      </c>
      <c r="K671" s="84" t="b">
        <v>0</v>
      </c>
      <c r="L671" s="84" t="b">
        <v>0</v>
      </c>
    </row>
    <row r="672" spans="1:12" ht="15">
      <c r="A672" s="84" t="s">
        <v>2446</v>
      </c>
      <c r="B672" s="84" t="s">
        <v>1934</v>
      </c>
      <c r="C672" s="84">
        <v>2</v>
      </c>
      <c r="D672" s="122">
        <v>0.009407187364499412</v>
      </c>
      <c r="E672" s="122">
        <v>1.3010299956639813</v>
      </c>
      <c r="F672" s="84" t="s">
        <v>1806</v>
      </c>
      <c r="G672" s="84" t="b">
        <v>0</v>
      </c>
      <c r="H672" s="84" t="b">
        <v>0</v>
      </c>
      <c r="I672" s="84" t="b">
        <v>0</v>
      </c>
      <c r="J672" s="84" t="b">
        <v>0</v>
      </c>
      <c r="K672" s="84" t="b">
        <v>0</v>
      </c>
      <c r="L672" s="84" t="b">
        <v>0</v>
      </c>
    </row>
    <row r="673" spans="1:12" ht="15">
      <c r="A673" s="84" t="s">
        <v>2511</v>
      </c>
      <c r="B673" s="84" t="s">
        <v>2373</v>
      </c>
      <c r="C673" s="84">
        <v>2</v>
      </c>
      <c r="D673" s="122">
        <v>0.009407187364499412</v>
      </c>
      <c r="E673" s="122">
        <v>1.4771212547196624</v>
      </c>
      <c r="F673" s="84" t="s">
        <v>1806</v>
      </c>
      <c r="G673" s="84" t="b">
        <v>0</v>
      </c>
      <c r="H673" s="84" t="b">
        <v>0</v>
      </c>
      <c r="I673" s="84" t="b">
        <v>0</v>
      </c>
      <c r="J673" s="84" t="b">
        <v>0</v>
      </c>
      <c r="K673" s="84" t="b">
        <v>0</v>
      </c>
      <c r="L673" s="84" t="b">
        <v>0</v>
      </c>
    </row>
    <row r="674" spans="1:12" ht="15">
      <c r="A674" s="84" t="s">
        <v>1955</v>
      </c>
      <c r="B674" s="84" t="s">
        <v>1956</v>
      </c>
      <c r="C674" s="84">
        <v>5</v>
      </c>
      <c r="D674" s="122">
        <v>0.01293235516025871</v>
      </c>
      <c r="E674" s="122">
        <v>1.4313637641589874</v>
      </c>
      <c r="F674" s="84" t="s">
        <v>1807</v>
      </c>
      <c r="G674" s="84" t="b">
        <v>0</v>
      </c>
      <c r="H674" s="84" t="b">
        <v>0</v>
      </c>
      <c r="I674" s="84" t="b">
        <v>0</v>
      </c>
      <c r="J674" s="84" t="b">
        <v>0</v>
      </c>
      <c r="K674" s="84" t="b">
        <v>0</v>
      </c>
      <c r="L674" s="84" t="b">
        <v>0</v>
      </c>
    </row>
    <row r="675" spans="1:12" ht="15">
      <c r="A675" s="84" t="s">
        <v>1956</v>
      </c>
      <c r="B675" s="84" t="s">
        <v>1957</v>
      </c>
      <c r="C675" s="84">
        <v>5</v>
      </c>
      <c r="D675" s="122">
        <v>0.01293235516025871</v>
      </c>
      <c r="E675" s="122">
        <v>1.4313637641589874</v>
      </c>
      <c r="F675" s="84" t="s">
        <v>1807</v>
      </c>
      <c r="G675" s="84" t="b">
        <v>0</v>
      </c>
      <c r="H675" s="84" t="b">
        <v>0</v>
      </c>
      <c r="I675" s="84" t="b">
        <v>0</v>
      </c>
      <c r="J675" s="84" t="b">
        <v>0</v>
      </c>
      <c r="K675" s="84" t="b">
        <v>0</v>
      </c>
      <c r="L675" s="84" t="b">
        <v>0</v>
      </c>
    </row>
    <row r="676" spans="1:12" ht="15">
      <c r="A676" s="84" t="s">
        <v>1957</v>
      </c>
      <c r="B676" s="84" t="s">
        <v>1958</v>
      </c>
      <c r="C676" s="84">
        <v>5</v>
      </c>
      <c r="D676" s="122">
        <v>0.01293235516025871</v>
      </c>
      <c r="E676" s="122">
        <v>1.4313637641589874</v>
      </c>
      <c r="F676" s="84" t="s">
        <v>1807</v>
      </c>
      <c r="G676" s="84" t="b">
        <v>0</v>
      </c>
      <c r="H676" s="84" t="b">
        <v>0</v>
      </c>
      <c r="I676" s="84" t="b">
        <v>0</v>
      </c>
      <c r="J676" s="84" t="b">
        <v>0</v>
      </c>
      <c r="K676" s="84" t="b">
        <v>0</v>
      </c>
      <c r="L676" s="84" t="b">
        <v>0</v>
      </c>
    </row>
    <row r="677" spans="1:12" ht="15">
      <c r="A677" s="84" t="s">
        <v>1958</v>
      </c>
      <c r="B677" s="84" t="s">
        <v>1959</v>
      </c>
      <c r="C677" s="84">
        <v>5</v>
      </c>
      <c r="D677" s="122">
        <v>0.01293235516025871</v>
      </c>
      <c r="E677" s="122">
        <v>1.4313637641589874</v>
      </c>
      <c r="F677" s="84" t="s">
        <v>1807</v>
      </c>
      <c r="G677" s="84" t="b">
        <v>0</v>
      </c>
      <c r="H677" s="84" t="b">
        <v>0</v>
      </c>
      <c r="I677" s="84" t="b">
        <v>0</v>
      </c>
      <c r="J677" s="84" t="b">
        <v>0</v>
      </c>
      <c r="K677" s="84" t="b">
        <v>0</v>
      </c>
      <c r="L677" s="84" t="b">
        <v>0</v>
      </c>
    </row>
    <row r="678" spans="1:12" ht="15">
      <c r="A678" s="84" t="s">
        <v>1959</v>
      </c>
      <c r="B678" s="84" t="s">
        <v>1960</v>
      </c>
      <c r="C678" s="84">
        <v>5</v>
      </c>
      <c r="D678" s="122">
        <v>0.01293235516025871</v>
      </c>
      <c r="E678" s="122">
        <v>1.4313637641589874</v>
      </c>
      <c r="F678" s="84" t="s">
        <v>1807</v>
      </c>
      <c r="G678" s="84" t="b">
        <v>0</v>
      </c>
      <c r="H678" s="84" t="b">
        <v>0</v>
      </c>
      <c r="I678" s="84" t="b">
        <v>0</v>
      </c>
      <c r="J678" s="84" t="b">
        <v>0</v>
      </c>
      <c r="K678" s="84" t="b">
        <v>0</v>
      </c>
      <c r="L678" s="84" t="b">
        <v>0</v>
      </c>
    </row>
    <row r="679" spans="1:12" ht="15">
      <c r="A679" s="84" t="s">
        <v>1960</v>
      </c>
      <c r="B679" s="84" t="s">
        <v>583</v>
      </c>
      <c r="C679" s="84">
        <v>5</v>
      </c>
      <c r="D679" s="122">
        <v>0.01293235516025871</v>
      </c>
      <c r="E679" s="122">
        <v>1.3521825181113625</v>
      </c>
      <c r="F679" s="84" t="s">
        <v>1807</v>
      </c>
      <c r="G679" s="84" t="b">
        <v>0</v>
      </c>
      <c r="H679" s="84" t="b">
        <v>0</v>
      </c>
      <c r="I679" s="84" t="b">
        <v>0</v>
      </c>
      <c r="J679" s="84" t="b">
        <v>0</v>
      </c>
      <c r="K679" s="84" t="b">
        <v>0</v>
      </c>
      <c r="L679" s="84" t="b">
        <v>0</v>
      </c>
    </row>
    <row r="680" spans="1:12" ht="15">
      <c r="A680" s="84" t="s">
        <v>583</v>
      </c>
      <c r="B680" s="84" t="s">
        <v>1961</v>
      </c>
      <c r="C680" s="84">
        <v>5</v>
      </c>
      <c r="D680" s="122">
        <v>0.01293235516025871</v>
      </c>
      <c r="E680" s="122">
        <v>1.4313637641589874</v>
      </c>
      <c r="F680" s="84" t="s">
        <v>1807</v>
      </c>
      <c r="G680" s="84" t="b">
        <v>0</v>
      </c>
      <c r="H680" s="84" t="b">
        <v>0</v>
      </c>
      <c r="I680" s="84" t="b">
        <v>0</v>
      </c>
      <c r="J680" s="84" t="b">
        <v>0</v>
      </c>
      <c r="K680" s="84" t="b">
        <v>0</v>
      </c>
      <c r="L680" s="84" t="b">
        <v>0</v>
      </c>
    </row>
    <row r="681" spans="1:12" ht="15">
      <c r="A681" s="84" t="s">
        <v>1961</v>
      </c>
      <c r="B681" s="84" t="s">
        <v>1987</v>
      </c>
      <c r="C681" s="84">
        <v>5</v>
      </c>
      <c r="D681" s="122">
        <v>0.01293235516025871</v>
      </c>
      <c r="E681" s="122">
        <v>1.4313637641589874</v>
      </c>
      <c r="F681" s="84" t="s">
        <v>1807</v>
      </c>
      <c r="G681" s="84" t="b">
        <v>0</v>
      </c>
      <c r="H681" s="84" t="b">
        <v>0</v>
      </c>
      <c r="I681" s="84" t="b">
        <v>0</v>
      </c>
      <c r="J681" s="84" t="b">
        <v>0</v>
      </c>
      <c r="K681" s="84" t="b">
        <v>0</v>
      </c>
      <c r="L681" s="84" t="b">
        <v>0</v>
      </c>
    </row>
    <row r="682" spans="1:12" ht="15">
      <c r="A682" s="84" t="s">
        <v>1987</v>
      </c>
      <c r="B682" s="84" t="s">
        <v>584</v>
      </c>
      <c r="C682" s="84">
        <v>5</v>
      </c>
      <c r="D682" s="122">
        <v>0.01293235516025871</v>
      </c>
      <c r="E682" s="122">
        <v>1.3521825181113625</v>
      </c>
      <c r="F682" s="84" t="s">
        <v>1807</v>
      </c>
      <c r="G682" s="84" t="b">
        <v>0</v>
      </c>
      <c r="H682" s="84" t="b">
        <v>0</v>
      </c>
      <c r="I682" s="84" t="b">
        <v>0</v>
      </c>
      <c r="J682" s="84" t="b">
        <v>0</v>
      </c>
      <c r="K682" s="84" t="b">
        <v>0</v>
      </c>
      <c r="L682" s="84" t="b">
        <v>0</v>
      </c>
    </row>
    <row r="683" spans="1:12" ht="15">
      <c r="A683" s="84" t="s">
        <v>584</v>
      </c>
      <c r="B683" s="84" t="s">
        <v>2361</v>
      </c>
      <c r="C683" s="84">
        <v>5</v>
      </c>
      <c r="D683" s="122">
        <v>0.01293235516025871</v>
      </c>
      <c r="E683" s="122">
        <v>1.3521825181113625</v>
      </c>
      <c r="F683" s="84" t="s">
        <v>1807</v>
      </c>
      <c r="G683" s="84" t="b">
        <v>0</v>
      </c>
      <c r="H683" s="84" t="b">
        <v>0</v>
      </c>
      <c r="I683" s="84" t="b">
        <v>0</v>
      </c>
      <c r="J683" s="84" t="b">
        <v>0</v>
      </c>
      <c r="K683" s="84" t="b">
        <v>0</v>
      </c>
      <c r="L683" s="84" t="b">
        <v>0</v>
      </c>
    </row>
    <row r="684" spans="1:12" ht="15">
      <c r="A684" s="84" t="s">
        <v>290</v>
      </c>
      <c r="B684" s="84" t="s">
        <v>1955</v>
      </c>
      <c r="C684" s="84">
        <v>4</v>
      </c>
      <c r="D684" s="122">
        <v>0.012982891284888774</v>
      </c>
      <c r="E684" s="122">
        <v>1.5282737771670438</v>
      </c>
      <c r="F684" s="84" t="s">
        <v>1807</v>
      </c>
      <c r="G684" s="84" t="b">
        <v>0</v>
      </c>
      <c r="H684" s="84" t="b">
        <v>0</v>
      </c>
      <c r="I684" s="84" t="b">
        <v>0</v>
      </c>
      <c r="J684" s="84" t="b">
        <v>0</v>
      </c>
      <c r="K684" s="84" t="b">
        <v>0</v>
      </c>
      <c r="L684" s="84" t="b">
        <v>0</v>
      </c>
    </row>
    <row r="685" spans="1:12" ht="15">
      <c r="A685" s="84" t="s">
        <v>2361</v>
      </c>
      <c r="B685" s="84" t="s">
        <v>2378</v>
      </c>
      <c r="C685" s="84">
        <v>4</v>
      </c>
      <c r="D685" s="122">
        <v>0.012982891284888774</v>
      </c>
      <c r="E685" s="122">
        <v>1.4313637641589874</v>
      </c>
      <c r="F685" s="84" t="s">
        <v>1807</v>
      </c>
      <c r="G685" s="84" t="b">
        <v>0</v>
      </c>
      <c r="H685" s="84" t="b">
        <v>0</v>
      </c>
      <c r="I685" s="84" t="b">
        <v>0</v>
      </c>
      <c r="J685" s="84" t="b">
        <v>0</v>
      </c>
      <c r="K685" s="84" t="b">
        <v>0</v>
      </c>
      <c r="L685" s="84" t="b">
        <v>0</v>
      </c>
    </row>
    <row r="686" spans="1:12" ht="15">
      <c r="A686" s="84" t="s">
        <v>282</v>
      </c>
      <c r="B686" s="84" t="s">
        <v>2357</v>
      </c>
      <c r="C686" s="84">
        <v>2</v>
      </c>
      <c r="D686" s="122">
        <v>0.010587091841954334</v>
      </c>
      <c r="E686" s="122">
        <v>1.3521825181113625</v>
      </c>
      <c r="F686" s="84" t="s">
        <v>1807</v>
      </c>
      <c r="G686" s="84" t="b">
        <v>0</v>
      </c>
      <c r="H686" s="84" t="b">
        <v>0</v>
      </c>
      <c r="I686" s="84" t="b">
        <v>0</v>
      </c>
      <c r="J686" s="84" t="b">
        <v>1</v>
      </c>
      <c r="K686" s="84" t="b">
        <v>0</v>
      </c>
      <c r="L686" s="84" t="b">
        <v>0</v>
      </c>
    </row>
    <row r="687" spans="1:12" ht="15">
      <c r="A687" s="84" t="s">
        <v>1968</v>
      </c>
      <c r="B687" s="84" t="s">
        <v>282</v>
      </c>
      <c r="C687" s="84">
        <v>3</v>
      </c>
      <c r="D687" s="122">
        <v>0.007478047739877182</v>
      </c>
      <c r="E687" s="122">
        <v>1.3222192947339193</v>
      </c>
      <c r="F687" s="84" t="s">
        <v>1808</v>
      </c>
      <c r="G687" s="84" t="b">
        <v>0</v>
      </c>
      <c r="H687" s="84" t="b">
        <v>0</v>
      </c>
      <c r="I687" s="84" t="b">
        <v>0</v>
      </c>
      <c r="J687" s="84" t="b">
        <v>0</v>
      </c>
      <c r="K687" s="84" t="b">
        <v>0</v>
      </c>
      <c r="L687" s="84" t="b">
        <v>0</v>
      </c>
    </row>
    <row r="688" spans="1:12" ht="15">
      <c r="A688" s="84" t="s">
        <v>2362</v>
      </c>
      <c r="B688" s="84" t="s">
        <v>1963</v>
      </c>
      <c r="C688" s="84">
        <v>2</v>
      </c>
      <c r="D688" s="122">
        <v>0.008942472104989609</v>
      </c>
      <c r="E688" s="122">
        <v>1.2253092817258628</v>
      </c>
      <c r="F688" s="84" t="s">
        <v>1808</v>
      </c>
      <c r="G688" s="84" t="b">
        <v>0</v>
      </c>
      <c r="H688" s="84" t="b">
        <v>0</v>
      </c>
      <c r="I688" s="84" t="b">
        <v>0</v>
      </c>
      <c r="J688" s="84" t="b">
        <v>0</v>
      </c>
      <c r="K688" s="84" t="b">
        <v>0</v>
      </c>
      <c r="L688" s="84" t="b">
        <v>0</v>
      </c>
    </row>
    <row r="689" spans="1:12" ht="15">
      <c r="A689" s="84" t="s">
        <v>1963</v>
      </c>
      <c r="B689" s="84" t="s">
        <v>1967</v>
      </c>
      <c r="C689" s="84">
        <v>2</v>
      </c>
      <c r="D689" s="122">
        <v>0.008942472104989609</v>
      </c>
      <c r="E689" s="122">
        <v>1.0492180226701817</v>
      </c>
      <c r="F689" s="84" t="s">
        <v>1808</v>
      </c>
      <c r="G689" s="84" t="b">
        <v>0</v>
      </c>
      <c r="H689" s="84" t="b">
        <v>0</v>
      </c>
      <c r="I689" s="84" t="b">
        <v>0</v>
      </c>
      <c r="J689" s="84" t="b">
        <v>0</v>
      </c>
      <c r="K689" s="84" t="b">
        <v>0</v>
      </c>
      <c r="L689" s="84" t="b">
        <v>0</v>
      </c>
    </row>
    <row r="690" spans="1:12" ht="15">
      <c r="A690" s="84" t="s">
        <v>1967</v>
      </c>
      <c r="B690" s="84" t="s">
        <v>603</v>
      </c>
      <c r="C690" s="84">
        <v>2</v>
      </c>
      <c r="D690" s="122">
        <v>0.008942472104989609</v>
      </c>
      <c r="E690" s="122">
        <v>1.4471580313422192</v>
      </c>
      <c r="F690" s="84" t="s">
        <v>1808</v>
      </c>
      <c r="G690" s="84" t="b">
        <v>0</v>
      </c>
      <c r="H690" s="84" t="b">
        <v>0</v>
      </c>
      <c r="I690" s="84" t="b">
        <v>0</v>
      </c>
      <c r="J690" s="84" t="b">
        <v>0</v>
      </c>
      <c r="K690" s="84" t="b">
        <v>0</v>
      </c>
      <c r="L690" s="84" t="b">
        <v>0</v>
      </c>
    </row>
    <row r="691" spans="1:12" ht="15">
      <c r="A691" s="84" t="s">
        <v>603</v>
      </c>
      <c r="B691" s="84" t="s">
        <v>1966</v>
      </c>
      <c r="C691" s="84">
        <v>2</v>
      </c>
      <c r="D691" s="122">
        <v>0.008942472104989609</v>
      </c>
      <c r="E691" s="122">
        <v>1.4471580313422192</v>
      </c>
      <c r="F691" s="84" t="s">
        <v>1808</v>
      </c>
      <c r="G691" s="84" t="b">
        <v>0</v>
      </c>
      <c r="H691" s="84" t="b">
        <v>0</v>
      </c>
      <c r="I691" s="84" t="b">
        <v>0</v>
      </c>
      <c r="J691" s="84" t="b">
        <v>0</v>
      </c>
      <c r="K691" s="84" t="b">
        <v>0</v>
      </c>
      <c r="L691" s="84" t="b">
        <v>0</v>
      </c>
    </row>
    <row r="692" spans="1:12" ht="15">
      <c r="A692" s="84" t="s">
        <v>1966</v>
      </c>
      <c r="B692" s="84" t="s">
        <v>2420</v>
      </c>
      <c r="C692" s="84">
        <v>2</v>
      </c>
      <c r="D692" s="122">
        <v>0.008942472104989609</v>
      </c>
      <c r="E692" s="122">
        <v>1.4471580313422192</v>
      </c>
      <c r="F692" s="84" t="s">
        <v>1808</v>
      </c>
      <c r="G692" s="84" t="b">
        <v>0</v>
      </c>
      <c r="H692" s="84" t="b">
        <v>0</v>
      </c>
      <c r="I692" s="84" t="b">
        <v>0</v>
      </c>
      <c r="J692" s="84" t="b">
        <v>0</v>
      </c>
      <c r="K692" s="84" t="b">
        <v>0</v>
      </c>
      <c r="L692" s="84" t="b">
        <v>0</v>
      </c>
    </row>
    <row r="693" spans="1:12" ht="15">
      <c r="A693" s="84" t="s">
        <v>2420</v>
      </c>
      <c r="B693" s="84" t="s">
        <v>1946</v>
      </c>
      <c r="C693" s="84">
        <v>2</v>
      </c>
      <c r="D693" s="122">
        <v>0.008942472104989609</v>
      </c>
      <c r="E693" s="122">
        <v>1.4471580313422192</v>
      </c>
      <c r="F693" s="84" t="s">
        <v>1808</v>
      </c>
      <c r="G693" s="84" t="b">
        <v>0</v>
      </c>
      <c r="H693" s="84" t="b">
        <v>0</v>
      </c>
      <c r="I693" s="84" t="b">
        <v>0</v>
      </c>
      <c r="J693" s="84" t="b">
        <v>0</v>
      </c>
      <c r="K693" s="84" t="b">
        <v>0</v>
      </c>
      <c r="L693" s="84" t="b">
        <v>0</v>
      </c>
    </row>
    <row r="694" spans="1:12" ht="15">
      <c r="A694" s="84" t="s">
        <v>1946</v>
      </c>
      <c r="B694" s="84" t="s">
        <v>1968</v>
      </c>
      <c r="C694" s="84">
        <v>2</v>
      </c>
      <c r="D694" s="122">
        <v>0.008942472104989609</v>
      </c>
      <c r="E694" s="122">
        <v>1.271066772286538</v>
      </c>
      <c r="F694" s="84" t="s">
        <v>1808</v>
      </c>
      <c r="G694" s="84" t="b">
        <v>0</v>
      </c>
      <c r="H694" s="84" t="b">
        <v>0</v>
      </c>
      <c r="I694" s="84" t="b">
        <v>0</v>
      </c>
      <c r="J694" s="84" t="b">
        <v>0</v>
      </c>
      <c r="K694" s="84" t="b">
        <v>0</v>
      </c>
      <c r="L694" s="84" t="b">
        <v>0</v>
      </c>
    </row>
    <row r="695" spans="1:12" ht="15">
      <c r="A695" s="84" t="s">
        <v>282</v>
      </c>
      <c r="B695" s="84" t="s">
        <v>297</v>
      </c>
      <c r="C695" s="84">
        <v>2</v>
      </c>
      <c r="D695" s="122">
        <v>0.008942472104989609</v>
      </c>
      <c r="E695" s="122">
        <v>1.1461280356782382</v>
      </c>
      <c r="F695" s="84" t="s">
        <v>1808</v>
      </c>
      <c r="G695" s="84" t="b">
        <v>0</v>
      </c>
      <c r="H695" s="84" t="b">
        <v>0</v>
      </c>
      <c r="I695" s="84" t="b">
        <v>0</v>
      </c>
      <c r="J695" s="84" t="b">
        <v>0</v>
      </c>
      <c r="K695" s="84" t="b">
        <v>0</v>
      </c>
      <c r="L695" s="84" t="b">
        <v>0</v>
      </c>
    </row>
    <row r="696" spans="1:12" ht="15">
      <c r="A696" s="84" t="s">
        <v>302</v>
      </c>
      <c r="B696" s="84" t="s">
        <v>2431</v>
      </c>
      <c r="C696" s="84">
        <v>2</v>
      </c>
      <c r="D696" s="122">
        <v>0.008942472104989609</v>
      </c>
      <c r="E696" s="122">
        <v>1.6232492903979006</v>
      </c>
      <c r="F696" s="84" t="s">
        <v>1808</v>
      </c>
      <c r="G696" s="84" t="b">
        <v>0</v>
      </c>
      <c r="H696" s="84" t="b">
        <v>0</v>
      </c>
      <c r="I696" s="84" t="b">
        <v>0</v>
      </c>
      <c r="J696" s="84" t="b">
        <v>0</v>
      </c>
      <c r="K696" s="84" t="b">
        <v>0</v>
      </c>
      <c r="L696" s="84" t="b">
        <v>0</v>
      </c>
    </row>
    <row r="697" spans="1:12" ht="15">
      <c r="A697" s="84" t="s">
        <v>2431</v>
      </c>
      <c r="B697" s="84" t="s">
        <v>2425</v>
      </c>
      <c r="C697" s="84">
        <v>2</v>
      </c>
      <c r="D697" s="122">
        <v>0.008942472104989609</v>
      </c>
      <c r="E697" s="122">
        <v>1.6232492903979006</v>
      </c>
      <c r="F697" s="84" t="s">
        <v>1808</v>
      </c>
      <c r="G697" s="84" t="b">
        <v>0</v>
      </c>
      <c r="H697" s="84" t="b">
        <v>0</v>
      </c>
      <c r="I697" s="84" t="b">
        <v>0</v>
      </c>
      <c r="J697" s="84" t="b">
        <v>0</v>
      </c>
      <c r="K697" s="84" t="b">
        <v>0</v>
      </c>
      <c r="L697" s="84" t="b">
        <v>0</v>
      </c>
    </row>
    <row r="698" spans="1:12" ht="15">
      <c r="A698" s="84" t="s">
        <v>2425</v>
      </c>
      <c r="B698" s="84" t="s">
        <v>1965</v>
      </c>
      <c r="C698" s="84">
        <v>2</v>
      </c>
      <c r="D698" s="122">
        <v>0.008942472104989609</v>
      </c>
      <c r="E698" s="122">
        <v>1.3222192947339193</v>
      </c>
      <c r="F698" s="84" t="s">
        <v>1808</v>
      </c>
      <c r="G698" s="84" t="b">
        <v>0</v>
      </c>
      <c r="H698" s="84" t="b">
        <v>0</v>
      </c>
      <c r="I698" s="84" t="b">
        <v>0</v>
      </c>
      <c r="J698" s="84" t="b">
        <v>0</v>
      </c>
      <c r="K698" s="84" t="b">
        <v>0</v>
      </c>
      <c r="L698" s="84" t="b">
        <v>0</v>
      </c>
    </row>
    <row r="699" spans="1:12" ht="15">
      <c r="A699" s="84" t="s">
        <v>1965</v>
      </c>
      <c r="B699" s="84" t="s">
        <v>2477</v>
      </c>
      <c r="C699" s="84">
        <v>2</v>
      </c>
      <c r="D699" s="122">
        <v>0.008942472104989609</v>
      </c>
      <c r="E699" s="122">
        <v>1.3222192947339193</v>
      </c>
      <c r="F699" s="84" t="s">
        <v>1808</v>
      </c>
      <c r="G699" s="84" t="b">
        <v>0</v>
      </c>
      <c r="H699" s="84" t="b">
        <v>0</v>
      </c>
      <c r="I699" s="84" t="b">
        <v>0</v>
      </c>
      <c r="J699" s="84" t="b">
        <v>0</v>
      </c>
      <c r="K699" s="84" t="b">
        <v>0</v>
      </c>
      <c r="L699" s="84" t="b">
        <v>0</v>
      </c>
    </row>
    <row r="700" spans="1:12" ht="15">
      <c r="A700" s="84" t="s">
        <v>604</v>
      </c>
      <c r="B700" s="84" t="s">
        <v>2553</v>
      </c>
      <c r="C700" s="84">
        <v>2</v>
      </c>
      <c r="D700" s="122">
        <v>0.008942472104989609</v>
      </c>
      <c r="E700" s="122">
        <v>1.4471580313422192</v>
      </c>
      <c r="F700" s="84" t="s">
        <v>1808</v>
      </c>
      <c r="G700" s="84" t="b">
        <v>0</v>
      </c>
      <c r="H700" s="84" t="b">
        <v>0</v>
      </c>
      <c r="I700" s="84" t="b">
        <v>0</v>
      </c>
      <c r="J700" s="84" t="b">
        <v>1</v>
      </c>
      <c r="K700" s="84" t="b">
        <v>0</v>
      </c>
      <c r="L700" s="84" t="b">
        <v>0</v>
      </c>
    </row>
    <row r="701" spans="1:12" ht="15">
      <c r="A701" s="84" t="s">
        <v>2553</v>
      </c>
      <c r="B701" s="84" t="s">
        <v>2554</v>
      </c>
      <c r="C701" s="84">
        <v>2</v>
      </c>
      <c r="D701" s="122">
        <v>0.008942472104989609</v>
      </c>
      <c r="E701" s="122">
        <v>1.6232492903979006</v>
      </c>
      <c r="F701" s="84" t="s">
        <v>1808</v>
      </c>
      <c r="G701" s="84" t="b">
        <v>1</v>
      </c>
      <c r="H701" s="84" t="b">
        <v>0</v>
      </c>
      <c r="I701" s="84" t="b">
        <v>0</v>
      </c>
      <c r="J701" s="84" t="b">
        <v>0</v>
      </c>
      <c r="K701" s="84" t="b">
        <v>0</v>
      </c>
      <c r="L701" s="84" t="b">
        <v>0</v>
      </c>
    </row>
    <row r="702" spans="1:12" ht="15">
      <c r="A702" s="84" t="s">
        <v>2554</v>
      </c>
      <c r="B702" s="84" t="s">
        <v>1965</v>
      </c>
      <c r="C702" s="84">
        <v>2</v>
      </c>
      <c r="D702" s="122">
        <v>0.008942472104989609</v>
      </c>
      <c r="E702" s="122">
        <v>1.3222192947339193</v>
      </c>
      <c r="F702" s="84" t="s">
        <v>1808</v>
      </c>
      <c r="G702" s="84" t="b">
        <v>0</v>
      </c>
      <c r="H702" s="84" t="b">
        <v>0</v>
      </c>
      <c r="I702" s="84" t="b">
        <v>0</v>
      </c>
      <c r="J702" s="84" t="b">
        <v>0</v>
      </c>
      <c r="K702" s="84" t="b">
        <v>0</v>
      </c>
      <c r="L702" s="84" t="b">
        <v>0</v>
      </c>
    </row>
    <row r="703" spans="1:12" ht="15">
      <c r="A703" s="84" t="s">
        <v>1965</v>
      </c>
      <c r="B703" s="84" t="s">
        <v>1963</v>
      </c>
      <c r="C703" s="84">
        <v>2</v>
      </c>
      <c r="D703" s="122">
        <v>0.008942472104989609</v>
      </c>
      <c r="E703" s="122">
        <v>0.9242792860618817</v>
      </c>
      <c r="F703" s="84" t="s">
        <v>1808</v>
      </c>
      <c r="G703" s="84" t="b">
        <v>0</v>
      </c>
      <c r="H703" s="84" t="b">
        <v>0</v>
      </c>
      <c r="I703" s="84" t="b">
        <v>0</v>
      </c>
      <c r="J703" s="84" t="b">
        <v>0</v>
      </c>
      <c r="K703" s="84" t="b">
        <v>0</v>
      </c>
      <c r="L703" s="84" t="b">
        <v>0</v>
      </c>
    </row>
    <row r="704" spans="1:12" ht="15">
      <c r="A704" s="84" t="s">
        <v>1963</v>
      </c>
      <c r="B704" s="84" t="s">
        <v>2385</v>
      </c>
      <c r="C704" s="84">
        <v>2</v>
      </c>
      <c r="D704" s="122">
        <v>0.008942472104989609</v>
      </c>
      <c r="E704" s="122">
        <v>1.2253092817258628</v>
      </c>
      <c r="F704" s="84" t="s">
        <v>1808</v>
      </c>
      <c r="G704" s="84" t="b">
        <v>0</v>
      </c>
      <c r="H704" s="84" t="b">
        <v>0</v>
      </c>
      <c r="I704" s="84" t="b">
        <v>0</v>
      </c>
      <c r="J704" s="84" t="b">
        <v>1</v>
      </c>
      <c r="K704" s="84" t="b">
        <v>0</v>
      </c>
      <c r="L704" s="84" t="b">
        <v>0</v>
      </c>
    </row>
    <row r="705" spans="1:12" ht="15">
      <c r="A705" s="84" t="s">
        <v>2385</v>
      </c>
      <c r="B705" s="84" t="s">
        <v>2430</v>
      </c>
      <c r="C705" s="84">
        <v>2</v>
      </c>
      <c r="D705" s="122">
        <v>0.008942472104989609</v>
      </c>
      <c r="E705" s="122">
        <v>1.6232492903979006</v>
      </c>
      <c r="F705" s="84" t="s">
        <v>1808</v>
      </c>
      <c r="G705" s="84" t="b">
        <v>1</v>
      </c>
      <c r="H705" s="84" t="b">
        <v>0</v>
      </c>
      <c r="I705" s="84" t="b">
        <v>0</v>
      </c>
      <c r="J705" s="84" t="b">
        <v>1</v>
      </c>
      <c r="K705" s="84" t="b">
        <v>0</v>
      </c>
      <c r="L705" s="84" t="b">
        <v>0</v>
      </c>
    </row>
    <row r="706" spans="1:12" ht="15">
      <c r="A706" s="84" t="s">
        <v>2430</v>
      </c>
      <c r="B706" s="84" t="s">
        <v>2476</v>
      </c>
      <c r="C706" s="84">
        <v>2</v>
      </c>
      <c r="D706" s="122">
        <v>0.008942472104989609</v>
      </c>
      <c r="E706" s="122">
        <v>1.6232492903979006</v>
      </c>
      <c r="F706" s="84" t="s">
        <v>1808</v>
      </c>
      <c r="G706" s="84" t="b">
        <v>1</v>
      </c>
      <c r="H706" s="84" t="b">
        <v>0</v>
      </c>
      <c r="I706" s="84" t="b">
        <v>0</v>
      </c>
      <c r="J706" s="84" t="b">
        <v>0</v>
      </c>
      <c r="K706" s="84" t="b">
        <v>0</v>
      </c>
      <c r="L706" s="84" t="b">
        <v>0</v>
      </c>
    </row>
    <row r="707" spans="1:12" ht="15">
      <c r="A707" s="84" t="s">
        <v>2476</v>
      </c>
      <c r="B707" s="84" t="s">
        <v>2469</v>
      </c>
      <c r="C707" s="84">
        <v>2</v>
      </c>
      <c r="D707" s="122">
        <v>0.008942472104989609</v>
      </c>
      <c r="E707" s="122">
        <v>1.6232492903979006</v>
      </c>
      <c r="F707" s="84" t="s">
        <v>1808</v>
      </c>
      <c r="G707" s="84" t="b">
        <v>0</v>
      </c>
      <c r="H707" s="84" t="b">
        <v>0</v>
      </c>
      <c r="I707" s="84" t="b">
        <v>0</v>
      </c>
      <c r="J707" s="84" t="b">
        <v>0</v>
      </c>
      <c r="K707" s="84" t="b">
        <v>0</v>
      </c>
      <c r="L707" s="84" t="b">
        <v>0</v>
      </c>
    </row>
    <row r="708" spans="1:12" ht="15">
      <c r="A708" s="84" t="s">
        <v>2469</v>
      </c>
      <c r="B708" s="84" t="s">
        <v>1964</v>
      </c>
      <c r="C708" s="84">
        <v>2</v>
      </c>
      <c r="D708" s="122">
        <v>0.008942472104989609</v>
      </c>
      <c r="E708" s="122">
        <v>1.3222192947339193</v>
      </c>
      <c r="F708" s="84" t="s">
        <v>1808</v>
      </c>
      <c r="G708" s="84" t="b">
        <v>0</v>
      </c>
      <c r="H708" s="84" t="b">
        <v>0</v>
      </c>
      <c r="I708" s="84" t="b">
        <v>0</v>
      </c>
      <c r="J708" s="84" t="b">
        <v>0</v>
      </c>
      <c r="K708" s="84" t="b">
        <v>0</v>
      </c>
      <c r="L708" s="84" t="b">
        <v>0</v>
      </c>
    </row>
    <row r="709" spans="1:12" ht="15">
      <c r="A709" s="84" t="s">
        <v>1964</v>
      </c>
      <c r="B709" s="84" t="s">
        <v>2555</v>
      </c>
      <c r="C709" s="84">
        <v>2</v>
      </c>
      <c r="D709" s="122">
        <v>0.008942472104989609</v>
      </c>
      <c r="E709" s="122">
        <v>1.3222192947339193</v>
      </c>
      <c r="F709" s="84" t="s">
        <v>1808</v>
      </c>
      <c r="G709" s="84" t="b">
        <v>0</v>
      </c>
      <c r="H709" s="84" t="b">
        <v>0</v>
      </c>
      <c r="I709" s="84" t="b">
        <v>0</v>
      </c>
      <c r="J709" s="84" t="b">
        <v>0</v>
      </c>
      <c r="K709" s="84" t="b">
        <v>0</v>
      </c>
      <c r="L709" s="84" t="b">
        <v>0</v>
      </c>
    </row>
    <row r="710" spans="1:12" ht="15">
      <c r="A710" s="84" t="s">
        <v>2555</v>
      </c>
      <c r="B710" s="84" t="s">
        <v>2556</v>
      </c>
      <c r="C710" s="84">
        <v>2</v>
      </c>
      <c r="D710" s="122">
        <v>0.008942472104989609</v>
      </c>
      <c r="E710" s="122">
        <v>1.6232492903979006</v>
      </c>
      <c r="F710" s="84" t="s">
        <v>1808</v>
      </c>
      <c r="G710" s="84" t="b">
        <v>0</v>
      </c>
      <c r="H710" s="84" t="b">
        <v>0</v>
      </c>
      <c r="I710" s="84" t="b">
        <v>0</v>
      </c>
      <c r="J710" s="84" t="b">
        <v>0</v>
      </c>
      <c r="K710" s="84" t="b">
        <v>0</v>
      </c>
      <c r="L710" s="84" t="b">
        <v>0</v>
      </c>
    </row>
    <row r="711" spans="1:12" ht="15">
      <c r="A711" s="84" t="s">
        <v>1971</v>
      </c>
      <c r="B711" s="84" t="s">
        <v>1972</v>
      </c>
      <c r="C711" s="84">
        <v>4</v>
      </c>
      <c r="D711" s="122">
        <v>0</v>
      </c>
      <c r="E711" s="122">
        <v>1.0511525224473812</v>
      </c>
      <c r="F711" s="84" t="s">
        <v>1809</v>
      </c>
      <c r="G711" s="84" t="b">
        <v>0</v>
      </c>
      <c r="H711" s="84" t="b">
        <v>0</v>
      </c>
      <c r="I711" s="84" t="b">
        <v>0</v>
      </c>
      <c r="J711" s="84" t="b">
        <v>0</v>
      </c>
      <c r="K711" s="84" t="b">
        <v>0</v>
      </c>
      <c r="L711" s="84" t="b">
        <v>0</v>
      </c>
    </row>
    <row r="712" spans="1:12" ht="15">
      <c r="A712" s="84" t="s">
        <v>1972</v>
      </c>
      <c r="B712" s="84" t="s">
        <v>1973</v>
      </c>
      <c r="C712" s="84">
        <v>4</v>
      </c>
      <c r="D712" s="122">
        <v>0</v>
      </c>
      <c r="E712" s="122">
        <v>1.0511525224473812</v>
      </c>
      <c r="F712" s="84" t="s">
        <v>1809</v>
      </c>
      <c r="G712" s="84" t="b">
        <v>0</v>
      </c>
      <c r="H712" s="84" t="b">
        <v>0</v>
      </c>
      <c r="I712" s="84" t="b">
        <v>0</v>
      </c>
      <c r="J712" s="84" t="b">
        <v>0</v>
      </c>
      <c r="K712" s="84" t="b">
        <v>0</v>
      </c>
      <c r="L712" s="84" t="b">
        <v>0</v>
      </c>
    </row>
    <row r="713" spans="1:12" ht="15">
      <c r="A713" s="84" t="s">
        <v>1973</v>
      </c>
      <c r="B713" s="84" t="s">
        <v>1970</v>
      </c>
      <c r="C713" s="84">
        <v>4</v>
      </c>
      <c r="D713" s="122">
        <v>0</v>
      </c>
      <c r="E713" s="122">
        <v>0.8081144737610869</v>
      </c>
      <c r="F713" s="84" t="s">
        <v>1809</v>
      </c>
      <c r="G713" s="84" t="b">
        <v>0</v>
      </c>
      <c r="H713" s="84" t="b">
        <v>0</v>
      </c>
      <c r="I713" s="84" t="b">
        <v>0</v>
      </c>
      <c r="J713" s="84" t="b">
        <v>0</v>
      </c>
      <c r="K713" s="84" t="b">
        <v>0</v>
      </c>
      <c r="L713" s="84" t="b">
        <v>0</v>
      </c>
    </row>
    <row r="714" spans="1:12" ht="15">
      <c r="A714" s="84" t="s">
        <v>1970</v>
      </c>
      <c r="B714" s="84" t="s">
        <v>1974</v>
      </c>
      <c r="C714" s="84">
        <v>4</v>
      </c>
      <c r="D714" s="122">
        <v>0</v>
      </c>
      <c r="E714" s="122">
        <v>0.8081144737610869</v>
      </c>
      <c r="F714" s="84" t="s">
        <v>1809</v>
      </c>
      <c r="G714" s="84" t="b">
        <v>0</v>
      </c>
      <c r="H714" s="84" t="b">
        <v>0</v>
      </c>
      <c r="I714" s="84" t="b">
        <v>0</v>
      </c>
      <c r="J714" s="84" t="b">
        <v>0</v>
      </c>
      <c r="K714" s="84" t="b">
        <v>0</v>
      </c>
      <c r="L714" s="84" t="b">
        <v>0</v>
      </c>
    </row>
    <row r="715" spans="1:12" ht="15">
      <c r="A715" s="84" t="s">
        <v>1975</v>
      </c>
      <c r="B715" s="84" t="s">
        <v>1976</v>
      </c>
      <c r="C715" s="84">
        <v>3</v>
      </c>
      <c r="D715" s="122">
        <v>0.007649310404589792</v>
      </c>
      <c r="E715" s="122">
        <v>1.1760912590556813</v>
      </c>
      <c r="F715" s="84" t="s">
        <v>1809</v>
      </c>
      <c r="G715" s="84" t="b">
        <v>0</v>
      </c>
      <c r="H715" s="84" t="b">
        <v>0</v>
      </c>
      <c r="I715" s="84" t="b">
        <v>0</v>
      </c>
      <c r="J715" s="84" t="b">
        <v>0</v>
      </c>
      <c r="K715" s="84" t="b">
        <v>0</v>
      </c>
      <c r="L715" s="84" t="b">
        <v>0</v>
      </c>
    </row>
    <row r="716" spans="1:12" ht="15">
      <c r="A716" s="84" t="s">
        <v>1976</v>
      </c>
      <c r="B716" s="84" t="s">
        <v>1970</v>
      </c>
      <c r="C716" s="84">
        <v>3</v>
      </c>
      <c r="D716" s="122">
        <v>0.007649310404589792</v>
      </c>
      <c r="E716" s="122">
        <v>0.8081144737610869</v>
      </c>
      <c r="F716" s="84" t="s">
        <v>1809</v>
      </c>
      <c r="G716" s="84" t="b">
        <v>0</v>
      </c>
      <c r="H716" s="84" t="b">
        <v>0</v>
      </c>
      <c r="I716" s="84" t="b">
        <v>0</v>
      </c>
      <c r="J716" s="84" t="b">
        <v>0</v>
      </c>
      <c r="K716" s="84" t="b">
        <v>0</v>
      </c>
      <c r="L716" s="84" t="b">
        <v>0</v>
      </c>
    </row>
    <row r="717" spans="1:12" ht="15">
      <c r="A717" s="84" t="s">
        <v>1970</v>
      </c>
      <c r="B717" s="84" t="s">
        <v>1944</v>
      </c>
      <c r="C717" s="84">
        <v>3</v>
      </c>
      <c r="D717" s="122">
        <v>0.007649310404589792</v>
      </c>
      <c r="E717" s="122">
        <v>0.8081144737610869</v>
      </c>
      <c r="F717" s="84" t="s">
        <v>1809</v>
      </c>
      <c r="G717" s="84" t="b">
        <v>0</v>
      </c>
      <c r="H717" s="84" t="b">
        <v>0</v>
      </c>
      <c r="I717" s="84" t="b">
        <v>0</v>
      </c>
      <c r="J717" s="84" t="b">
        <v>0</v>
      </c>
      <c r="K717" s="84" t="b">
        <v>0</v>
      </c>
      <c r="L717" s="84" t="b">
        <v>0</v>
      </c>
    </row>
    <row r="718" spans="1:12" ht="15">
      <c r="A718" s="84" t="s">
        <v>1944</v>
      </c>
      <c r="B718" s="84" t="s">
        <v>1977</v>
      </c>
      <c r="C718" s="84">
        <v>3</v>
      </c>
      <c r="D718" s="122">
        <v>0.007649310404589792</v>
      </c>
      <c r="E718" s="122">
        <v>1.1760912590556813</v>
      </c>
      <c r="F718" s="84" t="s">
        <v>1809</v>
      </c>
      <c r="G718" s="84" t="b">
        <v>0</v>
      </c>
      <c r="H718" s="84" t="b">
        <v>0</v>
      </c>
      <c r="I718" s="84" t="b">
        <v>0</v>
      </c>
      <c r="J718" s="84" t="b">
        <v>0</v>
      </c>
      <c r="K718" s="84" t="b">
        <v>0</v>
      </c>
      <c r="L718" s="84" t="b">
        <v>0</v>
      </c>
    </row>
    <row r="719" spans="1:12" ht="15">
      <c r="A719" s="84" t="s">
        <v>1977</v>
      </c>
      <c r="B719" s="84" t="s">
        <v>2501</v>
      </c>
      <c r="C719" s="84">
        <v>3</v>
      </c>
      <c r="D719" s="122">
        <v>0.007649310404589792</v>
      </c>
      <c r="E719" s="122">
        <v>1.1760912590556813</v>
      </c>
      <c r="F719" s="84" t="s">
        <v>1809</v>
      </c>
      <c r="G719" s="84" t="b">
        <v>0</v>
      </c>
      <c r="H719" s="84" t="b">
        <v>0</v>
      </c>
      <c r="I719" s="84" t="b">
        <v>0</v>
      </c>
      <c r="J719" s="84" t="b">
        <v>0</v>
      </c>
      <c r="K719" s="84" t="b">
        <v>0</v>
      </c>
      <c r="L719" s="84" t="b">
        <v>0</v>
      </c>
    </row>
    <row r="720" spans="1:12" ht="15">
      <c r="A720" s="84" t="s">
        <v>2501</v>
      </c>
      <c r="B720" s="84" t="s">
        <v>2502</v>
      </c>
      <c r="C720" s="84">
        <v>3</v>
      </c>
      <c r="D720" s="122">
        <v>0.007649310404589792</v>
      </c>
      <c r="E720" s="122">
        <v>1.1760912590556813</v>
      </c>
      <c r="F720" s="84" t="s">
        <v>1809</v>
      </c>
      <c r="G720" s="84" t="b">
        <v>0</v>
      </c>
      <c r="H720" s="84" t="b">
        <v>0</v>
      </c>
      <c r="I720" s="84" t="b">
        <v>0</v>
      </c>
      <c r="J720" s="84" t="b">
        <v>0</v>
      </c>
      <c r="K720" s="84" t="b">
        <v>0</v>
      </c>
      <c r="L720" s="84" t="b">
        <v>0</v>
      </c>
    </row>
    <row r="721" spans="1:12" ht="15">
      <c r="A721" s="84" t="s">
        <v>2502</v>
      </c>
      <c r="B721" s="84" t="s">
        <v>1971</v>
      </c>
      <c r="C721" s="84">
        <v>3</v>
      </c>
      <c r="D721" s="122">
        <v>0.007649310404589792</v>
      </c>
      <c r="E721" s="122">
        <v>1.0511525224473812</v>
      </c>
      <c r="F721" s="84" t="s">
        <v>1809</v>
      </c>
      <c r="G721" s="84" t="b">
        <v>0</v>
      </c>
      <c r="H721" s="84" t="b">
        <v>0</v>
      </c>
      <c r="I721" s="84" t="b">
        <v>0</v>
      </c>
      <c r="J721" s="84" t="b">
        <v>0</v>
      </c>
      <c r="K721" s="84" t="b">
        <v>0</v>
      </c>
      <c r="L721" s="84" t="b">
        <v>0</v>
      </c>
    </row>
    <row r="722" spans="1:12" ht="15">
      <c r="A722" s="84" t="s">
        <v>261</v>
      </c>
      <c r="B722" s="84" t="s">
        <v>1975</v>
      </c>
      <c r="C722" s="84">
        <v>2</v>
      </c>
      <c r="D722" s="122">
        <v>0.012286938598529844</v>
      </c>
      <c r="E722" s="122">
        <v>1.1760912590556813</v>
      </c>
      <c r="F722" s="84" t="s">
        <v>1809</v>
      </c>
      <c r="G722" s="84" t="b">
        <v>0</v>
      </c>
      <c r="H722" s="84" t="b">
        <v>0</v>
      </c>
      <c r="I722" s="84" t="b">
        <v>0</v>
      </c>
      <c r="J722" s="84" t="b">
        <v>0</v>
      </c>
      <c r="K722" s="84" t="b">
        <v>0</v>
      </c>
      <c r="L722" s="84" t="b">
        <v>0</v>
      </c>
    </row>
    <row r="723" spans="1:12" ht="15">
      <c r="A723" s="84" t="s">
        <v>1979</v>
      </c>
      <c r="B723" s="84" t="s">
        <v>1937</v>
      </c>
      <c r="C723" s="84">
        <v>4</v>
      </c>
      <c r="D723" s="122">
        <v>0.007178519482078253</v>
      </c>
      <c r="E723" s="122">
        <v>1.0881360887005513</v>
      </c>
      <c r="F723" s="84" t="s">
        <v>1810</v>
      </c>
      <c r="G723" s="84" t="b">
        <v>0</v>
      </c>
      <c r="H723" s="84" t="b">
        <v>0</v>
      </c>
      <c r="I723" s="84" t="b">
        <v>0</v>
      </c>
      <c r="J723" s="84" t="b">
        <v>0</v>
      </c>
      <c r="K723" s="84" t="b">
        <v>0</v>
      </c>
      <c r="L723" s="84" t="b">
        <v>0</v>
      </c>
    </row>
    <row r="724" spans="1:12" ht="15">
      <c r="A724" s="84" t="s">
        <v>1937</v>
      </c>
      <c r="B724" s="84" t="s">
        <v>1899</v>
      </c>
      <c r="C724" s="84">
        <v>4</v>
      </c>
      <c r="D724" s="122">
        <v>0.007178519482078253</v>
      </c>
      <c r="E724" s="122">
        <v>1.0881360887005513</v>
      </c>
      <c r="F724" s="84" t="s">
        <v>1810</v>
      </c>
      <c r="G724" s="84" t="b">
        <v>0</v>
      </c>
      <c r="H724" s="84" t="b">
        <v>0</v>
      </c>
      <c r="I724" s="84" t="b">
        <v>0</v>
      </c>
      <c r="J724" s="84" t="b">
        <v>0</v>
      </c>
      <c r="K724" s="84" t="b">
        <v>0</v>
      </c>
      <c r="L724" s="84" t="b">
        <v>0</v>
      </c>
    </row>
    <row r="725" spans="1:12" ht="15">
      <c r="A725" s="84" t="s">
        <v>1899</v>
      </c>
      <c r="B725" s="84" t="s">
        <v>1894</v>
      </c>
      <c r="C725" s="84">
        <v>4</v>
      </c>
      <c r="D725" s="122">
        <v>0.007178519482078253</v>
      </c>
      <c r="E725" s="122">
        <v>1.0881360887005513</v>
      </c>
      <c r="F725" s="84" t="s">
        <v>1810</v>
      </c>
      <c r="G725" s="84" t="b">
        <v>0</v>
      </c>
      <c r="H725" s="84" t="b">
        <v>0</v>
      </c>
      <c r="I725" s="84" t="b">
        <v>0</v>
      </c>
      <c r="J725" s="84" t="b">
        <v>0</v>
      </c>
      <c r="K725" s="84" t="b">
        <v>0</v>
      </c>
      <c r="L725" s="84" t="b">
        <v>0</v>
      </c>
    </row>
    <row r="726" spans="1:12" ht="15">
      <c r="A726" s="84" t="s">
        <v>1894</v>
      </c>
      <c r="B726" s="84" t="s">
        <v>1980</v>
      </c>
      <c r="C726" s="84">
        <v>4</v>
      </c>
      <c r="D726" s="122">
        <v>0.007178519482078253</v>
      </c>
      <c r="E726" s="122">
        <v>1.0881360887005513</v>
      </c>
      <c r="F726" s="84" t="s">
        <v>1810</v>
      </c>
      <c r="G726" s="84" t="b">
        <v>0</v>
      </c>
      <c r="H726" s="84" t="b">
        <v>0</v>
      </c>
      <c r="I726" s="84" t="b">
        <v>0</v>
      </c>
      <c r="J726" s="84" t="b">
        <v>0</v>
      </c>
      <c r="K726" s="84" t="b">
        <v>0</v>
      </c>
      <c r="L726" s="84" t="b">
        <v>0</v>
      </c>
    </row>
    <row r="727" spans="1:12" ht="15">
      <c r="A727" s="84" t="s">
        <v>1980</v>
      </c>
      <c r="B727" s="84" t="s">
        <v>1981</v>
      </c>
      <c r="C727" s="84">
        <v>4</v>
      </c>
      <c r="D727" s="122">
        <v>0.007178519482078253</v>
      </c>
      <c r="E727" s="122">
        <v>1.0881360887005513</v>
      </c>
      <c r="F727" s="84" t="s">
        <v>1810</v>
      </c>
      <c r="G727" s="84" t="b">
        <v>0</v>
      </c>
      <c r="H727" s="84" t="b">
        <v>0</v>
      </c>
      <c r="I727" s="84" t="b">
        <v>0</v>
      </c>
      <c r="J727" s="84" t="b">
        <v>0</v>
      </c>
      <c r="K727" s="84" t="b">
        <v>0</v>
      </c>
      <c r="L727" s="84" t="b">
        <v>0</v>
      </c>
    </row>
    <row r="728" spans="1:12" ht="15">
      <c r="A728" s="84" t="s">
        <v>1981</v>
      </c>
      <c r="B728" s="84" t="s">
        <v>1982</v>
      </c>
      <c r="C728" s="84">
        <v>4</v>
      </c>
      <c r="D728" s="122">
        <v>0.007178519482078253</v>
      </c>
      <c r="E728" s="122">
        <v>1.0881360887005513</v>
      </c>
      <c r="F728" s="84" t="s">
        <v>1810</v>
      </c>
      <c r="G728" s="84" t="b">
        <v>0</v>
      </c>
      <c r="H728" s="84" t="b">
        <v>0</v>
      </c>
      <c r="I728" s="84" t="b">
        <v>0</v>
      </c>
      <c r="J728" s="84" t="b">
        <v>0</v>
      </c>
      <c r="K728" s="84" t="b">
        <v>0</v>
      </c>
      <c r="L728" s="84" t="b">
        <v>0</v>
      </c>
    </row>
    <row r="729" spans="1:12" ht="15">
      <c r="A729" s="84" t="s">
        <v>1982</v>
      </c>
      <c r="B729" s="84" t="s">
        <v>1983</v>
      </c>
      <c r="C729" s="84">
        <v>4</v>
      </c>
      <c r="D729" s="122">
        <v>0.007178519482078253</v>
      </c>
      <c r="E729" s="122">
        <v>1.0881360887005513</v>
      </c>
      <c r="F729" s="84" t="s">
        <v>1810</v>
      </c>
      <c r="G729" s="84" t="b">
        <v>0</v>
      </c>
      <c r="H729" s="84" t="b">
        <v>0</v>
      </c>
      <c r="I729" s="84" t="b">
        <v>0</v>
      </c>
      <c r="J729" s="84" t="b">
        <v>0</v>
      </c>
      <c r="K729" s="84" t="b">
        <v>0</v>
      </c>
      <c r="L729" s="84" t="b">
        <v>0</v>
      </c>
    </row>
    <row r="730" spans="1:12" ht="15">
      <c r="A730" s="84" t="s">
        <v>1983</v>
      </c>
      <c r="B730" s="84" t="s">
        <v>1984</v>
      </c>
      <c r="C730" s="84">
        <v>4</v>
      </c>
      <c r="D730" s="122">
        <v>0.007178519482078253</v>
      </c>
      <c r="E730" s="122">
        <v>1.0881360887005513</v>
      </c>
      <c r="F730" s="84" t="s">
        <v>1810</v>
      </c>
      <c r="G730" s="84" t="b">
        <v>0</v>
      </c>
      <c r="H730" s="84" t="b">
        <v>0</v>
      </c>
      <c r="I730" s="84" t="b">
        <v>0</v>
      </c>
      <c r="J730" s="84" t="b">
        <v>0</v>
      </c>
      <c r="K730" s="84" t="b">
        <v>0</v>
      </c>
      <c r="L730" s="84" t="b">
        <v>0</v>
      </c>
    </row>
    <row r="731" spans="1:12" ht="15">
      <c r="A731" s="84" t="s">
        <v>1984</v>
      </c>
      <c r="B731" s="84" t="s">
        <v>1985</v>
      </c>
      <c r="C731" s="84">
        <v>4</v>
      </c>
      <c r="D731" s="122">
        <v>0.007178519482078253</v>
      </c>
      <c r="E731" s="122">
        <v>1.0881360887005513</v>
      </c>
      <c r="F731" s="84" t="s">
        <v>1810</v>
      </c>
      <c r="G731" s="84" t="b">
        <v>0</v>
      </c>
      <c r="H731" s="84" t="b">
        <v>0</v>
      </c>
      <c r="I731" s="84" t="b">
        <v>0</v>
      </c>
      <c r="J731" s="84" t="b">
        <v>0</v>
      </c>
      <c r="K731" s="84" t="b">
        <v>0</v>
      </c>
      <c r="L731" s="84" t="b">
        <v>0</v>
      </c>
    </row>
    <row r="732" spans="1:12" ht="15">
      <c r="A732" s="84" t="s">
        <v>1985</v>
      </c>
      <c r="B732" s="84" t="s">
        <v>2414</v>
      </c>
      <c r="C732" s="84">
        <v>4</v>
      </c>
      <c r="D732" s="122">
        <v>0.007178519482078253</v>
      </c>
      <c r="E732" s="122">
        <v>1.0881360887005513</v>
      </c>
      <c r="F732" s="84" t="s">
        <v>1810</v>
      </c>
      <c r="G732" s="84" t="b">
        <v>0</v>
      </c>
      <c r="H732" s="84" t="b">
        <v>0</v>
      </c>
      <c r="I732" s="84" t="b">
        <v>0</v>
      </c>
      <c r="J732" s="84" t="b">
        <v>0</v>
      </c>
      <c r="K732" s="84" t="b">
        <v>0</v>
      </c>
      <c r="L732" s="84" t="b">
        <v>0</v>
      </c>
    </row>
    <row r="733" spans="1:12" ht="15">
      <c r="A733" s="84" t="s">
        <v>283</v>
      </c>
      <c r="B733" s="84" t="s">
        <v>1979</v>
      </c>
      <c r="C733" s="84">
        <v>3</v>
      </c>
      <c r="D733" s="122">
        <v>0.012324930534242022</v>
      </c>
      <c r="E733" s="122">
        <v>1.2130748253088512</v>
      </c>
      <c r="F733" s="84" t="s">
        <v>1810</v>
      </c>
      <c r="G733" s="84" t="b">
        <v>0</v>
      </c>
      <c r="H733" s="84" t="b">
        <v>0</v>
      </c>
      <c r="I733" s="84" t="b">
        <v>0</v>
      </c>
      <c r="J733" s="84" t="b">
        <v>0</v>
      </c>
      <c r="K733" s="84" t="b">
        <v>0</v>
      </c>
      <c r="L733" s="84" t="b">
        <v>0</v>
      </c>
    </row>
    <row r="734" spans="1:12" ht="15">
      <c r="A734" s="84" t="s">
        <v>2414</v>
      </c>
      <c r="B734" s="84" t="s">
        <v>2412</v>
      </c>
      <c r="C734" s="84">
        <v>3</v>
      </c>
      <c r="D734" s="122">
        <v>0.012324930534242022</v>
      </c>
      <c r="E734" s="122">
        <v>1.2130748253088512</v>
      </c>
      <c r="F734" s="84" t="s">
        <v>1810</v>
      </c>
      <c r="G734" s="84" t="b">
        <v>0</v>
      </c>
      <c r="H734" s="84" t="b">
        <v>0</v>
      </c>
      <c r="I734" s="84" t="b">
        <v>0</v>
      </c>
      <c r="J734" s="84" t="b">
        <v>0</v>
      </c>
      <c r="K734" s="84" t="b">
        <v>0</v>
      </c>
      <c r="L734" s="84" t="b">
        <v>0</v>
      </c>
    </row>
    <row r="735" spans="1:12" ht="15">
      <c r="A735" s="84" t="s">
        <v>1955</v>
      </c>
      <c r="B735" s="84" t="s">
        <v>1956</v>
      </c>
      <c r="C735" s="84">
        <v>3</v>
      </c>
      <c r="D735" s="122">
        <v>0</v>
      </c>
      <c r="E735" s="122">
        <v>1.066946789630613</v>
      </c>
      <c r="F735" s="84" t="s">
        <v>1811</v>
      </c>
      <c r="G735" s="84" t="b">
        <v>0</v>
      </c>
      <c r="H735" s="84" t="b">
        <v>0</v>
      </c>
      <c r="I735" s="84" t="b">
        <v>0</v>
      </c>
      <c r="J735" s="84" t="b">
        <v>0</v>
      </c>
      <c r="K735" s="84" t="b">
        <v>0</v>
      </c>
      <c r="L735" s="84" t="b">
        <v>0</v>
      </c>
    </row>
    <row r="736" spans="1:12" ht="15">
      <c r="A736" s="84" t="s">
        <v>1956</v>
      </c>
      <c r="B736" s="84" t="s">
        <v>1957</v>
      </c>
      <c r="C736" s="84">
        <v>3</v>
      </c>
      <c r="D736" s="122">
        <v>0</v>
      </c>
      <c r="E736" s="122">
        <v>1.066946789630613</v>
      </c>
      <c r="F736" s="84" t="s">
        <v>1811</v>
      </c>
      <c r="G736" s="84" t="b">
        <v>0</v>
      </c>
      <c r="H736" s="84" t="b">
        <v>0</v>
      </c>
      <c r="I736" s="84" t="b">
        <v>0</v>
      </c>
      <c r="J736" s="84" t="b">
        <v>0</v>
      </c>
      <c r="K736" s="84" t="b">
        <v>0</v>
      </c>
      <c r="L736" s="84" t="b">
        <v>0</v>
      </c>
    </row>
    <row r="737" spans="1:12" ht="15">
      <c r="A737" s="84" t="s">
        <v>1957</v>
      </c>
      <c r="B737" s="84" t="s">
        <v>1958</v>
      </c>
      <c r="C737" s="84">
        <v>3</v>
      </c>
      <c r="D737" s="122">
        <v>0</v>
      </c>
      <c r="E737" s="122">
        <v>1.066946789630613</v>
      </c>
      <c r="F737" s="84" t="s">
        <v>1811</v>
      </c>
      <c r="G737" s="84" t="b">
        <v>0</v>
      </c>
      <c r="H737" s="84" t="b">
        <v>0</v>
      </c>
      <c r="I737" s="84" t="b">
        <v>0</v>
      </c>
      <c r="J737" s="84" t="b">
        <v>0</v>
      </c>
      <c r="K737" s="84" t="b">
        <v>0</v>
      </c>
      <c r="L737" s="84" t="b">
        <v>0</v>
      </c>
    </row>
    <row r="738" spans="1:12" ht="15">
      <c r="A738" s="84" t="s">
        <v>1958</v>
      </c>
      <c r="B738" s="84" t="s">
        <v>1959</v>
      </c>
      <c r="C738" s="84">
        <v>3</v>
      </c>
      <c r="D738" s="122">
        <v>0</v>
      </c>
      <c r="E738" s="122">
        <v>1.066946789630613</v>
      </c>
      <c r="F738" s="84" t="s">
        <v>1811</v>
      </c>
      <c r="G738" s="84" t="b">
        <v>0</v>
      </c>
      <c r="H738" s="84" t="b">
        <v>0</v>
      </c>
      <c r="I738" s="84" t="b">
        <v>0</v>
      </c>
      <c r="J738" s="84" t="b">
        <v>0</v>
      </c>
      <c r="K738" s="84" t="b">
        <v>0</v>
      </c>
      <c r="L738" s="84" t="b">
        <v>0</v>
      </c>
    </row>
    <row r="739" spans="1:12" ht="15">
      <c r="A739" s="84" t="s">
        <v>1959</v>
      </c>
      <c r="B739" s="84" t="s">
        <v>1960</v>
      </c>
      <c r="C739" s="84">
        <v>3</v>
      </c>
      <c r="D739" s="122">
        <v>0</v>
      </c>
      <c r="E739" s="122">
        <v>1.066946789630613</v>
      </c>
      <c r="F739" s="84" t="s">
        <v>1811</v>
      </c>
      <c r="G739" s="84" t="b">
        <v>0</v>
      </c>
      <c r="H739" s="84" t="b">
        <v>0</v>
      </c>
      <c r="I739" s="84" t="b">
        <v>0</v>
      </c>
      <c r="J739" s="84" t="b">
        <v>0</v>
      </c>
      <c r="K739" s="84" t="b">
        <v>0</v>
      </c>
      <c r="L739" s="84" t="b">
        <v>0</v>
      </c>
    </row>
    <row r="740" spans="1:12" ht="15">
      <c r="A740" s="84" t="s">
        <v>1960</v>
      </c>
      <c r="B740" s="84" t="s">
        <v>583</v>
      </c>
      <c r="C740" s="84">
        <v>3</v>
      </c>
      <c r="D740" s="122">
        <v>0</v>
      </c>
      <c r="E740" s="122">
        <v>1.066946789630613</v>
      </c>
      <c r="F740" s="84" t="s">
        <v>1811</v>
      </c>
      <c r="G740" s="84" t="b">
        <v>0</v>
      </c>
      <c r="H740" s="84" t="b">
        <v>0</v>
      </c>
      <c r="I740" s="84" t="b">
        <v>0</v>
      </c>
      <c r="J740" s="84" t="b">
        <v>0</v>
      </c>
      <c r="K740" s="84" t="b">
        <v>0</v>
      </c>
      <c r="L740" s="84" t="b">
        <v>0</v>
      </c>
    </row>
    <row r="741" spans="1:12" ht="15">
      <c r="A741" s="84" t="s">
        <v>583</v>
      </c>
      <c r="B741" s="84" t="s">
        <v>1961</v>
      </c>
      <c r="C741" s="84">
        <v>3</v>
      </c>
      <c r="D741" s="122">
        <v>0</v>
      </c>
      <c r="E741" s="122">
        <v>1.066946789630613</v>
      </c>
      <c r="F741" s="84" t="s">
        <v>1811</v>
      </c>
      <c r="G741" s="84" t="b">
        <v>0</v>
      </c>
      <c r="H741" s="84" t="b">
        <v>0</v>
      </c>
      <c r="I741" s="84" t="b">
        <v>0</v>
      </c>
      <c r="J741" s="84" t="b">
        <v>0</v>
      </c>
      <c r="K741" s="84" t="b">
        <v>0</v>
      </c>
      <c r="L741" s="84" t="b">
        <v>0</v>
      </c>
    </row>
    <row r="742" spans="1:12" ht="15">
      <c r="A742" s="84" t="s">
        <v>1961</v>
      </c>
      <c r="B742" s="84" t="s">
        <v>1987</v>
      </c>
      <c r="C742" s="84">
        <v>3</v>
      </c>
      <c r="D742" s="122">
        <v>0</v>
      </c>
      <c r="E742" s="122">
        <v>1.066946789630613</v>
      </c>
      <c r="F742" s="84" t="s">
        <v>1811</v>
      </c>
      <c r="G742" s="84" t="b">
        <v>0</v>
      </c>
      <c r="H742" s="84" t="b">
        <v>0</v>
      </c>
      <c r="I742" s="84" t="b">
        <v>0</v>
      </c>
      <c r="J742" s="84" t="b">
        <v>0</v>
      </c>
      <c r="K742" s="84" t="b">
        <v>0</v>
      </c>
      <c r="L742" s="84" t="b">
        <v>0</v>
      </c>
    </row>
    <row r="743" spans="1:12" ht="15">
      <c r="A743" s="84" t="s">
        <v>1987</v>
      </c>
      <c r="B743" s="84" t="s">
        <v>584</v>
      </c>
      <c r="C743" s="84">
        <v>3</v>
      </c>
      <c r="D743" s="122">
        <v>0</v>
      </c>
      <c r="E743" s="122">
        <v>1.066946789630613</v>
      </c>
      <c r="F743" s="84" t="s">
        <v>1811</v>
      </c>
      <c r="G743" s="84" t="b">
        <v>0</v>
      </c>
      <c r="H743" s="84" t="b">
        <v>0</v>
      </c>
      <c r="I743" s="84" t="b">
        <v>0</v>
      </c>
      <c r="J743" s="84" t="b">
        <v>0</v>
      </c>
      <c r="K743" s="84" t="b">
        <v>0</v>
      </c>
      <c r="L743" s="84" t="b">
        <v>0</v>
      </c>
    </row>
    <row r="744" spans="1:12" ht="15">
      <c r="A744" s="84" t="s">
        <v>584</v>
      </c>
      <c r="B744" s="84" t="s">
        <v>2361</v>
      </c>
      <c r="C744" s="84">
        <v>3</v>
      </c>
      <c r="D744" s="122">
        <v>0</v>
      </c>
      <c r="E744" s="122">
        <v>1.066946789630613</v>
      </c>
      <c r="F744" s="84" t="s">
        <v>1811</v>
      </c>
      <c r="G744" s="84" t="b">
        <v>0</v>
      </c>
      <c r="H744" s="84" t="b">
        <v>0</v>
      </c>
      <c r="I744" s="84" t="b">
        <v>0</v>
      </c>
      <c r="J744" s="84" t="b">
        <v>0</v>
      </c>
      <c r="K744" s="84" t="b">
        <v>0</v>
      </c>
      <c r="L744" s="84" t="b">
        <v>0</v>
      </c>
    </row>
    <row r="745" spans="1:12" ht="15">
      <c r="A745" s="84" t="s">
        <v>250</v>
      </c>
      <c r="B745" s="84" t="s">
        <v>1955</v>
      </c>
      <c r="C745" s="84">
        <v>2</v>
      </c>
      <c r="D745" s="122">
        <v>0.009267961002930591</v>
      </c>
      <c r="E745" s="122">
        <v>1.2430380486862944</v>
      </c>
      <c r="F745" s="84" t="s">
        <v>1811</v>
      </c>
      <c r="G745" s="84" t="b">
        <v>0</v>
      </c>
      <c r="H745" s="84" t="b">
        <v>0</v>
      </c>
      <c r="I745" s="84" t="b">
        <v>0</v>
      </c>
      <c r="J745" s="84" t="b">
        <v>0</v>
      </c>
      <c r="K745" s="84" t="b">
        <v>0</v>
      </c>
      <c r="L745" s="84" t="b">
        <v>0</v>
      </c>
    </row>
    <row r="746" spans="1:12" ht="15">
      <c r="A746" s="84" t="s">
        <v>2361</v>
      </c>
      <c r="B746" s="84" t="s">
        <v>2378</v>
      </c>
      <c r="C746" s="84">
        <v>2</v>
      </c>
      <c r="D746" s="122">
        <v>0.009267961002930591</v>
      </c>
      <c r="E746" s="122">
        <v>1.066946789630613</v>
      </c>
      <c r="F746" s="84" t="s">
        <v>1811</v>
      </c>
      <c r="G746" s="84" t="b">
        <v>0</v>
      </c>
      <c r="H746" s="84" t="b">
        <v>0</v>
      </c>
      <c r="I746" s="84" t="b">
        <v>0</v>
      </c>
      <c r="J746" s="84" t="b">
        <v>0</v>
      </c>
      <c r="K746" s="84" t="b">
        <v>0</v>
      </c>
      <c r="L746" s="84" t="b">
        <v>0</v>
      </c>
    </row>
    <row r="747" spans="1:12" ht="15">
      <c r="A747" s="84" t="s">
        <v>1906</v>
      </c>
      <c r="B747" s="84" t="s">
        <v>1989</v>
      </c>
      <c r="C747" s="84">
        <v>2</v>
      </c>
      <c r="D747" s="122">
        <v>0</v>
      </c>
      <c r="E747" s="122">
        <v>0.5440680443502757</v>
      </c>
      <c r="F747" s="84" t="s">
        <v>1812</v>
      </c>
      <c r="G747" s="84" t="b">
        <v>0</v>
      </c>
      <c r="H747" s="84" t="b">
        <v>0</v>
      </c>
      <c r="I747" s="84" t="b">
        <v>0</v>
      </c>
      <c r="J747" s="84" t="b">
        <v>0</v>
      </c>
      <c r="K747" s="84" t="b">
        <v>0</v>
      </c>
      <c r="L747" s="84" t="b">
        <v>0</v>
      </c>
    </row>
    <row r="748" spans="1:12" ht="15">
      <c r="A748" s="84" t="s">
        <v>1989</v>
      </c>
      <c r="B748" s="84" t="s">
        <v>1990</v>
      </c>
      <c r="C748" s="84">
        <v>2</v>
      </c>
      <c r="D748" s="122">
        <v>0</v>
      </c>
      <c r="E748" s="122">
        <v>0.5440680443502757</v>
      </c>
      <c r="F748" s="84" t="s">
        <v>1812</v>
      </c>
      <c r="G748" s="84" t="b">
        <v>0</v>
      </c>
      <c r="H748" s="84" t="b">
        <v>0</v>
      </c>
      <c r="I748" s="84" t="b">
        <v>0</v>
      </c>
      <c r="J748" s="84" t="b">
        <v>0</v>
      </c>
      <c r="K748" s="84" t="b">
        <v>0</v>
      </c>
      <c r="L748" s="84" t="b">
        <v>0</v>
      </c>
    </row>
    <row r="749" spans="1:12" ht="15">
      <c r="A749" s="84" t="s">
        <v>1990</v>
      </c>
      <c r="B749" s="84" t="s">
        <v>1912</v>
      </c>
      <c r="C749" s="84">
        <v>2</v>
      </c>
      <c r="D749" s="122">
        <v>0</v>
      </c>
      <c r="E749" s="122">
        <v>0.5440680443502757</v>
      </c>
      <c r="F749" s="84" t="s">
        <v>1812</v>
      </c>
      <c r="G749" s="84" t="b">
        <v>0</v>
      </c>
      <c r="H749" s="84" t="b">
        <v>0</v>
      </c>
      <c r="I749" s="84" t="b">
        <v>0</v>
      </c>
      <c r="J749" s="84" t="b">
        <v>0</v>
      </c>
      <c r="K749" s="84" t="b">
        <v>0</v>
      </c>
      <c r="L749" s="84" t="b">
        <v>0</v>
      </c>
    </row>
    <row r="750" spans="1:12" ht="15">
      <c r="A750" s="84" t="s">
        <v>1946</v>
      </c>
      <c r="B750" s="84" t="s">
        <v>1992</v>
      </c>
      <c r="C750" s="84">
        <v>3</v>
      </c>
      <c r="D750" s="122">
        <v>0.010930003523601814</v>
      </c>
      <c r="E750" s="122">
        <v>1.4960065988800362</v>
      </c>
      <c r="F750" s="84" t="s">
        <v>1813</v>
      </c>
      <c r="G750" s="84" t="b">
        <v>0</v>
      </c>
      <c r="H750" s="84" t="b">
        <v>0</v>
      </c>
      <c r="I750" s="84" t="b">
        <v>0</v>
      </c>
      <c r="J750" s="84" t="b">
        <v>0</v>
      </c>
      <c r="K750" s="84" t="b">
        <v>0</v>
      </c>
      <c r="L750" s="84" t="b">
        <v>0</v>
      </c>
    </row>
    <row r="751" spans="1:12" ht="15">
      <c r="A751" s="84" t="s">
        <v>1994</v>
      </c>
      <c r="B751" s="84" t="s">
        <v>1995</v>
      </c>
      <c r="C751" s="84">
        <v>2</v>
      </c>
      <c r="D751" s="122">
        <v>0.010773624640599519</v>
      </c>
      <c r="E751" s="122">
        <v>1.6720978579357175</v>
      </c>
      <c r="F751" s="84" t="s">
        <v>1813</v>
      </c>
      <c r="G751" s="84" t="b">
        <v>0</v>
      </c>
      <c r="H751" s="84" t="b">
        <v>0</v>
      </c>
      <c r="I751" s="84" t="b">
        <v>0</v>
      </c>
      <c r="J751" s="84" t="b">
        <v>0</v>
      </c>
      <c r="K751" s="84" t="b">
        <v>0</v>
      </c>
      <c r="L751" s="84" t="b">
        <v>0</v>
      </c>
    </row>
    <row r="752" spans="1:12" ht="15">
      <c r="A752" s="84" t="s">
        <v>1995</v>
      </c>
      <c r="B752" s="84" t="s">
        <v>1996</v>
      </c>
      <c r="C752" s="84">
        <v>2</v>
      </c>
      <c r="D752" s="122">
        <v>0.010773624640599519</v>
      </c>
      <c r="E752" s="122">
        <v>1.6720978579357175</v>
      </c>
      <c r="F752" s="84" t="s">
        <v>1813</v>
      </c>
      <c r="G752" s="84" t="b">
        <v>0</v>
      </c>
      <c r="H752" s="84" t="b">
        <v>0</v>
      </c>
      <c r="I752" s="84" t="b">
        <v>0</v>
      </c>
      <c r="J752" s="84" t="b">
        <v>0</v>
      </c>
      <c r="K752" s="84" t="b">
        <v>0</v>
      </c>
      <c r="L752" s="84" t="b">
        <v>0</v>
      </c>
    </row>
    <row r="753" spans="1:12" ht="15">
      <c r="A753" s="84" t="s">
        <v>1996</v>
      </c>
      <c r="B753" s="84" t="s">
        <v>1955</v>
      </c>
      <c r="C753" s="84">
        <v>2</v>
      </c>
      <c r="D753" s="122">
        <v>0.010773624640599519</v>
      </c>
      <c r="E753" s="122">
        <v>1.6720978579357175</v>
      </c>
      <c r="F753" s="84" t="s">
        <v>1813</v>
      </c>
      <c r="G753" s="84" t="b">
        <v>0</v>
      </c>
      <c r="H753" s="84" t="b">
        <v>0</v>
      </c>
      <c r="I753" s="84" t="b">
        <v>0</v>
      </c>
      <c r="J753" s="84" t="b">
        <v>0</v>
      </c>
      <c r="K753" s="84" t="b">
        <v>0</v>
      </c>
      <c r="L753" s="84" t="b">
        <v>0</v>
      </c>
    </row>
    <row r="754" spans="1:12" ht="15">
      <c r="A754" s="84" t="s">
        <v>1955</v>
      </c>
      <c r="B754" s="84" t="s">
        <v>2619</v>
      </c>
      <c r="C754" s="84">
        <v>2</v>
      </c>
      <c r="D754" s="122">
        <v>0.010773624640599519</v>
      </c>
      <c r="E754" s="122">
        <v>1.6720978579357175</v>
      </c>
      <c r="F754" s="84" t="s">
        <v>1813</v>
      </c>
      <c r="G754" s="84" t="b">
        <v>0</v>
      </c>
      <c r="H754" s="84" t="b">
        <v>0</v>
      </c>
      <c r="I754" s="84" t="b">
        <v>0</v>
      </c>
      <c r="J754" s="84" t="b">
        <v>0</v>
      </c>
      <c r="K754" s="84" t="b">
        <v>0</v>
      </c>
      <c r="L754" s="84" t="b">
        <v>0</v>
      </c>
    </row>
    <row r="755" spans="1:12" ht="15">
      <c r="A755" s="84" t="s">
        <v>2619</v>
      </c>
      <c r="B755" s="84" t="s">
        <v>1946</v>
      </c>
      <c r="C755" s="84">
        <v>2</v>
      </c>
      <c r="D755" s="122">
        <v>0.010773624640599519</v>
      </c>
      <c r="E755" s="122">
        <v>1.4960065988800362</v>
      </c>
      <c r="F755" s="84" t="s">
        <v>1813</v>
      </c>
      <c r="G755" s="84" t="b">
        <v>0</v>
      </c>
      <c r="H755" s="84" t="b">
        <v>0</v>
      </c>
      <c r="I755" s="84" t="b">
        <v>0</v>
      </c>
      <c r="J755" s="84" t="b">
        <v>0</v>
      </c>
      <c r="K755" s="84" t="b">
        <v>0</v>
      </c>
      <c r="L755" s="84" t="b">
        <v>0</v>
      </c>
    </row>
    <row r="756" spans="1:12" ht="15">
      <c r="A756" s="84" t="s">
        <v>1992</v>
      </c>
      <c r="B756" s="84" t="s">
        <v>2518</v>
      </c>
      <c r="C756" s="84">
        <v>2</v>
      </c>
      <c r="D756" s="122">
        <v>0.010773624640599519</v>
      </c>
      <c r="E756" s="122">
        <v>1.4960065988800362</v>
      </c>
      <c r="F756" s="84" t="s">
        <v>1813</v>
      </c>
      <c r="G756" s="84" t="b">
        <v>0</v>
      </c>
      <c r="H756" s="84" t="b">
        <v>0</v>
      </c>
      <c r="I756" s="84" t="b">
        <v>0</v>
      </c>
      <c r="J756" s="84" t="b">
        <v>1</v>
      </c>
      <c r="K756" s="84" t="b">
        <v>0</v>
      </c>
      <c r="L756" s="84" t="b">
        <v>0</v>
      </c>
    </row>
    <row r="757" spans="1:12" ht="15">
      <c r="A757" s="84" t="s">
        <v>2518</v>
      </c>
      <c r="B757" s="84" t="s">
        <v>2363</v>
      </c>
      <c r="C757" s="84">
        <v>2</v>
      </c>
      <c r="D757" s="122">
        <v>0.010773624640599519</v>
      </c>
      <c r="E757" s="122">
        <v>1.6720978579357175</v>
      </c>
      <c r="F757" s="84" t="s">
        <v>1813</v>
      </c>
      <c r="G757" s="84" t="b">
        <v>1</v>
      </c>
      <c r="H757" s="84" t="b">
        <v>0</v>
      </c>
      <c r="I757" s="84" t="b">
        <v>0</v>
      </c>
      <c r="J757" s="84" t="b">
        <v>0</v>
      </c>
      <c r="K757" s="84" t="b">
        <v>1</v>
      </c>
      <c r="L757" s="84" t="b">
        <v>0</v>
      </c>
    </row>
    <row r="758" spans="1:12" ht="15">
      <c r="A758" s="84" t="s">
        <v>2363</v>
      </c>
      <c r="B758" s="84" t="s">
        <v>2620</v>
      </c>
      <c r="C758" s="84">
        <v>2</v>
      </c>
      <c r="D758" s="122">
        <v>0.010773624640599519</v>
      </c>
      <c r="E758" s="122">
        <v>1.6720978579357175</v>
      </c>
      <c r="F758" s="84" t="s">
        <v>1813</v>
      </c>
      <c r="G758" s="84" t="b">
        <v>0</v>
      </c>
      <c r="H758" s="84" t="b">
        <v>1</v>
      </c>
      <c r="I758" s="84" t="b">
        <v>0</v>
      </c>
      <c r="J758" s="84" t="b">
        <v>0</v>
      </c>
      <c r="K758" s="84" t="b">
        <v>0</v>
      </c>
      <c r="L758" s="84" t="b">
        <v>0</v>
      </c>
    </row>
    <row r="759" spans="1:12" ht="15">
      <c r="A759" s="84" t="s">
        <v>2620</v>
      </c>
      <c r="B759" s="84" t="s">
        <v>2473</v>
      </c>
      <c r="C759" s="84">
        <v>2</v>
      </c>
      <c r="D759" s="122">
        <v>0.010773624640599519</v>
      </c>
      <c r="E759" s="122">
        <v>1.6720978579357175</v>
      </c>
      <c r="F759" s="84" t="s">
        <v>1813</v>
      </c>
      <c r="G759" s="84" t="b">
        <v>0</v>
      </c>
      <c r="H759" s="84" t="b">
        <v>0</v>
      </c>
      <c r="I759" s="84" t="b">
        <v>0</v>
      </c>
      <c r="J759" s="84" t="b">
        <v>0</v>
      </c>
      <c r="K759" s="84" t="b">
        <v>0</v>
      </c>
      <c r="L75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1803</v>
      </c>
      <c r="BB2" s="13" t="s">
        <v>1827</v>
      </c>
      <c r="BC2" s="13" t="s">
        <v>1828</v>
      </c>
      <c r="BD2" s="117" t="s">
        <v>2677</v>
      </c>
      <c r="BE2" s="117" t="s">
        <v>2678</v>
      </c>
      <c r="BF2" s="117" t="s">
        <v>2679</v>
      </c>
      <c r="BG2" s="117" t="s">
        <v>2680</v>
      </c>
      <c r="BH2" s="117" t="s">
        <v>2681</v>
      </c>
      <c r="BI2" s="117" t="s">
        <v>2682</v>
      </c>
      <c r="BJ2" s="117" t="s">
        <v>2683</v>
      </c>
      <c r="BK2" s="117" t="s">
        <v>2684</v>
      </c>
      <c r="BL2" s="117" t="s">
        <v>2685</v>
      </c>
    </row>
    <row r="3" spans="1:64" ht="15" customHeight="1">
      <c r="A3" s="64" t="s">
        <v>212</v>
      </c>
      <c r="B3" s="64" t="s">
        <v>282</v>
      </c>
      <c r="C3" s="65"/>
      <c r="D3" s="66"/>
      <c r="E3" s="67"/>
      <c r="F3" s="68"/>
      <c r="G3" s="65"/>
      <c r="H3" s="69"/>
      <c r="I3" s="70"/>
      <c r="J3" s="70"/>
      <c r="K3" s="34" t="s">
        <v>65</v>
      </c>
      <c r="L3" s="71">
        <v>3</v>
      </c>
      <c r="M3" s="71"/>
      <c r="N3" s="72"/>
      <c r="O3" s="78" t="s">
        <v>303</v>
      </c>
      <c r="P3" s="80">
        <v>43502.75015046296</v>
      </c>
      <c r="Q3" s="78" t="s">
        <v>305</v>
      </c>
      <c r="R3" s="82" t="s">
        <v>459</v>
      </c>
      <c r="S3" s="78" t="s">
        <v>559</v>
      </c>
      <c r="T3" s="78" t="s">
        <v>569</v>
      </c>
      <c r="U3" s="82" t="s">
        <v>639</v>
      </c>
      <c r="V3" s="82" t="s">
        <v>639</v>
      </c>
      <c r="W3" s="80">
        <v>43502.75015046296</v>
      </c>
      <c r="X3" s="82" t="s">
        <v>774</v>
      </c>
      <c r="Y3" s="78"/>
      <c r="Z3" s="78"/>
      <c r="AA3" s="84" t="s">
        <v>961</v>
      </c>
      <c r="AB3" s="78"/>
      <c r="AC3" s="78" t="b">
        <v>0</v>
      </c>
      <c r="AD3" s="78">
        <v>1</v>
      </c>
      <c r="AE3" s="84" t="s">
        <v>1149</v>
      </c>
      <c r="AF3" s="78" t="b">
        <v>0</v>
      </c>
      <c r="AG3" s="78" t="s">
        <v>1152</v>
      </c>
      <c r="AH3" s="78"/>
      <c r="AI3" s="84" t="s">
        <v>1149</v>
      </c>
      <c r="AJ3" s="78" t="b">
        <v>0</v>
      </c>
      <c r="AK3" s="78">
        <v>0</v>
      </c>
      <c r="AL3" s="84" t="s">
        <v>1149</v>
      </c>
      <c r="AM3" s="78" t="s">
        <v>1155</v>
      </c>
      <c r="AN3" s="78" t="b">
        <v>0</v>
      </c>
      <c r="AO3" s="84" t="s">
        <v>961</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4</v>
      </c>
      <c r="BE3" s="49">
        <v>12.5</v>
      </c>
      <c r="BF3" s="48">
        <v>0</v>
      </c>
      <c r="BG3" s="49">
        <v>0</v>
      </c>
      <c r="BH3" s="48">
        <v>0</v>
      </c>
      <c r="BI3" s="49">
        <v>0</v>
      </c>
      <c r="BJ3" s="48">
        <v>28</v>
      </c>
      <c r="BK3" s="49">
        <v>87.5</v>
      </c>
      <c r="BL3" s="48">
        <v>32</v>
      </c>
    </row>
    <row r="4" spans="1:64" ht="15" customHeight="1">
      <c r="A4" s="64" t="s">
        <v>213</v>
      </c>
      <c r="B4" s="64" t="s">
        <v>282</v>
      </c>
      <c r="C4" s="65"/>
      <c r="D4" s="66"/>
      <c r="E4" s="67"/>
      <c r="F4" s="68"/>
      <c r="G4" s="65"/>
      <c r="H4" s="69"/>
      <c r="I4" s="70"/>
      <c r="J4" s="70"/>
      <c r="K4" s="34" t="s">
        <v>65</v>
      </c>
      <c r="L4" s="77">
        <v>4</v>
      </c>
      <c r="M4" s="77"/>
      <c r="N4" s="72"/>
      <c r="O4" s="79" t="s">
        <v>303</v>
      </c>
      <c r="P4" s="81">
        <v>43502.95976851852</v>
      </c>
      <c r="Q4" s="79" t="s">
        <v>306</v>
      </c>
      <c r="R4" s="79"/>
      <c r="S4" s="79"/>
      <c r="T4" s="79" t="s">
        <v>570</v>
      </c>
      <c r="U4" s="79"/>
      <c r="V4" s="83" t="s">
        <v>707</v>
      </c>
      <c r="W4" s="81">
        <v>43502.95976851852</v>
      </c>
      <c r="X4" s="83" t="s">
        <v>775</v>
      </c>
      <c r="Y4" s="79"/>
      <c r="Z4" s="79"/>
      <c r="AA4" s="85" t="s">
        <v>962</v>
      </c>
      <c r="AB4" s="79"/>
      <c r="AC4" s="79" t="b">
        <v>0</v>
      </c>
      <c r="AD4" s="79">
        <v>0</v>
      </c>
      <c r="AE4" s="85" t="s">
        <v>1149</v>
      </c>
      <c r="AF4" s="79" t="b">
        <v>0</v>
      </c>
      <c r="AG4" s="79" t="s">
        <v>1152</v>
      </c>
      <c r="AH4" s="79"/>
      <c r="AI4" s="85" t="s">
        <v>1149</v>
      </c>
      <c r="AJ4" s="79" t="b">
        <v>0</v>
      </c>
      <c r="AK4" s="79">
        <v>3</v>
      </c>
      <c r="AL4" s="85" t="s">
        <v>1101</v>
      </c>
      <c r="AM4" s="79" t="s">
        <v>1156</v>
      </c>
      <c r="AN4" s="79" t="b">
        <v>0</v>
      </c>
      <c r="AO4" s="85" t="s">
        <v>1101</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1</v>
      </c>
      <c r="BE4" s="49">
        <v>4.3478260869565215</v>
      </c>
      <c r="BF4" s="48">
        <v>0</v>
      </c>
      <c r="BG4" s="49">
        <v>0</v>
      </c>
      <c r="BH4" s="48">
        <v>0</v>
      </c>
      <c r="BI4" s="49">
        <v>0</v>
      </c>
      <c r="BJ4" s="48">
        <v>22</v>
      </c>
      <c r="BK4" s="49">
        <v>95.65217391304348</v>
      </c>
      <c r="BL4" s="48">
        <v>23</v>
      </c>
    </row>
    <row r="5" spans="1:64" ht="15">
      <c r="A5" s="64" t="s">
        <v>214</v>
      </c>
      <c r="B5" s="64" t="s">
        <v>214</v>
      </c>
      <c r="C5" s="65"/>
      <c r="D5" s="66"/>
      <c r="E5" s="67"/>
      <c r="F5" s="68"/>
      <c r="G5" s="65"/>
      <c r="H5" s="69"/>
      <c r="I5" s="70"/>
      <c r="J5" s="70"/>
      <c r="K5" s="34" t="s">
        <v>65</v>
      </c>
      <c r="L5" s="77">
        <v>5</v>
      </c>
      <c r="M5" s="77"/>
      <c r="N5" s="72"/>
      <c r="O5" s="79" t="s">
        <v>176</v>
      </c>
      <c r="P5" s="81">
        <v>43503.04871527778</v>
      </c>
      <c r="Q5" s="79" t="s">
        <v>307</v>
      </c>
      <c r="R5" s="83" t="s">
        <v>460</v>
      </c>
      <c r="S5" s="79" t="s">
        <v>560</v>
      </c>
      <c r="T5" s="79"/>
      <c r="U5" s="79"/>
      <c r="V5" s="83" t="s">
        <v>708</v>
      </c>
      <c r="W5" s="81">
        <v>43503.04871527778</v>
      </c>
      <c r="X5" s="83" t="s">
        <v>776</v>
      </c>
      <c r="Y5" s="79"/>
      <c r="Z5" s="79"/>
      <c r="AA5" s="85" t="s">
        <v>963</v>
      </c>
      <c r="AB5" s="79"/>
      <c r="AC5" s="79" t="b">
        <v>0</v>
      </c>
      <c r="AD5" s="79">
        <v>1</v>
      </c>
      <c r="AE5" s="85" t="s">
        <v>1149</v>
      </c>
      <c r="AF5" s="79" t="b">
        <v>0</v>
      </c>
      <c r="AG5" s="79" t="s">
        <v>1152</v>
      </c>
      <c r="AH5" s="79"/>
      <c r="AI5" s="85" t="s">
        <v>1149</v>
      </c>
      <c r="AJ5" s="79" t="b">
        <v>0</v>
      </c>
      <c r="AK5" s="79">
        <v>0</v>
      </c>
      <c r="AL5" s="85" t="s">
        <v>1149</v>
      </c>
      <c r="AM5" s="79" t="s">
        <v>1156</v>
      </c>
      <c r="AN5" s="79" t="b">
        <v>0</v>
      </c>
      <c r="AO5" s="85" t="s">
        <v>963</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1</v>
      </c>
      <c r="BE5" s="49">
        <v>3.8461538461538463</v>
      </c>
      <c r="BF5" s="48">
        <v>0</v>
      </c>
      <c r="BG5" s="49">
        <v>0</v>
      </c>
      <c r="BH5" s="48">
        <v>0</v>
      </c>
      <c r="BI5" s="49">
        <v>0</v>
      </c>
      <c r="BJ5" s="48">
        <v>25</v>
      </c>
      <c r="BK5" s="49">
        <v>96.15384615384616</v>
      </c>
      <c r="BL5" s="48">
        <v>26</v>
      </c>
    </row>
    <row r="6" spans="1:64" ht="15">
      <c r="A6" s="64" t="s">
        <v>215</v>
      </c>
      <c r="B6" s="64" t="s">
        <v>215</v>
      </c>
      <c r="C6" s="65"/>
      <c r="D6" s="66"/>
      <c r="E6" s="67"/>
      <c r="F6" s="68"/>
      <c r="G6" s="65"/>
      <c r="H6" s="69"/>
      <c r="I6" s="70"/>
      <c r="J6" s="70"/>
      <c r="K6" s="34" t="s">
        <v>65</v>
      </c>
      <c r="L6" s="77">
        <v>6</v>
      </c>
      <c r="M6" s="77"/>
      <c r="N6" s="72"/>
      <c r="O6" s="79" t="s">
        <v>176</v>
      </c>
      <c r="P6" s="81">
        <v>43503.0490625</v>
      </c>
      <c r="Q6" s="79" t="s">
        <v>308</v>
      </c>
      <c r="R6" s="83" t="s">
        <v>461</v>
      </c>
      <c r="S6" s="79" t="s">
        <v>560</v>
      </c>
      <c r="T6" s="79"/>
      <c r="U6" s="79"/>
      <c r="V6" s="83" t="s">
        <v>709</v>
      </c>
      <c r="W6" s="81">
        <v>43503.0490625</v>
      </c>
      <c r="X6" s="83" t="s">
        <v>777</v>
      </c>
      <c r="Y6" s="79"/>
      <c r="Z6" s="79"/>
      <c r="AA6" s="85" t="s">
        <v>964</v>
      </c>
      <c r="AB6" s="79"/>
      <c r="AC6" s="79" t="b">
        <v>0</v>
      </c>
      <c r="AD6" s="79">
        <v>0</v>
      </c>
      <c r="AE6" s="85" t="s">
        <v>1149</v>
      </c>
      <c r="AF6" s="79" t="b">
        <v>0</v>
      </c>
      <c r="AG6" s="79" t="s">
        <v>1152</v>
      </c>
      <c r="AH6" s="79"/>
      <c r="AI6" s="85" t="s">
        <v>1149</v>
      </c>
      <c r="AJ6" s="79" t="b">
        <v>0</v>
      </c>
      <c r="AK6" s="79">
        <v>0</v>
      </c>
      <c r="AL6" s="85" t="s">
        <v>1149</v>
      </c>
      <c r="AM6" s="79" t="s">
        <v>1156</v>
      </c>
      <c r="AN6" s="79" t="b">
        <v>0</v>
      </c>
      <c r="AO6" s="85" t="s">
        <v>964</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0</v>
      </c>
      <c r="BE6" s="49">
        <v>0</v>
      </c>
      <c r="BF6" s="48">
        <v>0</v>
      </c>
      <c r="BG6" s="49">
        <v>0</v>
      </c>
      <c r="BH6" s="48">
        <v>0</v>
      </c>
      <c r="BI6" s="49">
        <v>0</v>
      </c>
      <c r="BJ6" s="48">
        <v>10</v>
      </c>
      <c r="BK6" s="49">
        <v>100</v>
      </c>
      <c r="BL6" s="48">
        <v>10</v>
      </c>
    </row>
    <row r="7" spans="1:64" ht="15">
      <c r="A7" s="64" t="s">
        <v>216</v>
      </c>
      <c r="B7" s="64" t="s">
        <v>282</v>
      </c>
      <c r="C7" s="65"/>
      <c r="D7" s="66"/>
      <c r="E7" s="67"/>
      <c r="F7" s="68"/>
      <c r="G7" s="65"/>
      <c r="H7" s="69"/>
      <c r="I7" s="70"/>
      <c r="J7" s="70"/>
      <c r="K7" s="34" t="s">
        <v>65</v>
      </c>
      <c r="L7" s="77">
        <v>7</v>
      </c>
      <c r="M7" s="77"/>
      <c r="N7" s="72"/>
      <c r="O7" s="79" t="s">
        <v>303</v>
      </c>
      <c r="P7" s="81">
        <v>43503.11131944445</v>
      </c>
      <c r="Q7" s="79" t="s">
        <v>309</v>
      </c>
      <c r="R7" s="79"/>
      <c r="S7" s="79"/>
      <c r="T7" s="79" t="s">
        <v>571</v>
      </c>
      <c r="U7" s="79"/>
      <c r="V7" s="83" t="s">
        <v>710</v>
      </c>
      <c r="W7" s="81">
        <v>43503.11131944445</v>
      </c>
      <c r="X7" s="83" t="s">
        <v>778</v>
      </c>
      <c r="Y7" s="79"/>
      <c r="Z7" s="79"/>
      <c r="AA7" s="85" t="s">
        <v>965</v>
      </c>
      <c r="AB7" s="79"/>
      <c r="AC7" s="79" t="b">
        <v>0</v>
      </c>
      <c r="AD7" s="79">
        <v>0</v>
      </c>
      <c r="AE7" s="85" t="s">
        <v>1149</v>
      </c>
      <c r="AF7" s="79" t="b">
        <v>0</v>
      </c>
      <c r="AG7" s="79" t="s">
        <v>1152</v>
      </c>
      <c r="AH7" s="79"/>
      <c r="AI7" s="85" t="s">
        <v>1149</v>
      </c>
      <c r="AJ7" s="79" t="b">
        <v>0</v>
      </c>
      <c r="AK7" s="79">
        <v>1</v>
      </c>
      <c r="AL7" s="85" t="s">
        <v>1102</v>
      </c>
      <c r="AM7" s="79" t="s">
        <v>1157</v>
      </c>
      <c r="AN7" s="79" t="b">
        <v>0</v>
      </c>
      <c r="AO7" s="85" t="s">
        <v>1102</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1</v>
      </c>
      <c r="BE7" s="49">
        <v>5</v>
      </c>
      <c r="BF7" s="48">
        <v>6</v>
      </c>
      <c r="BG7" s="49">
        <v>30</v>
      </c>
      <c r="BH7" s="48">
        <v>0</v>
      </c>
      <c r="BI7" s="49">
        <v>0</v>
      </c>
      <c r="BJ7" s="48">
        <v>13</v>
      </c>
      <c r="BK7" s="49">
        <v>65</v>
      </c>
      <c r="BL7" s="48">
        <v>20</v>
      </c>
    </row>
    <row r="8" spans="1:64" ht="15">
      <c r="A8" s="64" t="s">
        <v>217</v>
      </c>
      <c r="B8" s="64" t="s">
        <v>283</v>
      </c>
      <c r="C8" s="65"/>
      <c r="D8" s="66"/>
      <c r="E8" s="67"/>
      <c r="F8" s="68"/>
      <c r="G8" s="65"/>
      <c r="H8" s="69"/>
      <c r="I8" s="70"/>
      <c r="J8" s="70"/>
      <c r="K8" s="34" t="s">
        <v>65</v>
      </c>
      <c r="L8" s="77">
        <v>8</v>
      </c>
      <c r="M8" s="77"/>
      <c r="N8" s="72"/>
      <c r="O8" s="79" t="s">
        <v>303</v>
      </c>
      <c r="P8" s="81">
        <v>43503.71226851852</v>
      </c>
      <c r="Q8" s="79" t="s">
        <v>310</v>
      </c>
      <c r="R8" s="79"/>
      <c r="S8" s="79"/>
      <c r="T8" s="79"/>
      <c r="U8" s="79"/>
      <c r="V8" s="83" t="s">
        <v>711</v>
      </c>
      <c r="W8" s="81">
        <v>43503.71226851852</v>
      </c>
      <c r="X8" s="83" t="s">
        <v>779</v>
      </c>
      <c r="Y8" s="79"/>
      <c r="Z8" s="79"/>
      <c r="AA8" s="85" t="s">
        <v>966</v>
      </c>
      <c r="AB8" s="79"/>
      <c r="AC8" s="79" t="b">
        <v>0</v>
      </c>
      <c r="AD8" s="79">
        <v>0</v>
      </c>
      <c r="AE8" s="85" t="s">
        <v>1149</v>
      </c>
      <c r="AF8" s="79" t="b">
        <v>0</v>
      </c>
      <c r="AG8" s="79" t="s">
        <v>1152</v>
      </c>
      <c r="AH8" s="79"/>
      <c r="AI8" s="85" t="s">
        <v>1149</v>
      </c>
      <c r="AJ8" s="79" t="b">
        <v>0</v>
      </c>
      <c r="AK8" s="79">
        <v>4</v>
      </c>
      <c r="AL8" s="85" t="s">
        <v>1077</v>
      </c>
      <c r="AM8" s="79" t="s">
        <v>1158</v>
      </c>
      <c r="AN8" s="79" t="b">
        <v>0</v>
      </c>
      <c r="AO8" s="85" t="s">
        <v>1077</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0</v>
      </c>
      <c r="BE8" s="49">
        <v>0</v>
      </c>
      <c r="BF8" s="48">
        <v>0</v>
      </c>
      <c r="BG8" s="49">
        <v>0</v>
      </c>
      <c r="BH8" s="48">
        <v>0</v>
      </c>
      <c r="BI8" s="49">
        <v>0</v>
      </c>
      <c r="BJ8" s="48">
        <v>23</v>
      </c>
      <c r="BK8" s="49">
        <v>100</v>
      </c>
      <c r="BL8" s="48">
        <v>23</v>
      </c>
    </row>
    <row r="9" spans="1:64" ht="15">
      <c r="A9" s="64" t="s">
        <v>218</v>
      </c>
      <c r="B9" s="64" t="s">
        <v>283</v>
      </c>
      <c r="C9" s="65"/>
      <c r="D9" s="66"/>
      <c r="E9" s="67"/>
      <c r="F9" s="68"/>
      <c r="G9" s="65"/>
      <c r="H9" s="69"/>
      <c r="I9" s="70"/>
      <c r="J9" s="70"/>
      <c r="K9" s="34" t="s">
        <v>65</v>
      </c>
      <c r="L9" s="77">
        <v>9</v>
      </c>
      <c r="M9" s="77"/>
      <c r="N9" s="72"/>
      <c r="O9" s="79" t="s">
        <v>303</v>
      </c>
      <c r="P9" s="81">
        <v>43503.713483796295</v>
      </c>
      <c r="Q9" s="79" t="s">
        <v>310</v>
      </c>
      <c r="R9" s="79"/>
      <c r="S9" s="79"/>
      <c r="T9" s="79"/>
      <c r="U9" s="79"/>
      <c r="V9" s="83" t="s">
        <v>712</v>
      </c>
      <c r="W9" s="81">
        <v>43503.713483796295</v>
      </c>
      <c r="X9" s="83" t="s">
        <v>780</v>
      </c>
      <c r="Y9" s="79"/>
      <c r="Z9" s="79"/>
      <c r="AA9" s="85" t="s">
        <v>967</v>
      </c>
      <c r="AB9" s="79"/>
      <c r="AC9" s="79" t="b">
        <v>0</v>
      </c>
      <c r="AD9" s="79">
        <v>0</v>
      </c>
      <c r="AE9" s="85" t="s">
        <v>1149</v>
      </c>
      <c r="AF9" s="79" t="b">
        <v>0</v>
      </c>
      <c r="AG9" s="79" t="s">
        <v>1152</v>
      </c>
      <c r="AH9" s="79"/>
      <c r="AI9" s="85" t="s">
        <v>1149</v>
      </c>
      <c r="AJ9" s="79" t="b">
        <v>0</v>
      </c>
      <c r="AK9" s="79">
        <v>4</v>
      </c>
      <c r="AL9" s="85" t="s">
        <v>1077</v>
      </c>
      <c r="AM9" s="79" t="s">
        <v>1159</v>
      </c>
      <c r="AN9" s="79" t="b">
        <v>0</v>
      </c>
      <c r="AO9" s="85" t="s">
        <v>1077</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0</v>
      </c>
      <c r="BE9" s="49">
        <v>0</v>
      </c>
      <c r="BF9" s="48">
        <v>0</v>
      </c>
      <c r="BG9" s="49">
        <v>0</v>
      </c>
      <c r="BH9" s="48">
        <v>0</v>
      </c>
      <c r="BI9" s="49">
        <v>0</v>
      </c>
      <c r="BJ9" s="48">
        <v>23</v>
      </c>
      <c r="BK9" s="49">
        <v>100</v>
      </c>
      <c r="BL9" s="48">
        <v>23</v>
      </c>
    </row>
    <row r="10" spans="1:64" ht="15">
      <c r="A10" s="64" t="s">
        <v>219</v>
      </c>
      <c r="B10" s="64" t="s">
        <v>282</v>
      </c>
      <c r="C10" s="65"/>
      <c r="D10" s="66"/>
      <c r="E10" s="67"/>
      <c r="F10" s="68"/>
      <c r="G10" s="65"/>
      <c r="H10" s="69"/>
      <c r="I10" s="70"/>
      <c r="J10" s="70"/>
      <c r="K10" s="34" t="s">
        <v>65</v>
      </c>
      <c r="L10" s="77">
        <v>10</v>
      </c>
      <c r="M10" s="77"/>
      <c r="N10" s="72"/>
      <c r="O10" s="79" t="s">
        <v>303</v>
      </c>
      <c r="P10" s="81">
        <v>43503.74592592593</v>
      </c>
      <c r="Q10" s="79" t="s">
        <v>311</v>
      </c>
      <c r="R10" s="79"/>
      <c r="S10" s="79"/>
      <c r="T10" s="79" t="s">
        <v>572</v>
      </c>
      <c r="U10" s="79"/>
      <c r="V10" s="83" t="s">
        <v>713</v>
      </c>
      <c r="W10" s="81">
        <v>43503.74592592593</v>
      </c>
      <c r="X10" s="83" t="s">
        <v>781</v>
      </c>
      <c r="Y10" s="79"/>
      <c r="Z10" s="79"/>
      <c r="AA10" s="85" t="s">
        <v>968</v>
      </c>
      <c r="AB10" s="79"/>
      <c r="AC10" s="79" t="b">
        <v>0</v>
      </c>
      <c r="AD10" s="79">
        <v>0</v>
      </c>
      <c r="AE10" s="85" t="s">
        <v>1149</v>
      </c>
      <c r="AF10" s="79" t="b">
        <v>0</v>
      </c>
      <c r="AG10" s="79" t="s">
        <v>1152</v>
      </c>
      <c r="AH10" s="79"/>
      <c r="AI10" s="85" t="s">
        <v>1149</v>
      </c>
      <c r="AJ10" s="79" t="b">
        <v>0</v>
      </c>
      <c r="AK10" s="79">
        <v>2</v>
      </c>
      <c r="AL10" s="85" t="s">
        <v>1103</v>
      </c>
      <c r="AM10" s="79" t="s">
        <v>1156</v>
      </c>
      <c r="AN10" s="79" t="b">
        <v>0</v>
      </c>
      <c r="AO10" s="85" t="s">
        <v>1103</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21</v>
      </c>
      <c r="BK10" s="49">
        <v>100</v>
      </c>
      <c r="BL10" s="48">
        <v>21</v>
      </c>
    </row>
    <row r="11" spans="1:64" ht="15">
      <c r="A11" s="64" t="s">
        <v>220</v>
      </c>
      <c r="B11" s="64" t="s">
        <v>282</v>
      </c>
      <c r="C11" s="65"/>
      <c r="D11" s="66"/>
      <c r="E11" s="67"/>
      <c r="F11" s="68"/>
      <c r="G11" s="65"/>
      <c r="H11" s="69"/>
      <c r="I11" s="70"/>
      <c r="J11" s="70"/>
      <c r="K11" s="34" t="s">
        <v>65</v>
      </c>
      <c r="L11" s="77">
        <v>11</v>
      </c>
      <c r="M11" s="77"/>
      <c r="N11" s="72"/>
      <c r="O11" s="79" t="s">
        <v>303</v>
      </c>
      <c r="P11" s="81">
        <v>43503.76474537037</v>
      </c>
      <c r="Q11" s="79" t="s">
        <v>306</v>
      </c>
      <c r="R11" s="79"/>
      <c r="S11" s="79"/>
      <c r="T11" s="79" t="s">
        <v>570</v>
      </c>
      <c r="U11" s="79"/>
      <c r="V11" s="83" t="s">
        <v>714</v>
      </c>
      <c r="W11" s="81">
        <v>43503.76474537037</v>
      </c>
      <c r="X11" s="83" t="s">
        <v>782</v>
      </c>
      <c r="Y11" s="79"/>
      <c r="Z11" s="79"/>
      <c r="AA11" s="85" t="s">
        <v>969</v>
      </c>
      <c r="AB11" s="79"/>
      <c r="AC11" s="79" t="b">
        <v>0</v>
      </c>
      <c r="AD11" s="79">
        <v>0</v>
      </c>
      <c r="AE11" s="85" t="s">
        <v>1149</v>
      </c>
      <c r="AF11" s="79" t="b">
        <v>0</v>
      </c>
      <c r="AG11" s="79" t="s">
        <v>1152</v>
      </c>
      <c r="AH11" s="79"/>
      <c r="AI11" s="85" t="s">
        <v>1149</v>
      </c>
      <c r="AJ11" s="79" t="b">
        <v>0</v>
      </c>
      <c r="AK11" s="79">
        <v>3</v>
      </c>
      <c r="AL11" s="85" t="s">
        <v>1101</v>
      </c>
      <c r="AM11" s="79" t="s">
        <v>1157</v>
      </c>
      <c r="AN11" s="79" t="b">
        <v>0</v>
      </c>
      <c r="AO11" s="85" t="s">
        <v>1101</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1</v>
      </c>
      <c r="BE11" s="49">
        <v>4.3478260869565215</v>
      </c>
      <c r="BF11" s="48">
        <v>0</v>
      </c>
      <c r="BG11" s="49">
        <v>0</v>
      </c>
      <c r="BH11" s="48">
        <v>0</v>
      </c>
      <c r="BI11" s="49">
        <v>0</v>
      </c>
      <c r="BJ11" s="48">
        <v>22</v>
      </c>
      <c r="BK11" s="49">
        <v>95.65217391304348</v>
      </c>
      <c r="BL11" s="48">
        <v>23</v>
      </c>
    </row>
    <row r="12" spans="1:64" ht="15">
      <c r="A12" s="64" t="s">
        <v>221</v>
      </c>
      <c r="B12" s="64" t="s">
        <v>221</v>
      </c>
      <c r="C12" s="65"/>
      <c r="D12" s="66"/>
      <c r="E12" s="67"/>
      <c r="F12" s="68"/>
      <c r="G12" s="65"/>
      <c r="H12" s="69"/>
      <c r="I12" s="70"/>
      <c r="J12" s="70"/>
      <c r="K12" s="34" t="s">
        <v>65</v>
      </c>
      <c r="L12" s="77">
        <v>12</v>
      </c>
      <c r="M12" s="77"/>
      <c r="N12" s="72"/>
      <c r="O12" s="79" t="s">
        <v>176</v>
      </c>
      <c r="P12" s="81">
        <v>43503.950370370374</v>
      </c>
      <c r="Q12" s="79" t="s">
        <v>312</v>
      </c>
      <c r="R12" s="79"/>
      <c r="S12" s="79"/>
      <c r="T12" s="79" t="s">
        <v>573</v>
      </c>
      <c r="U12" s="79"/>
      <c r="V12" s="83" t="s">
        <v>715</v>
      </c>
      <c r="W12" s="81">
        <v>43503.950370370374</v>
      </c>
      <c r="X12" s="83" t="s">
        <v>783</v>
      </c>
      <c r="Y12" s="79"/>
      <c r="Z12" s="79"/>
      <c r="AA12" s="85" t="s">
        <v>970</v>
      </c>
      <c r="AB12" s="79"/>
      <c r="AC12" s="79" t="b">
        <v>0</v>
      </c>
      <c r="AD12" s="79">
        <v>0</v>
      </c>
      <c r="AE12" s="85" t="s">
        <v>1149</v>
      </c>
      <c r="AF12" s="79" t="b">
        <v>1</v>
      </c>
      <c r="AG12" s="79" t="s">
        <v>1153</v>
      </c>
      <c r="AH12" s="79"/>
      <c r="AI12" s="85" t="s">
        <v>1077</v>
      </c>
      <c r="AJ12" s="79" t="b">
        <v>0</v>
      </c>
      <c r="AK12" s="79">
        <v>0</v>
      </c>
      <c r="AL12" s="85" t="s">
        <v>1149</v>
      </c>
      <c r="AM12" s="79" t="s">
        <v>1159</v>
      </c>
      <c r="AN12" s="79" t="b">
        <v>0</v>
      </c>
      <c r="AO12" s="85" t="s">
        <v>970</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0</v>
      </c>
      <c r="BE12" s="49">
        <v>0</v>
      </c>
      <c r="BF12" s="48">
        <v>0</v>
      </c>
      <c r="BG12" s="49">
        <v>0</v>
      </c>
      <c r="BH12" s="48">
        <v>0</v>
      </c>
      <c r="BI12" s="49">
        <v>0</v>
      </c>
      <c r="BJ12" s="48">
        <v>10</v>
      </c>
      <c r="BK12" s="49">
        <v>100</v>
      </c>
      <c r="BL12" s="48">
        <v>10</v>
      </c>
    </row>
    <row r="13" spans="1:64" ht="15">
      <c r="A13" s="64" t="s">
        <v>222</v>
      </c>
      <c r="B13" s="64" t="s">
        <v>282</v>
      </c>
      <c r="C13" s="65"/>
      <c r="D13" s="66"/>
      <c r="E13" s="67"/>
      <c r="F13" s="68"/>
      <c r="G13" s="65"/>
      <c r="H13" s="69"/>
      <c r="I13" s="70"/>
      <c r="J13" s="70"/>
      <c r="K13" s="34" t="s">
        <v>65</v>
      </c>
      <c r="L13" s="77">
        <v>13</v>
      </c>
      <c r="M13" s="77"/>
      <c r="N13" s="72"/>
      <c r="O13" s="79" t="s">
        <v>303</v>
      </c>
      <c r="P13" s="81">
        <v>43504.09175925926</v>
      </c>
      <c r="Q13" s="79" t="s">
        <v>313</v>
      </c>
      <c r="R13" s="79"/>
      <c r="S13" s="79"/>
      <c r="T13" s="79"/>
      <c r="U13" s="79"/>
      <c r="V13" s="83" t="s">
        <v>716</v>
      </c>
      <c r="W13" s="81">
        <v>43504.09175925926</v>
      </c>
      <c r="X13" s="83" t="s">
        <v>784</v>
      </c>
      <c r="Y13" s="79"/>
      <c r="Z13" s="79"/>
      <c r="AA13" s="85" t="s">
        <v>971</v>
      </c>
      <c r="AB13" s="79"/>
      <c r="AC13" s="79" t="b">
        <v>0</v>
      </c>
      <c r="AD13" s="79">
        <v>0</v>
      </c>
      <c r="AE13" s="85" t="s">
        <v>1149</v>
      </c>
      <c r="AF13" s="79" t="b">
        <v>0</v>
      </c>
      <c r="AG13" s="79" t="s">
        <v>1152</v>
      </c>
      <c r="AH13" s="79"/>
      <c r="AI13" s="85" t="s">
        <v>1149</v>
      </c>
      <c r="AJ13" s="79" t="b">
        <v>0</v>
      </c>
      <c r="AK13" s="79">
        <v>3</v>
      </c>
      <c r="AL13" s="85" t="s">
        <v>1097</v>
      </c>
      <c r="AM13" s="79" t="s">
        <v>1159</v>
      </c>
      <c r="AN13" s="79" t="b">
        <v>0</v>
      </c>
      <c r="AO13" s="85" t="s">
        <v>1097</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23</v>
      </c>
      <c r="BK13" s="49">
        <v>100</v>
      </c>
      <c r="BL13" s="48">
        <v>23</v>
      </c>
    </row>
    <row r="14" spans="1:64" ht="15">
      <c r="A14" s="64" t="s">
        <v>223</v>
      </c>
      <c r="B14" s="64" t="s">
        <v>223</v>
      </c>
      <c r="C14" s="65"/>
      <c r="D14" s="66"/>
      <c r="E14" s="67"/>
      <c r="F14" s="68"/>
      <c r="G14" s="65"/>
      <c r="H14" s="69"/>
      <c r="I14" s="70"/>
      <c r="J14" s="70"/>
      <c r="K14" s="34" t="s">
        <v>65</v>
      </c>
      <c r="L14" s="77">
        <v>14</v>
      </c>
      <c r="M14" s="77"/>
      <c r="N14" s="72"/>
      <c r="O14" s="79" t="s">
        <v>176</v>
      </c>
      <c r="P14" s="81">
        <v>43504.579930555556</v>
      </c>
      <c r="Q14" s="79" t="s">
        <v>314</v>
      </c>
      <c r="R14" s="79" t="s">
        <v>462</v>
      </c>
      <c r="S14" s="79" t="s">
        <v>561</v>
      </c>
      <c r="T14" s="79"/>
      <c r="U14" s="79"/>
      <c r="V14" s="83" t="s">
        <v>717</v>
      </c>
      <c r="W14" s="81">
        <v>43504.579930555556</v>
      </c>
      <c r="X14" s="83" t="s">
        <v>785</v>
      </c>
      <c r="Y14" s="79"/>
      <c r="Z14" s="79"/>
      <c r="AA14" s="85" t="s">
        <v>972</v>
      </c>
      <c r="AB14" s="79"/>
      <c r="AC14" s="79" t="b">
        <v>0</v>
      </c>
      <c r="AD14" s="79">
        <v>0</v>
      </c>
      <c r="AE14" s="85" t="s">
        <v>1149</v>
      </c>
      <c r="AF14" s="79" t="b">
        <v>0</v>
      </c>
      <c r="AG14" s="79" t="s">
        <v>1152</v>
      </c>
      <c r="AH14" s="79"/>
      <c r="AI14" s="85" t="s">
        <v>1149</v>
      </c>
      <c r="AJ14" s="79" t="b">
        <v>0</v>
      </c>
      <c r="AK14" s="79">
        <v>0</v>
      </c>
      <c r="AL14" s="85" t="s">
        <v>1149</v>
      </c>
      <c r="AM14" s="79" t="s">
        <v>1160</v>
      </c>
      <c r="AN14" s="79" t="b">
        <v>0</v>
      </c>
      <c r="AO14" s="85" t="s">
        <v>972</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0</v>
      </c>
      <c r="BG14" s="49">
        <v>0</v>
      </c>
      <c r="BH14" s="48">
        <v>0</v>
      </c>
      <c r="BI14" s="49">
        <v>0</v>
      </c>
      <c r="BJ14" s="48">
        <v>40</v>
      </c>
      <c r="BK14" s="49">
        <v>100</v>
      </c>
      <c r="BL14" s="48">
        <v>40</v>
      </c>
    </row>
    <row r="15" spans="1:64" ht="15">
      <c r="A15" s="64" t="s">
        <v>224</v>
      </c>
      <c r="B15" s="64" t="s">
        <v>292</v>
      </c>
      <c r="C15" s="65"/>
      <c r="D15" s="66"/>
      <c r="E15" s="67"/>
      <c r="F15" s="68"/>
      <c r="G15" s="65"/>
      <c r="H15" s="69"/>
      <c r="I15" s="70"/>
      <c r="J15" s="70"/>
      <c r="K15" s="34" t="s">
        <v>65</v>
      </c>
      <c r="L15" s="77">
        <v>15</v>
      </c>
      <c r="M15" s="77"/>
      <c r="N15" s="72"/>
      <c r="O15" s="79" t="s">
        <v>304</v>
      </c>
      <c r="P15" s="81">
        <v>43504.692083333335</v>
      </c>
      <c r="Q15" s="79" t="s">
        <v>315</v>
      </c>
      <c r="R15" s="83" t="s">
        <v>463</v>
      </c>
      <c r="S15" s="79" t="s">
        <v>562</v>
      </c>
      <c r="T15" s="79"/>
      <c r="U15" s="79"/>
      <c r="V15" s="83" t="s">
        <v>718</v>
      </c>
      <c r="W15" s="81">
        <v>43504.692083333335</v>
      </c>
      <c r="X15" s="83" t="s">
        <v>786</v>
      </c>
      <c r="Y15" s="79"/>
      <c r="Z15" s="79"/>
      <c r="AA15" s="85" t="s">
        <v>973</v>
      </c>
      <c r="AB15" s="85" t="s">
        <v>1148</v>
      </c>
      <c r="AC15" s="79" t="b">
        <v>0</v>
      </c>
      <c r="AD15" s="79">
        <v>0</v>
      </c>
      <c r="AE15" s="85" t="s">
        <v>1150</v>
      </c>
      <c r="AF15" s="79" t="b">
        <v>0</v>
      </c>
      <c r="AG15" s="79" t="s">
        <v>1152</v>
      </c>
      <c r="AH15" s="79"/>
      <c r="AI15" s="85" t="s">
        <v>1149</v>
      </c>
      <c r="AJ15" s="79" t="b">
        <v>0</v>
      </c>
      <c r="AK15" s="79">
        <v>0</v>
      </c>
      <c r="AL15" s="85" t="s">
        <v>1149</v>
      </c>
      <c r="AM15" s="79" t="s">
        <v>1156</v>
      </c>
      <c r="AN15" s="79" t="b">
        <v>1</v>
      </c>
      <c r="AO15" s="85" t="s">
        <v>1148</v>
      </c>
      <c r="AP15" s="79" t="s">
        <v>176</v>
      </c>
      <c r="AQ15" s="79">
        <v>0</v>
      </c>
      <c r="AR15" s="79">
        <v>0</v>
      </c>
      <c r="AS15" s="79"/>
      <c r="AT15" s="79"/>
      <c r="AU15" s="79"/>
      <c r="AV15" s="79"/>
      <c r="AW15" s="79"/>
      <c r="AX15" s="79"/>
      <c r="AY15" s="79"/>
      <c r="AZ15" s="79"/>
      <c r="BA15">
        <v>1</v>
      </c>
      <c r="BB15" s="78" t="str">
        <f>REPLACE(INDEX(GroupVertices[Group],MATCH(Edges24[[#This Row],[Vertex 1]],GroupVertices[Vertex],0)),1,1,"")</f>
        <v>11</v>
      </c>
      <c r="BC15" s="78" t="str">
        <f>REPLACE(INDEX(GroupVertices[Group],MATCH(Edges24[[#This Row],[Vertex 2]],GroupVertices[Vertex],0)),1,1,"")</f>
        <v>11</v>
      </c>
      <c r="BD15" s="48">
        <v>1</v>
      </c>
      <c r="BE15" s="49">
        <v>5.555555555555555</v>
      </c>
      <c r="BF15" s="48">
        <v>0</v>
      </c>
      <c r="BG15" s="49">
        <v>0</v>
      </c>
      <c r="BH15" s="48">
        <v>0</v>
      </c>
      <c r="BI15" s="49">
        <v>0</v>
      </c>
      <c r="BJ15" s="48">
        <v>17</v>
      </c>
      <c r="BK15" s="49">
        <v>94.44444444444444</v>
      </c>
      <c r="BL15" s="48">
        <v>18</v>
      </c>
    </row>
    <row r="16" spans="1:64" ht="15">
      <c r="A16" s="64" t="s">
        <v>225</v>
      </c>
      <c r="B16" s="64" t="s">
        <v>282</v>
      </c>
      <c r="C16" s="65"/>
      <c r="D16" s="66"/>
      <c r="E16" s="67"/>
      <c r="F16" s="68"/>
      <c r="G16" s="65"/>
      <c r="H16" s="69"/>
      <c r="I16" s="70"/>
      <c r="J16" s="70"/>
      <c r="K16" s="34" t="s">
        <v>65</v>
      </c>
      <c r="L16" s="77">
        <v>16</v>
      </c>
      <c r="M16" s="77"/>
      <c r="N16" s="72"/>
      <c r="O16" s="79" t="s">
        <v>303</v>
      </c>
      <c r="P16" s="81">
        <v>43504.81122685185</v>
      </c>
      <c r="Q16" s="79" t="s">
        <v>316</v>
      </c>
      <c r="R16" s="83" t="s">
        <v>464</v>
      </c>
      <c r="S16" s="79" t="s">
        <v>560</v>
      </c>
      <c r="T16" s="79" t="s">
        <v>574</v>
      </c>
      <c r="U16" s="79"/>
      <c r="V16" s="83" t="s">
        <v>719</v>
      </c>
      <c r="W16" s="81">
        <v>43504.81122685185</v>
      </c>
      <c r="X16" s="83" t="s">
        <v>787</v>
      </c>
      <c r="Y16" s="79"/>
      <c r="Z16" s="79"/>
      <c r="AA16" s="85" t="s">
        <v>974</v>
      </c>
      <c r="AB16" s="79"/>
      <c r="AC16" s="79" t="b">
        <v>0</v>
      </c>
      <c r="AD16" s="79">
        <v>0</v>
      </c>
      <c r="AE16" s="85" t="s">
        <v>1149</v>
      </c>
      <c r="AF16" s="79" t="b">
        <v>0</v>
      </c>
      <c r="AG16" s="79" t="s">
        <v>1152</v>
      </c>
      <c r="AH16" s="79"/>
      <c r="AI16" s="85" t="s">
        <v>1149</v>
      </c>
      <c r="AJ16" s="79" t="b">
        <v>0</v>
      </c>
      <c r="AK16" s="79">
        <v>2</v>
      </c>
      <c r="AL16" s="85" t="s">
        <v>1108</v>
      </c>
      <c r="AM16" s="79" t="s">
        <v>1156</v>
      </c>
      <c r="AN16" s="79" t="b">
        <v>0</v>
      </c>
      <c r="AO16" s="85" t="s">
        <v>1108</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17</v>
      </c>
      <c r="BK16" s="49">
        <v>100</v>
      </c>
      <c r="BL16" s="48">
        <v>17</v>
      </c>
    </row>
    <row r="17" spans="1:64" ht="15">
      <c r="A17" s="64" t="s">
        <v>226</v>
      </c>
      <c r="B17" s="64" t="s">
        <v>226</v>
      </c>
      <c r="C17" s="65"/>
      <c r="D17" s="66"/>
      <c r="E17" s="67"/>
      <c r="F17" s="68"/>
      <c r="G17" s="65"/>
      <c r="H17" s="69"/>
      <c r="I17" s="70"/>
      <c r="J17" s="70"/>
      <c r="K17" s="34" t="s">
        <v>65</v>
      </c>
      <c r="L17" s="77">
        <v>17</v>
      </c>
      <c r="M17" s="77"/>
      <c r="N17" s="72"/>
      <c r="O17" s="79" t="s">
        <v>176</v>
      </c>
      <c r="P17" s="81">
        <v>43505.00556712963</v>
      </c>
      <c r="Q17" s="79" t="s">
        <v>317</v>
      </c>
      <c r="R17" s="83" t="s">
        <v>465</v>
      </c>
      <c r="S17" s="79" t="s">
        <v>560</v>
      </c>
      <c r="T17" s="79"/>
      <c r="U17" s="79"/>
      <c r="V17" s="83" t="s">
        <v>720</v>
      </c>
      <c r="W17" s="81">
        <v>43505.00556712963</v>
      </c>
      <c r="X17" s="83" t="s">
        <v>788</v>
      </c>
      <c r="Y17" s="79"/>
      <c r="Z17" s="79"/>
      <c r="AA17" s="85" t="s">
        <v>975</v>
      </c>
      <c r="AB17" s="79"/>
      <c r="AC17" s="79" t="b">
        <v>0</v>
      </c>
      <c r="AD17" s="79">
        <v>0</v>
      </c>
      <c r="AE17" s="85" t="s">
        <v>1149</v>
      </c>
      <c r="AF17" s="79" t="b">
        <v>0</v>
      </c>
      <c r="AG17" s="79" t="s">
        <v>1152</v>
      </c>
      <c r="AH17" s="79"/>
      <c r="AI17" s="85" t="s">
        <v>1149</v>
      </c>
      <c r="AJ17" s="79" t="b">
        <v>0</v>
      </c>
      <c r="AK17" s="79">
        <v>0</v>
      </c>
      <c r="AL17" s="85" t="s">
        <v>1149</v>
      </c>
      <c r="AM17" s="79" t="s">
        <v>1161</v>
      </c>
      <c r="AN17" s="79" t="b">
        <v>0</v>
      </c>
      <c r="AO17" s="85" t="s">
        <v>975</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9</v>
      </c>
      <c r="BK17" s="49">
        <v>100</v>
      </c>
      <c r="BL17" s="48">
        <v>9</v>
      </c>
    </row>
    <row r="18" spans="1:64" ht="15">
      <c r="A18" s="64" t="s">
        <v>227</v>
      </c>
      <c r="B18" s="64" t="s">
        <v>282</v>
      </c>
      <c r="C18" s="65"/>
      <c r="D18" s="66"/>
      <c r="E18" s="67"/>
      <c r="F18" s="68"/>
      <c r="G18" s="65"/>
      <c r="H18" s="69"/>
      <c r="I18" s="70"/>
      <c r="J18" s="70"/>
      <c r="K18" s="34" t="s">
        <v>65</v>
      </c>
      <c r="L18" s="77">
        <v>18</v>
      </c>
      <c r="M18" s="77"/>
      <c r="N18" s="72"/>
      <c r="O18" s="79" t="s">
        <v>303</v>
      </c>
      <c r="P18" s="81">
        <v>43503.088171296295</v>
      </c>
      <c r="Q18" s="79" t="s">
        <v>306</v>
      </c>
      <c r="R18" s="79"/>
      <c r="S18" s="79"/>
      <c r="T18" s="79" t="s">
        <v>570</v>
      </c>
      <c r="U18" s="79"/>
      <c r="V18" s="83" t="s">
        <v>721</v>
      </c>
      <c r="W18" s="81">
        <v>43503.088171296295</v>
      </c>
      <c r="X18" s="83" t="s">
        <v>789</v>
      </c>
      <c r="Y18" s="79"/>
      <c r="Z18" s="79"/>
      <c r="AA18" s="85" t="s">
        <v>976</v>
      </c>
      <c r="AB18" s="79"/>
      <c r="AC18" s="79" t="b">
        <v>0</v>
      </c>
      <c r="AD18" s="79">
        <v>0</v>
      </c>
      <c r="AE18" s="85" t="s">
        <v>1149</v>
      </c>
      <c r="AF18" s="79" t="b">
        <v>0</v>
      </c>
      <c r="AG18" s="79" t="s">
        <v>1152</v>
      </c>
      <c r="AH18" s="79"/>
      <c r="AI18" s="85" t="s">
        <v>1149</v>
      </c>
      <c r="AJ18" s="79" t="b">
        <v>0</v>
      </c>
      <c r="AK18" s="79">
        <v>3</v>
      </c>
      <c r="AL18" s="85" t="s">
        <v>1101</v>
      </c>
      <c r="AM18" s="79" t="s">
        <v>1159</v>
      </c>
      <c r="AN18" s="79" t="b">
        <v>0</v>
      </c>
      <c r="AO18" s="85" t="s">
        <v>1101</v>
      </c>
      <c r="AP18" s="79" t="s">
        <v>176</v>
      </c>
      <c r="AQ18" s="79">
        <v>0</v>
      </c>
      <c r="AR18" s="79">
        <v>0</v>
      </c>
      <c r="AS18" s="79"/>
      <c r="AT18" s="79"/>
      <c r="AU18" s="79"/>
      <c r="AV18" s="79"/>
      <c r="AW18" s="79"/>
      <c r="AX18" s="79"/>
      <c r="AY18" s="79"/>
      <c r="AZ18" s="79"/>
      <c r="BA18">
        <v>2</v>
      </c>
      <c r="BB18" s="78" t="str">
        <f>REPLACE(INDEX(GroupVertices[Group],MATCH(Edges24[[#This Row],[Vertex 1]],GroupVertices[Vertex],0)),1,1,"")</f>
        <v>1</v>
      </c>
      <c r="BC18" s="78" t="str">
        <f>REPLACE(INDEX(GroupVertices[Group],MATCH(Edges24[[#This Row],[Vertex 2]],GroupVertices[Vertex],0)),1,1,"")</f>
        <v>1</v>
      </c>
      <c r="BD18" s="48">
        <v>1</v>
      </c>
      <c r="BE18" s="49">
        <v>4.3478260869565215</v>
      </c>
      <c r="BF18" s="48">
        <v>0</v>
      </c>
      <c r="BG18" s="49">
        <v>0</v>
      </c>
      <c r="BH18" s="48">
        <v>0</v>
      </c>
      <c r="BI18" s="49">
        <v>0</v>
      </c>
      <c r="BJ18" s="48">
        <v>22</v>
      </c>
      <c r="BK18" s="49">
        <v>95.65217391304348</v>
      </c>
      <c r="BL18" s="48">
        <v>23</v>
      </c>
    </row>
    <row r="19" spans="1:64" ht="15">
      <c r="A19" s="64" t="s">
        <v>227</v>
      </c>
      <c r="B19" s="64" t="s">
        <v>282</v>
      </c>
      <c r="C19" s="65"/>
      <c r="D19" s="66"/>
      <c r="E19" s="67"/>
      <c r="F19" s="68"/>
      <c r="G19" s="65"/>
      <c r="H19" s="69"/>
      <c r="I19" s="70"/>
      <c r="J19" s="70"/>
      <c r="K19" s="34" t="s">
        <v>65</v>
      </c>
      <c r="L19" s="77">
        <v>19</v>
      </c>
      <c r="M19" s="77"/>
      <c r="N19" s="72"/>
      <c r="O19" s="79" t="s">
        <v>303</v>
      </c>
      <c r="P19" s="81">
        <v>43505.01069444444</v>
      </c>
      <c r="Q19" s="79" t="s">
        <v>318</v>
      </c>
      <c r="R19" s="79"/>
      <c r="S19" s="79"/>
      <c r="T19" s="79" t="s">
        <v>575</v>
      </c>
      <c r="U19" s="79"/>
      <c r="V19" s="83" t="s">
        <v>721</v>
      </c>
      <c r="W19" s="81">
        <v>43505.01069444444</v>
      </c>
      <c r="X19" s="83" t="s">
        <v>790</v>
      </c>
      <c r="Y19" s="79"/>
      <c r="Z19" s="79"/>
      <c r="AA19" s="85" t="s">
        <v>977</v>
      </c>
      <c r="AB19" s="79"/>
      <c r="AC19" s="79" t="b">
        <v>0</v>
      </c>
      <c r="AD19" s="79">
        <v>0</v>
      </c>
      <c r="AE19" s="85" t="s">
        <v>1149</v>
      </c>
      <c r="AF19" s="79" t="b">
        <v>0</v>
      </c>
      <c r="AG19" s="79" t="s">
        <v>1152</v>
      </c>
      <c r="AH19" s="79"/>
      <c r="AI19" s="85" t="s">
        <v>1149</v>
      </c>
      <c r="AJ19" s="79" t="b">
        <v>0</v>
      </c>
      <c r="AK19" s="79">
        <v>4</v>
      </c>
      <c r="AL19" s="85" t="s">
        <v>1106</v>
      </c>
      <c r="AM19" s="79" t="s">
        <v>1159</v>
      </c>
      <c r="AN19" s="79" t="b">
        <v>0</v>
      </c>
      <c r="AO19" s="85" t="s">
        <v>1106</v>
      </c>
      <c r="AP19" s="79" t="s">
        <v>176</v>
      </c>
      <c r="AQ19" s="79">
        <v>0</v>
      </c>
      <c r="AR19" s="79">
        <v>0</v>
      </c>
      <c r="AS19" s="79"/>
      <c r="AT19" s="79"/>
      <c r="AU19" s="79"/>
      <c r="AV19" s="79"/>
      <c r="AW19" s="79"/>
      <c r="AX19" s="79"/>
      <c r="AY19" s="79"/>
      <c r="AZ19" s="79"/>
      <c r="BA19">
        <v>2</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20</v>
      </c>
      <c r="BK19" s="49">
        <v>100</v>
      </c>
      <c r="BL19" s="48">
        <v>20</v>
      </c>
    </row>
    <row r="20" spans="1:64" ht="15">
      <c r="A20" s="64" t="s">
        <v>228</v>
      </c>
      <c r="B20" s="64" t="s">
        <v>283</v>
      </c>
      <c r="C20" s="65"/>
      <c r="D20" s="66"/>
      <c r="E20" s="67"/>
      <c r="F20" s="68"/>
      <c r="G20" s="65"/>
      <c r="H20" s="69"/>
      <c r="I20" s="70"/>
      <c r="J20" s="70"/>
      <c r="K20" s="34" t="s">
        <v>65</v>
      </c>
      <c r="L20" s="77">
        <v>20</v>
      </c>
      <c r="M20" s="77"/>
      <c r="N20" s="72"/>
      <c r="O20" s="79" t="s">
        <v>303</v>
      </c>
      <c r="P20" s="81">
        <v>43505.38295138889</v>
      </c>
      <c r="Q20" s="79" t="s">
        <v>310</v>
      </c>
      <c r="R20" s="79"/>
      <c r="S20" s="79"/>
      <c r="T20" s="79"/>
      <c r="U20" s="79"/>
      <c r="V20" s="83" t="s">
        <v>722</v>
      </c>
      <c r="W20" s="81">
        <v>43505.38295138889</v>
      </c>
      <c r="X20" s="83" t="s">
        <v>791</v>
      </c>
      <c r="Y20" s="79"/>
      <c r="Z20" s="79"/>
      <c r="AA20" s="85" t="s">
        <v>978</v>
      </c>
      <c r="AB20" s="79"/>
      <c r="AC20" s="79" t="b">
        <v>0</v>
      </c>
      <c r="AD20" s="79">
        <v>0</v>
      </c>
      <c r="AE20" s="85" t="s">
        <v>1149</v>
      </c>
      <c r="AF20" s="79" t="b">
        <v>0</v>
      </c>
      <c r="AG20" s="79" t="s">
        <v>1152</v>
      </c>
      <c r="AH20" s="79"/>
      <c r="AI20" s="85" t="s">
        <v>1149</v>
      </c>
      <c r="AJ20" s="79" t="b">
        <v>0</v>
      </c>
      <c r="AK20" s="79">
        <v>5</v>
      </c>
      <c r="AL20" s="85" t="s">
        <v>1077</v>
      </c>
      <c r="AM20" s="79" t="s">
        <v>1159</v>
      </c>
      <c r="AN20" s="79" t="b">
        <v>0</v>
      </c>
      <c r="AO20" s="85" t="s">
        <v>1077</v>
      </c>
      <c r="AP20" s="79" t="s">
        <v>176</v>
      </c>
      <c r="AQ20" s="79">
        <v>0</v>
      </c>
      <c r="AR20" s="79">
        <v>0</v>
      </c>
      <c r="AS20" s="79"/>
      <c r="AT20" s="79"/>
      <c r="AU20" s="79"/>
      <c r="AV20" s="79"/>
      <c r="AW20" s="79"/>
      <c r="AX20" s="79"/>
      <c r="AY20" s="79"/>
      <c r="AZ20" s="79"/>
      <c r="BA20">
        <v>1</v>
      </c>
      <c r="BB20" s="78" t="str">
        <f>REPLACE(INDEX(GroupVertices[Group],MATCH(Edges24[[#This Row],[Vertex 1]],GroupVertices[Vertex],0)),1,1,"")</f>
        <v>7</v>
      </c>
      <c r="BC20" s="78" t="str">
        <f>REPLACE(INDEX(GroupVertices[Group],MATCH(Edges24[[#This Row],[Vertex 2]],GroupVertices[Vertex],0)),1,1,"")</f>
        <v>7</v>
      </c>
      <c r="BD20" s="48">
        <v>0</v>
      </c>
      <c r="BE20" s="49">
        <v>0</v>
      </c>
      <c r="BF20" s="48">
        <v>0</v>
      </c>
      <c r="BG20" s="49">
        <v>0</v>
      </c>
      <c r="BH20" s="48">
        <v>0</v>
      </c>
      <c r="BI20" s="49">
        <v>0</v>
      </c>
      <c r="BJ20" s="48">
        <v>23</v>
      </c>
      <c r="BK20" s="49">
        <v>100</v>
      </c>
      <c r="BL20" s="48">
        <v>23</v>
      </c>
    </row>
    <row r="21" spans="1:64" ht="15">
      <c r="A21" s="64" t="s">
        <v>229</v>
      </c>
      <c r="B21" s="64" t="s">
        <v>229</v>
      </c>
      <c r="C21" s="65"/>
      <c r="D21" s="66"/>
      <c r="E21" s="67"/>
      <c r="F21" s="68"/>
      <c r="G21" s="65"/>
      <c r="H21" s="69"/>
      <c r="I21" s="70"/>
      <c r="J21" s="70"/>
      <c r="K21" s="34" t="s">
        <v>65</v>
      </c>
      <c r="L21" s="77">
        <v>21</v>
      </c>
      <c r="M21" s="77"/>
      <c r="N21" s="72"/>
      <c r="O21" s="79" t="s">
        <v>176</v>
      </c>
      <c r="P21" s="81">
        <v>43505.53703703704</v>
      </c>
      <c r="Q21" s="79" t="s">
        <v>319</v>
      </c>
      <c r="R21" s="83" t="s">
        <v>466</v>
      </c>
      <c r="S21" s="79" t="s">
        <v>562</v>
      </c>
      <c r="T21" s="79"/>
      <c r="U21" s="79"/>
      <c r="V21" s="83" t="s">
        <v>723</v>
      </c>
      <c r="W21" s="81">
        <v>43505.53703703704</v>
      </c>
      <c r="X21" s="83" t="s">
        <v>792</v>
      </c>
      <c r="Y21" s="79"/>
      <c r="Z21" s="79"/>
      <c r="AA21" s="85" t="s">
        <v>979</v>
      </c>
      <c r="AB21" s="79"/>
      <c r="AC21" s="79" t="b">
        <v>0</v>
      </c>
      <c r="AD21" s="79">
        <v>0</v>
      </c>
      <c r="AE21" s="85" t="s">
        <v>1149</v>
      </c>
      <c r="AF21" s="79" t="b">
        <v>0</v>
      </c>
      <c r="AG21" s="79" t="s">
        <v>1152</v>
      </c>
      <c r="AH21" s="79"/>
      <c r="AI21" s="85" t="s">
        <v>1149</v>
      </c>
      <c r="AJ21" s="79" t="b">
        <v>0</v>
      </c>
      <c r="AK21" s="79">
        <v>0</v>
      </c>
      <c r="AL21" s="85" t="s">
        <v>1149</v>
      </c>
      <c r="AM21" s="79" t="s">
        <v>1159</v>
      </c>
      <c r="AN21" s="79" t="b">
        <v>1</v>
      </c>
      <c r="AO21" s="85" t="s">
        <v>979</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0</v>
      </c>
      <c r="BE21" s="49">
        <v>0</v>
      </c>
      <c r="BF21" s="48">
        <v>0</v>
      </c>
      <c r="BG21" s="49">
        <v>0</v>
      </c>
      <c r="BH21" s="48">
        <v>0</v>
      </c>
      <c r="BI21" s="49">
        <v>0</v>
      </c>
      <c r="BJ21" s="48">
        <v>21</v>
      </c>
      <c r="BK21" s="49">
        <v>100</v>
      </c>
      <c r="BL21" s="48">
        <v>21</v>
      </c>
    </row>
    <row r="22" spans="1:64" ht="15">
      <c r="A22" s="64" t="s">
        <v>230</v>
      </c>
      <c r="B22" s="64" t="s">
        <v>230</v>
      </c>
      <c r="C22" s="65"/>
      <c r="D22" s="66"/>
      <c r="E22" s="67"/>
      <c r="F22" s="68"/>
      <c r="G22" s="65"/>
      <c r="H22" s="69"/>
      <c r="I22" s="70"/>
      <c r="J22" s="70"/>
      <c r="K22" s="34" t="s">
        <v>65</v>
      </c>
      <c r="L22" s="77">
        <v>22</v>
      </c>
      <c r="M22" s="77"/>
      <c r="N22" s="72"/>
      <c r="O22" s="79" t="s">
        <v>176</v>
      </c>
      <c r="P22" s="81">
        <v>43505.892592592594</v>
      </c>
      <c r="Q22" s="79" t="s">
        <v>320</v>
      </c>
      <c r="R22" s="83" t="s">
        <v>467</v>
      </c>
      <c r="S22" s="79" t="s">
        <v>560</v>
      </c>
      <c r="T22" s="79"/>
      <c r="U22" s="79"/>
      <c r="V22" s="83" t="s">
        <v>724</v>
      </c>
      <c r="W22" s="81">
        <v>43505.892592592594</v>
      </c>
      <c r="X22" s="83" t="s">
        <v>793</v>
      </c>
      <c r="Y22" s="79"/>
      <c r="Z22" s="79"/>
      <c r="AA22" s="85" t="s">
        <v>980</v>
      </c>
      <c r="AB22" s="79"/>
      <c r="AC22" s="79" t="b">
        <v>0</v>
      </c>
      <c r="AD22" s="79">
        <v>0</v>
      </c>
      <c r="AE22" s="85" t="s">
        <v>1149</v>
      </c>
      <c r="AF22" s="79" t="b">
        <v>0</v>
      </c>
      <c r="AG22" s="79" t="s">
        <v>1152</v>
      </c>
      <c r="AH22" s="79"/>
      <c r="AI22" s="85" t="s">
        <v>1149</v>
      </c>
      <c r="AJ22" s="79" t="b">
        <v>0</v>
      </c>
      <c r="AK22" s="79">
        <v>0</v>
      </c>
      <c r="AL22" s="85" t="s">
        <v>1149</v>
      </c>
      <c r="AM22" s="79" t="s">
        <v>1156</v>
      </c>
      <c r="AN22" s="79" t="b">
        <v>0</v>
      </c>
      <c r="AO22" s="85" t="s">
        <v>980</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v>0</v>
      </c>
      <c r="BE22" s="49">
        <v>0</v>
      </c>
      <c r="BF22" s="48">
        <v>0</v>
      </c>
      <c r="BG22" s="49">
        <v>0</v>
      </c>
      <c r="BH22" s="48">
        <v>0</v>
      </c>
      <c r="BI22" s="49">
        <v>0</v>
      </c>
      <c r="BJ22" s="48">
        <v>10</v>
      </c>
      <c r="BK22" s="49">
        <v>100</v>
      </c>
      <c r="BL22" s="48">
        <v>10</v>
      </c>
    </row>
    <row r="23" spans="1:64" ht="15">
      <c r="A23" s="64" t="s">
        <v>231</v>
      </c>
      <c r="B23" s="64" t="s">
        <v>231</v>
      </c>
      <c r="C23" s="65"/>
      <c r="D23" s="66"/>
      <c r="E23" s="67"/>
      <c r="F23" s="68"/>
      <c r="G23" s="65"/>
      <c r="H23" s="69"/>
      <c r="I23" s="70"/>
      <c r="J23" s="70"/>
      <c r="K23" s="34" t="s">
        <v>65</v>
      </c>
      <c r="L23" s="77">
        <v>23</v>
      </c>
      <c r="M23" s="77"/>
      <c r="N23" s="72"/>
      <c r="O23" s="79" t="s">
        <v>176</v>
      </c>
      <c r="P23" s="81">
        <v>43506.10780092593</v>
      </c>
      <c r="Q23" s="79" t="s">
        <v>321</v>
      </c>
      <c r="R23" s="83" t="s">
        <v>468</v>
      </c>
      <c r="S23" s="79" t="s">
        <v>560</v>
      </c>
      <c r="T23" s="79"/>
      <c r="U23" s="79"/>
      <c r="V23" s="83" t="s">
        <v>725</v>
      </c>
      <c r="W23" s="81">
        <v>43506.10780092593</v>
      </c>
      <c r="X23" s="83" t="s">
        <v>794</v>
      </c>
      <c r="Y23" s="79"/>
      <c r="Z23" s="79"/>
      <c r="AA23" s="85" t="s">
        <v>981</v>
      </c>
      <c r="AB23" s="79"/>
      <c r="AC23" s="79" t="b">
        <v>0</v>
      </c>
      <c r="AD23" s="79">
        <v>0</v>
      </c>
      <c r="AE23" s="85" t="s">
        <v>1149</v>
      </c>
      <c r="AF23" s="79" t="b">
        <v>0</v>
      </c>
      <c r="AG23" s="79" t="s">
        <v>1152</v>
      </c>
      <c r="AH23" s="79"/>
      <c r="AI23" s="85" t="s">
        <v>1149</v>
      </c>
      <c r="AJ23" s="79" t="b">
        <v>0</v>
      </c>
      <c r="AK23" s="79">
        <v>0</v>
      </c>
      <c r="AL23" s="85" t="s">
        <v>1149</v>
      </c>
      <c r="AM23" s="79" t="s">
        <v>1156</v>
      </c>
      <c r="AN23" s="79" t="b">
        <v>0</v>
      </c>
      <c r="AO23" s="85" t="s">
        <v>981</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2</v>
      </c>
      <c r="BE23" s="49">
        <v>28.571428571428573</v>
      </c>
      <c r="BF23" s="48">
        <v>0</v>
      </c>
      <c r="BG23" s="49">
        <v>0</v>
      </c>
      <c r="BH23" s="48">
        <v>0</v>
      </c>
      <c r="BI23" s="49">
        <v>0</v>
      </c>
      <c r="BJ23" s="48">
        <v>5</v>
      </c>
      <c r="BK23" s="49">
        <v>71.42857142857143</v>
      </c>
      <c r="BL23" s="48">
        <v>7</v>
      </c>
    </row>
    <row r="24" spans="1:64" ht="15">
      <c r="A24" s="64" t="s">
        <v>232</v>
      </c>
      <c r="B24" s="64" t="s">
        <v>232</v>
      </c>
      <c r="C24" s="65"/>
      <c r="D24" s="66"/>
      <c r="E24" s="67"/>
      <c r="F24" s="68"/>
      <c r="G24" s="65"/>
      <c r="H24" s="69"/>
      <c r="I24" s="70"/>
      <c r="J24" s="70"/>
      <c r="K24" s="34" t="s">
        <v>65</v>
      </c>
      <c r="L24" s="77">
        <v>24</v>
      </c>
      <c r="M24" s="77"/>
      <c r="N24" s="72"/>
      <c r="O24" s="79" t="s">
        <v>176</v>
      </c>
      <c r="P24" s="81">
        <v>43506.72918981482</v>
      </c>
      <c r="Q24" s="79" t="s">
        <v>322</v>
      </c>
      <c r="R24" s="83" t="s">
        <v>469</v>
      </c>
      <c r="S24" s="79" t="s">
        <v>563</v>
      </c>
      <c r="T24" s="79" t="s">
        <v>576</v>
      </c>
      <c r="U24" s="83" t="s">
        <v>640</v>
      </c>
      <c r="V24" s="83" t="s">
        <v>640</v>
      </c>
      <c r="W24" s="81">
        <v>43506.72918981482</v>
      </c>
      <c r="X24" s="83" t="s">
        <v>795</v>
      </c>
      <c r="Y24" s="79"/>
      <c r="Z24" s="79"/>
      <c r="AA24" s="85" t="s">
        <v>982</v>
      </c>
      <c r="AB24" s="79"/>
      <c r="AC24" s="79" t="b">
        <v>0</v>
      </c>
      <c r="AD24" s="79">
        <v>0</v>
      </c>
      <c r="AE24" s="85" t="s">
        <v>1149</v>
      </c>
      <c r="AF24" s="79" t="b">
        <v>0</v>
      </c>
      <c r="AG24" s="79" t="s">
        <v>1152</v>
      </c>
      <c r="AH24" s="79"/>
      <c r="AI24" s="85" t="s">
        <v>1149</v>
      </c>
      <c r="AJ24" s="79" t="b">
        <v>0</v>
      </c>
      <c r="AK24" s="79">
        <v>1</v>
      </c>
      <c r="AL24" s="85" t="s">
        <v>1149</v>
      </c>
      <c r="AM24" s="79" t="s">
        <v>1162</v>
      </c>
      <c r="AN24" s="79" t="b">
        <v>0</v>
      </c>
      <c r="AO24" s="85" t="s">
        <v>982</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0</v>
      </c>
      <c r="BE24" s="49">
        <v>0</v>
      </c>
      <c r="BF24" s="48">
        <v>0</v>
      </c>
      <c r="BG24" s="49">
        <v>0</v>
      </c>
      <c r="BH24" s="48">
        <v>0</v>
      </c>
      <c r="BI24" s="49">
        <v>0</v>
      </c>
      <c r="BJ24" s="48">
        <v>12</v>
      </c>
      <c r="BK24" s="49">
        <v>100</v>
      </c>
      <c r="BL24" s="48">
        <v>12</v>
      </c>
    </row>
    <row r="25" spans="1:64" ht="15">
      <c r="A25" s="64" t="s">
        <v>233</v>
      </c>
      <c r="B25" s="64" t="s">
        <v>282</v>
      </c>
      <c r="C25" s="65"/>
      <c r="D25" s="66"/>
      <c r="E25" s="67"/>
      <c r="F25" s="68"/>
      <c r="G25" s="65"/>
      <c r="H25" s="69"/>
      <c r="I25" s="70"/>
      <c r="J25" s="70"/>
      <c r="K25" s="34" t="s">
        <v>65</v>
      </c>
      <c r="L25" s="77">
        <v>25</v>
      </c>
      <c r="M25" s="77"/>
      <c r="N25" s="72"/>
      <c r="O25" s="79" t="s">
        <v>303</v>
      </c>
      <c r="P25" s="81">
        <v>43504.11188657407</v>
      </c>
      <c r="Q25" s="79" t="s">
        <v>318</v>
      </c>
      <c r="R25" s="79"/>
      <c r="S25" s="79"/>
      <c r="T25" s="79" t="s">
        <v>575</v>
      </c>
      <c r="U25" s="79"/>
      <c r="V25" s="83" t="s">
        <v>726</v>
      </c>
      <c r="W25" s="81">
        <v>43504.11188657407</v>
      </c>
      <c r="X25" s="83" t="s">
        <v>796</v>
      </c>
      <c r="Y25" s="79"/>
      <c r="Z25" s="79"/>
      <c r="AA25" s="85" t="s">
        <v>983</v>
      </c>
      <c r="AB25" s="79"/>
      <c r="AC25" s="79" t="b">
        <v>0</v>
      </c>
      <c r="AD25" s="79">
        <v>0</v>
      </c>
      <c r="AE25" s="85" t="s">
        <v>1149</v>
      </c>
      <c r="AF25" s="79" t="b">
        <v>0</v>
      </c>
      <c r="AG25" s="79" t="s">
        <v>1152</v>
      </c>
      <c r="AH25" s="79"/>
      <c r="AI25" s="85" t="s">
        <v>1149</v>
      </c>
      <c r="AJ25" s="79" t="b">
        <v>0</v>
      </c>
      <c r="AK25" s="79">
        <v>4</v>
      </c>
      <c r="AL25" s="85" t="s">
        <v>1106</v>
      </c>
      <c r="AM25" s="79" t="s">
        <v>1159</v>
      </c>
      <c r="AN25" s="79" t="b">
        <v>0</v>
      </c>
      <c r="AO25" s="85" t="s">
        <v>1106</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20</v>
      </c>
      <c r="BK25" s="49">
        <v>100</v>
      </c>
      <c r="BL25" s="48">
        <v>20</v>
      </c>
    </row>
    <row r="26" spans="1:64" ht="15">
      <c r="A26" s="64" t="s">
        <v>233</v>
      </c>
      <c r="B26" s="64" t="s">
        <v>233</v>
      </c>
      <c r="C26" s="65"/>
      <c r="D26" s="66"/>
      <c r="E26" s="67"/>
      <c r="F26" s="68"/>
      <c r="G26" s="65"/>
      <c r="H26" s="69"/>
      <c r="I26" s="70"/>
      <c r="J26" s="70"/>
      <c r="K26" s="34" t="s">
        <v>65</v>
      </c>
      <c r="L26" s="77">
        <v>26</v>
      </c>
      <c r="M26" s="77"/>
      <c r="N26" s="72"/>
      <c r="O26" s="79" t="s">
        <v>176</v>
      </c>
      <c r="P26" s="81">
        <v>43507.57800925926</v>
      </c>
      <c r="Q26" s="79" t="s">
        <v>323</v>
      </c>
      <c r="R26" s="83" t="s">
        <v>470</v>
      </c>
      <c r="S26" s="79" t="s">
        <v>564</v>
      </c>
      <c r="T26" s="79"/>
      <c r="U26" s="79"/>
      <c r="V26" s="83" t="s">
        <v>726</v>
      </c>
      <c r="W26" s="81">
        <v>43507.57800925926</v>
      </c>
      <c r="X26" s="83" t="s">
        <v>797</v>
      </c>
      <c r="Y26" s="79"/>
      <c r="Z26" s="79"/>
      <c r="AA26" s="85" t="s">
        <v>984</v>
      </c>
      <c r="AB26" s="79"/>
      <c r="AC26" s="79" t="b">
        <v>0</v>
      </c>
      <c r="AD26" s="79">
        <v>0</v>
      </c>
      <c r="AE26" s="85" t="s">
        <v>1149</v>
      </c>
      <c r="AF26" s="79" t="b">
        <v>0</v>
      </c>
      <c r="AG26" s="79" t="s">
        <v>1152</v>
      </c>
      <c r="AH26" s="79"/>
      <c r="AI26" s="85" t="s">
        <v>1149</v>
      </c>
      <c r="AJ26" s="79" t="b">
        <v>0</v>
      </c>
      <c r="AK26" s="79">
        <v>0</v>
      </c>
      <c r="AL26" s="85" t="s">
        <v>1149</v>
      </c>
      <c r="AM26" s="79" t="s">
        <v>1160</v>
      </c>
      <c r="AN26" s="79" t="b">
        <v>0</v>
      </c>
      <c r="AO26" s="85" t="s">
        <v>984</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1</v>
      </c>
      <c r="BG26" s="49">
        <v>4.3478260869565215</v>
      </c>
      <c r="BH26" s="48">
        <v>0</v>
      </c>
      <c r="BI26" s="49">
        <v>0</v>
      </c>
      <c r="BJ26" s="48">
        <v>22</v>
      </c>
      <c r="BK26" s="49">
        <v>95.65217391304348</v>
      </c>
      <c r="BL26" s="48">
        <v>23</v>
      </c>
    </row>
    <row r="27" spans="1:64" ht="15">
      <c r="A27" s="64" t="s">
        <v>234</v>
      </c>
      <c r="B27" s="64" t="s">
        <v>234</v>
      </c>
      <c r="C27" s="65"/>
      <c r="D27" s="66"/>
      <c r="E27" s="67"/>
      <c r="F27" s="68"/>
      <c r="G27" s="65"/>
      <c r="H27" s="69"/>
      <c r="I27" s="70"/>
      <c r="J27" s="70"/>
      <c r="K27" s="34" t="s">
        <v>65</v>
      </c>
      <c r="L27" s="77">
        <v>27</v>
      </c>
      <c r="M27" s="77"/>
      <c r="N27" s="72"/>
      <c r="O27" s="79" t="s">
        <v>176</v>
      </c>
      <c r="P27" s="81">
        <v>43508.372083333335</v>
      </c>
      <c r="Q27" s="79" t="s">
        <v>324</v>
      </c>
      <c r="R27" s="83" t="s">
        <v>471</v>
      </c>
      <c r="S27" s="79" t="s">
        <v>560</v>
      </c>
      <c r="T27" s="79" t="s">
        <v>570</v>
      </c>
      <c r="U27" s="83" t="s">
        <v>641</v>
      </c>
      <c r="V27" s="83" t="s">
        <v>641</v>
      </c>
      <c r="W27" s="81">
        <v>43508.372083333335</v>
      </c>
      <c r="X27" s="83" t="s">
        <v>798</v>
      </c>
      <c r="Y27" s="79"/>
      <c r="Z27" s="79"/>
      <c r="AA27" s="85" t="s">
        <v>985</v>
      </c>
      <c r="AB27" s="79"/>
      <c r="AC27" s="79" t="b">
        <v>0</v>
      </c>
      <c r="AD27" s="79">
        <v>2</v>
      </c>
      <c r="AE27" s="85" t="s">
        <v>1149</v>
      </c>
      <c r="AF27" s="79" t="b">
        <v>0</v>
      </c>
      <c r="AG27" s="79" t="s">
        <v>1152</v>
      </c>
      <c r="AH27" s="79"/>
      <c r="AI27" s="85" t="s">
        <v>1149</v>
      </c>
      <c r="AJ27" s="79" t="b">
        <v>0</v>
      </c>
      <c r="AK27" s="79">
        <v>0</v>
      </c>
      <c r="AL27" s="85" t="s">
        <v>1149</v>
      </c>
      <c r="AM27" s="79" t="s">
        <v>1156</v>
      </c>
      <c r="AN27" s="79" t="b">
        <v>0</v>
      </c>
      <c r="AO27" s="85" t="s">
        <v>985</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3.4482758620689653</v>
      </c>
      <c r="BF27" s="48">
        <v>0</v>
      </c>
      <c r="BG27" s="49">
        <v>0</v>
      </c>
      <c r="BH27" s="48">
        <v>0</v>
      </c>
      <c r="BI27" s="49">
        <v>0</v>
      </c>
      <c r="BJ27" s="48">
        <v>28</v>
      </c>
      <c r="BK27" s="49">
        <v>96.55172413793103</v>
      </c>
      <c r="BL27" s="48">
        <v>29</v>
      </c>
    </row>
    <row r="28" spans="1:64" ht="15">
      <c r="A28" s="64" t="s">
        <v>235</v>
      </c>
      <c r="B28" s="64" t="s">
        <v>235</v>
      </c>
      <c r="C28" s="65"/>
      <c r="D28" s="66"/>
      <c r="E28" s="67"/>
      <c r="F28" s="68"/>
      <c r="G28" s="65"/>
      <c r="H28" s="69"/>
      <c r="I28" s="70"/>
      <c r="J28" s="70"/>
      <c r="K28" s="34" t="s">
        <v>65</v>
      </c>
      <c r="L28" s="77">
        <v>28</v>
      </c>
      <c r="M28" s="77"/>
      <c r="N28" s="72"/>
      <c r="O28" s="79" t="s">
        <v>176</v>
      </c>
      <c r="P28" s="81">
        <v>43508.56348379629</v>
      </c>
      <c r="Q28" s="79" t="s">
        <v>325</v>
      </c>
      <c r="R28" s="83" t="s">
        <v>472</v>
      </c>
      <c r="S28" s="79" t="s">
        <v>560</v>
      </c>
      <c r="T28" s="79"/>
      <c r="U28" s="79"/>
      <c r="V28" s="83" t="s">
        <v>727</v>
      </c>
      <c r="W28" s="81">
        <v>43508.56348379629</v>
      </c>
      <c r="X28" s="83" t="s">
        <v>799</v>
      </c>
      <c r="Y28" s="79"/>
      <c r="Z28" s="79"/>
      <c r="AA28" s="85" t="s">
        <v>986</v>
      </c>
      <c r="AB28" s="79"/>
      <c r="AC28" s="79" t="b">
        <v>0</v>
      </c>
      <c r="AD28" s="79">
        <v>0</v>
      </c>
      <c r="AE28" s="85" t="s">
        <v>1149</v>
      </c>
      <c r="AF28" s="79" t="b">
        <v>0</v>
      </c>
      <c r="AG28" s="79" t="s">
        <v>1152</v>
      </c>
      <c r="AH28" s="79"/>
      <c r="AI28" s="85" t="s">
        <v>1149</v>
      </c>
      <c r="AJ28" s="79" t="b">
        <v>0</v>
      </c>
      <c r="AK28" s="79">
        <v>0</v>
      </c>
      <c r="AL28" s="85" t="s">
        <v>1149</v>
      </c>
      <c r="AM28" s="79" t="s">
        <v>1156</v>
      </c>
      <c r="AN28" s="79" t="b">
        <v>0</v>
      </c>
      <c r="AO28" s="85" t="s">
        <v>986</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1</v>
      </c>
      <c r="BE28" s="49">
        <v>9.090909090909092</v>
      </c>
      <c r="BF28" s="48">
        <v>1</v>
      </c>
      <c r="BG28" s="49">
        <v>9.090909090909092</v>
      </c>
      <c r="BH28" s="48">
        <v>0</v>
      </c>
      <c r="BI28" s="49">
        <v>0</v>
      </c>
      <c r="BJ28" s="48">
        <v>9</v>
      </c>
      <c r="BK28" s="49">
        <v>81.81818181818181</v>
      </c>
      <c r="BL28" s="48">
        <v>11</v>
      </c>
    </row>
    <row r="29" spans="1:64" ht="15">
      <c r="A29" s="64" t="s">
        <v>235</v>
      </c>
      <c r="B29" s="64" t="s">
        <v>282</v>
      </c>
      <c r="C29" s="65"/>
      <c r="D29" s="66"/>
      <c r="E29" s="67"/>
      <c r="F29" s="68"/>
      <c r="G29" s="65"/>
      <c r="H29" s="69"/>
      <c r="I29" s="70"/>
      <c r="J29" s="70"/>
      <c r="K29" s="34" t="s">
        <v>65</v>
      </c>
      <c r="L29" s="77">
        <v>29</v>
      </c>
      <c r="M29" s="77"/>
      <c r="N29" s="72"/>
      <c r="O29" s="79" t="s">
        <v>303</v>
      </c>
      <c r="P29" s="81">
        <v>43508.719039351854</v>
      </c>
      <c r="Q29" s="79" t="s">
        <v>326</v>
      </c>
      <c r="R29" s="83" t="s">
        <v>473</v>
      </c>
      <c r="S29" s="79" t="s">
        <v>562</v>
      </c>
      <c r="T29" s="79"/>
      <c r="U29" s="79"/>
      <c r="V29" s="83" t="s">
        <v>727</v>
      </c>
      <c r="W29" s="81">
        <v>43508.719039351854</v>
      </c>
      <c r="X29" s="83" t="s">
        <v>800</v>
      </c>
      <c r="Y29" s="79"/>
      <c r="Z29" s="79"/>
      <c r="AA29" s="85" t="s">
        <v>987</v>
      </c>
      <c r="AB29" s="79"/>
      <c r="AC29" s="79" t="b">
        <v>0</v>
      </c>
      <c r="AD29" s="79">
        <v>0</v>
      </c>
      <c r="AE29" s="85" t="s">
        <v>1149</v>
      </c>
      <c r="AF29" s="79" t="b">
        <v>0</v>
      </c>
      <c r="AG29" s="79" t="s">
        <v>1152</v>
      </c>
      <c r="AH29" s="79"/>
      <c r="AI29" s="85" t="s">
        <v>1149</v>
      </c>
      <c r="AJ29" s="79" t="b">
        <v>0</v>
      </c>
      <c r="AK29" s="79">
        <v>0</v>
      </c>
      <c r="AL29" s="85" t="s">
        <v>1149</v>
      </c>
      <c r="AM29" s="79" t="s">
        <v>1156</v>
      </c>
      <c r="AN29" s="79" t="b">
        <v>1</v>
      </c>
      <c r="AO29" s="85" t="s">
        <v>987</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1</v>
      </c>
      <c r="BG29" s="49">
        <v>5.882352941176471</v>
      </c>
      <c r="BH29" s="48">
        <v>0</v>
      </c>
      <c r="BI29" s="49">
        <v>0</v>
      </c>
      <c r="BJ29" s="48">
        <v>16</v>
      </c>
      <c r="BK29" s="49">
        <v>94.11764705882354</v>
      </c>
      <c r="BL29" s="48">
        <v>17</v>
      </c>
    </row>
    <row r="30" spans="1:64" ht="15">
      <c r="A30" s="64" t="s">
        <v>236</v>
      </c>
      <c r="B30" s="64" t="s">
        <v>282</v>
      </c>
      <c r="C30" s="65"/>
      <c r="D30" s="66"/>
      <c r="E30" s="67"/>
      <c r="F30" s="68"/>
      <c r="G30" s="65"/>
      <c r="H30" s="69"/>
      <c r="I30" s="70"/>
      <c r="J30" s="70"/>
      <c r="K30" s="34" t="s">
        <v>65</v>
      </c>
      <c r="L30" s="77">
        <v>30</v>
      </c>
      <c r="M30" s="77"/>
      <c r="N30" s="72"/>
      <c r="O30" s="79" t="s">
        <v>303</v>
      </c>
      <c r="P30" s="81">
        <v>43503.8022337963</v>
      </c>
      <c r="Q30" s="79" t="s">
        <v>311</v>
      </c>
      <c r="R30" s="79"/>
      <c r="S30" s="79"/>
      <c r="T30" s="79" t="s">
        <v>572</v>
      </c>
      <c r="U30" s="79"/>
      <c r="V30" s="83" t="s">
        <v>728</v>
      </c>
      <c r="W30" s="81">
        <v>43503.8022337963</v>
      </c>
      <c r="X30" s="83" t="s">
        <v>801</v>
      </c>
      <c r="Y30" s="79"/>
      <c r="Z30" s="79"/>
      <c r="AA30" s="85" t="s">
        <v>988</v>
      </c>
      <c r="AB30" s="79"/>
      <c r="AC30" s="79" t="b">
        <v>0</v>
      </c>
      <c r="AD30" s="79">
        <v>0</v>
      </c>
      <c r="AE30" s="85" t="s">
        <v>1149</v>
      </c>
      <c r="AF30" s="79" t="b">
        <v>0</v>
      </c>
      <c r="AG30" s="79" t="s">
        <v>1152</v>
      </c>
      <c r="AH30" s="79"/>
      <c r="AI30" s="85" t="s">
        <v>1149</v>
      </c>
      <c r="AJ30" s="79" t="b">
        <v>0</v>
      </c>
      <c r="AK30" s="79">
        <v>2</v>
      </c>
      <c r="AL30" s="85" t="s">
        <v>1103</v>
      </c>
      <c r="AM30" s="79" t="s">
        <v>1159</v>
      </c>
      <c r="AN30" s="79" t="b">
        <v>0</v>
      </c>
      <c r="AO30" s="85" t="s">
        <v>1103</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21</v>
      </c>
      <c r="BK30" s="49">
        <v>100</v>
      </c>
      <c r="BL30" s="48">
        <v>21</v>
      </c>
    </row>
    <row r="31" spans="1:64" ht="15">
      <c r="A31" s="64" t="s">
        <v>236</v>
      </c>
      <c r="B31" s="64" t="s">
        <v>282</v>
      </c>
      <c r="C31" s="65"/>
      <c r="D31" s="66"/>
      <c r="E31" s="67"/>
      <c r="F31" s="68"/>
      <c r="G31" s="65"/>
      <c r="H31" s="69"/>
      <c r="I31" s="70"/>
      <c r="J31" s="70"/>
      <c r="K31" s="34" t="s">
        <v>65</v>
      </c>
      <c r="L31" s="77">
        <v>31</v>
      </c>
      <c r="M31" s="77"/>
      <c r="N31" s="72"/>
      <c r="O31" s="79" t="s">
        <v>303</v>
      </c>
      <c r="P31" s="81">
        <v>43508.84082175926</v>
      </c>
      <c r="Q31" s="79" t="s">
        <v>327</v>
      </c>
      <c r="R31" s="79"/>
      <c r="S31" s="79"/>
      <c r="T31" s="79" t="s">
        <v>570</v>
      </c>
      <c r="U31" s="79"/>
      <c r="V31" s="83" t="s">
        <v>728</v>
      </c>
      <c r="W31" s="81">
        <v>43508.84082175926</v>
      </c>
      <c r="X31" s="83" t="s">
        <v>802</v>
      </c>
      <c r="Y31" s="79"/>
      <c r="Z31" s="79"/>
      <c r="AA31" s="85" t="s">
        <v>989</v>
      </c>
      <c r="AB31" s="79"/>
      <c r="AC31" s="79" t="b">
        <v>0</v>
      </c>
      <c r="AD31" s="79">
        <v>0</v>
      </c>
      <c r="AE31" s="85" t="s">
        <v>1149</v>
      </c>
      <c r="AF31" s="79" t="b">
        <v>0</v>
      </c>
      <c r="AG31" s="79" t="s">
        <v>1152</v>
      </c>
      <c r="AH31" s="79"/>
      <c r="AI31" s="85" t="s">
        <v>1149</v>
      </c>
      <c r="AJ31" s="79" t="b">
        <v>0</v>
      </c>
      <c r="AK31" s="79">
        <v>1</v>
      </c>
      <c r="AL31" s="85" t="s">
        <v>1117</v>
      </c>
      <c r="AM31" s="79" t="s">
        <v>1163</v>
      </c>
      <c r="AN31" s="79" t="b">
        <v>0</v>
      </c>
      <c r="AO31" s="85" t="s">
        <v>1117</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2</v>
      </c>
      <c r="BE31" s="49">
        <v>7.142857142857143</v>
      </c>
      <c r="BF31" s="48">
        <v>0</v>
      </c>
      <c r="BG31" s="49">
        <v>0</v>
      </c>
      <c r="BH31" s="48">
        <v>0</v>
      </c>
      <c r="BI31" s="49">
        <v>0</v>
      </c>
      <c r="BJ31" s="48">
        <v>26</v>
      </c>
      <c r="BK31" s="49">
        <v>92.85714285714286</v>
      </c>
      <c r="BL31" s="48">
        <v>28</v>
      </c>
    </row>
    <row r="32" spans="1:64" ht="15">
      <c r="A32" s="64" t="s">
        <v>237</v>
      </c>
      <c r="B32" s="64" t="s">
        <v>237</v>
      </c>
      <c r="C32" s="65"/>
      <c r="D32" s="66"/>
      <c r="E32" s="67"/>
      <c r="F32" s="68"/>
      <c r="G32" s="65"/>
      <c r="H32" s="69"/>
      <c r="I32" s="70"/>
      <c r="J32" s="70"/>
      <c r="K32" s="34" t="s">
        <v>65</v>
      </c>
      <c r="L32" s="77">
        <v>32</v>
      </c>
      <c r="M32" s="77"/>
      <c r="N32" s="72"/>
      <c r="O32" s="79" t="s">
        <v>176</v>
      </c>
      <c r="P32" s="81">
        <v>43509.03152777778</v>
      </c>
      <c r="Q32" s="79" t="s">
        <v>328</v>
      </c>
      <c r="R32" s="83" t="s">
        <v>474</v>
      </c>
      <c r="S32" s="79" t="s">
        <v>560</v>
      </c>
      <c r="T32" s="79"/>
      <c r="U32" s="79"/>
      <c r="V32" s="83" t="s">
        <v>729</v>
      </c>
      <c r="W32" s="81">
        <v>43509.03152777778</v>
      </c>
      <c r="X32" s="83" t="s">
        <v>803</v>
      </c>
      <c r="Y32" s="79"/>
      <c r="Z32" s="79"/>
      <c r="AA32" s="85" t="s">
        <v>990</v>
      </c>
      <c r="AB32" s="79"/>
      <c r="AC32" s="79" t="b">
        <v>0</v>
      </c>
      <c r="AD32" s="79">
        <v>0</v>
      </c>
      <c r="AE32" s="85" t="s">
        <v>1149</v>
      </c>
      <c r="AF32" s="79" t="b">
        <v>0</v>
      </c>
      <c r="AG32" s="79" t="s">
        <v>1152</v>
      </c>
      <c r="AH32" s="79"/>
      <c r="AI32" s="85" t="s">
        <v>1149</v>
      </c>
      <c r="AJ32" s="79" t="b">
        <v>0</v>
      </c>
      <c r="AK32" s="79">
        <v>0</v>
      </c>
      <c r="AL32" s="85" t="s">
        <v>1149</v>
      </c>
      <c r="AM32" s="79" t="s">
        <v>1164</v>
      </c>
      <c r="AN32" s="79" t="b">
        <v>0</v>
      </c>
      <c r="AO32" s="85" t="s">
        <v>990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v>0</v>
      </c>
      <c r="BE32" s="49">
        <v>0</v>
      </c>
      <c r="BF32" s="48">
        <v>0</v>
      </c>
      <c r="BG32" s="49">
        <v>0</v>
      </c>
      <c r="BH32" s="48">
        <v>0</v>
      </c>
      <c r="BI32" s="49">
        <v>0</v>
      </c>
      <c r="BJ32" s="48">
        <v>8</v>
      </c>
      <c r="BK32" s="49">
        <v>100</v>
      </c>
      <c r="BL32" s="48">
        <v>8</v>
      </c>
    </row>
    <row r="33" spans="1:64" ht="15">
      <c r="A33" s="64" t="s">
        <v>238</v>
      </c>
      <c r="B33" s="64" t="s">
        <v>238</v>
      </c>
      <c r="C33" s="65"/>
      <c r="D33" s="66"/>
      <c r="E33" s="67"/>
      <c r="F33" s="68"/>
      <c r="G33" s="65"/>
      <c r="H33" s="69"/>
      <c r="I33" s="70"/>
      <c r="J33" s="70"/>
      <c r="K33" s="34" t="s">
        <v>65</v>
      </c>
      <c r="L33" s="77">
        <v>33</v>
      </c>
      <c r="M33" s="77"/>
      <c r="N33" s="72"/>
      <c r="O33" s="79" t="s">
        <v>176</v>
      </c>
      <c r="P33" s="81">
        <v>43509.150034722225</v>
      </c>
      <c r="Q33" s="79" t="s">
        <v>329</v>
      </c>
      <c r="R33" s="83" t="s">
        <v>475</v>
      </c>
      <c r="S33" s="79" t="s">
        <v>563</v>
      </c>
      <c r="T33" s="79" t="s">
        <v>574</v>
      </c>
      <c r="U33" s="83" t="s">
        <v>642</v>
      </c>
      <c r="V33" s="83" t="s">
        <v>642</v>
      </c>
      <c r="W33" s="81">
        <v>43509.150034722225</v>
      </c>
      <c r="X33" s="83" t="s">
        <v>804</v>
      </c>
      <c r="Y33" s="79"/>
      <c r="Z33" s="79"/>
      <c r="AA33" s="85" t="s">
        <v>991</v>
      </c>
      <c r="AB33" s="79"/>
      <c r="AC33" s="79" t="b">
        <v>0</v>
      </c>
      <c r="AD33" s="79">
        <v>0</v>
      </c>
      <c r="AE33" s="85" t="s">
        <v>1149</v>
      </c>
      <c r="AF33" s="79" t="b">
        <v>0</v>
      </c>
      <c r="AG33" s="79" t="s">
        <v>1152</v>
      </c>
      <c r="AH33" s="79"/>
      <c r="AI33" s="85" t="s">
        <v>1149</v>
      </c>
      <c r="AJ33" s="79" t="b">
        <v>0</v>
      </c>
      <c r="AK33" s="79">
        <v>0</v>
      </c>
      <c r="AL33" s="85" t="s">
        <v>1149</v>
      </c>
      <c r="AM33" s="79" t="s">
        <v>1162</v>
      </c>
      <c r="AN33" s="79" t="b">
        <v>0</v>
      </c>
      <c r="AO33" s="85" t="s">
        <v>991</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v>0</v>
      </c>
      <c r="BE33" s="49">
        <v>0</v>
      </c>
      <c r="BF33" s="48">
        <v>0</v>
      </c>
      <c r="BG33" s="49">
        <v>0</v>
      </c>
      <c r="BH33" s="48">
        <v>0</v>
      </c>
      <c r="BI33" s="49">
        <v>0</v>
      </c>
      <c r="BJ33" s="48">
        <v>9</v>
      </c>
      <c r="BK33" s="49">
        <v>100</v>
      </c>
      <c r="BL33" s="48">
        <v>9</v>
      </c>
    </row>
    <row r="34" spans="1:64" ht="15">
      <c r="A34" s="64" t="s">
        <v>239</v>
      </c>
      <c r="B34" s="64" t="s">
        <v>239</v>
      </c>
      <c r="C34" s="65"/>
      <c r="D34" s="66"/>
      <c r="E34" s="67"/>
      <c r="F34" s="68"/>
      <c r="G34" s="65"/>
      <c r="H34" s="69"/>
      <c r="I34" s="70"/>
      <c r="J34" s="70"/>
      <c r="K34" s="34" t="s">
        <v>65</v>
      </c>
      <c r="L34" s="77">
        <v>34</v>
      </c>
      <c r="M34" s="77"/>
      <c r="N34" s="72"/>
      <c r="O34" s="79" t="s">
        <v>176</v>
      </c>
      <c r="P34" s="81">
        <v>43502.77780092593</v>
      </c>
      <c r="Q34" s="79" t="s">
        <v>330</v>
      </c>
      <c r="R34" s="83" t="s">
        <v>476</v>
      </c>
      <c r="S34" s="79" t="s">
        <v>564</v>
      </c>
      <c r="T34" s="79" t="s">
        <v>577</v>
      </c>
      <c r="U34" s="79"/>
      <c r="V34" s="83" t="s">
        <v>730</v>
      </c>
      <c r="W34" s="81">
        <v>43502.77780092593</v>
      </c>
      <c r="X34" s="83" t="s">
        <v>805</v>
      </c>
      <c r="Y34" s="79"/>
      <c r="Z34" s="79"/>
      <c r="AA34" s="85" t="s">
        <v>992</v>
      </c>
      <c r="AB34" s="79"/>
      <c r="AC34" s="79" t="b">
        <v>0</v>
      </c>
      <c r="AD34" s="79">
        <v>0</v>
      </c>
      <c r="AE34" s="85" t="s">
        <v>1149</v>
      </c>
      <c r="AF34" s="79" t="b">
        <v>0</v>
      </c>
      <c r="AG34" s="79" t="s">
        <v>1152</v>
      </c>
      <c r="AH34" s="79"/>
      <c r="AI34" s="85" t="s">
        <v>1149</v>
      </c>
      <c r="AJ34" s="79" t="b">
        <v>0</v>
      </c>
      <c r="AK34" s="79">
        <v>0</v>
      </c>
      <c r="AL34" s="85" t="s">
        <v>1149</v>
      </c>
      <c r="AM34" s="79" t="s">
        <v>1160</v>
      </c>
      <c r="AN34" s="79" t="b">
        <v>0</v>
      </c>
      <c r="AO34" s="85" t="s">
        <v>992</v>
      </c>
      <c r="AP34" s="79" t="s">
        <v>176</v>
      </c>
      <c r="AQ34" s="79">
        <v>0</v>
      </c>
      <c r="AR34" s="79">
        <v>0</v>
      </c>
      <c r="AS34" s="79"/>
      <c r="AT34" s="79"/>
      <c r="AU34" s="79"/>
      <c r="AV34" s="79"/>
      <c r="AW34" s="79"/>
      <c r="AX34" s="79"/>
      <c r="AY34" s="79"/>
      <c r="AZ34" s="79"/>
      <c r="BA34">
        <v>1</v>
      </c>
      <c r="BB34" s="78" t="str">
        <f>REPLACE(INDEX(GroupVertices[Group],MATCH(Edges24[[#This Row],[Vertex 1]],GroupVertices[Vertex],0)),1,1,"")</f>
        <v>10</v>
      </c>
      <c r="BC34" s="78" t="str">
        <f>REPLACE(INDEX(GroupVertices[Group],MATCH(Edges24[[#This Row],[Vertex 2]],GroupVertices[Vertex],0)),1,1,"")</f>
        <v>10</v>
      </c>
      <c r="BD34" s="48">
        <v>1</v>
      </c>
      <c r="BE34" s="49">
        <v>7.142857142857143</v>
      </c>
      <c r="BF34" s="48">
        <v>0</v>
      </c>
      <c r="BG34" s="49">
        <v>0</v>
      </c>
      <c r="BH34" s="48">
        <v>0</v>
      </c>
      <c r="BI34" s="49">
        <v>0</v>
      </c>
      <c r="BJ34" s="48">
        <v>13</v>
      </c>
      <c r="BK34" s="49">
        <v>92.85714285714286</v>
      </c>
      <c r="BL34" s="48">
        <v>14</v>
      </c>
    </row>
    <row r="35" spans="1:64" ht="15">
      <c r="A35" s="64" t="s">
        <v>239</v>
      </c>
      <c r="B35" s="64" t="s">
        <v>278</v>
      </c>
      <c r="C35" s="65"/>
      <c r="D35" s="66"/>
      <c r="E35" s="67"/>
      <c r="F35" s="68"/>
      <c r="G35" s="65"/>
      <c r="H35" s="69"/>
      <c r="I35" s="70"/>
      <c r="J35" s="70"/>
      <c r="K35" s="34" t="s">
        <v>65</v>
      </c>
      <c r="L35" s="77">
        <v>35</v>
      </c>
      <c r="M35" s="77"/>
      <c r="N35" s="72"/>
      <c r="O35" s="79" t="s">
        <v>303</v>
      </c>
      <c r="P35" s="81">
        <v>43509.28226851852</v>
      </c>
      <c r="Q35" s="79" t="s">
        <v>331</v>
      </c>
      <c r="R35" s="79"/>
      <c r="S35" s="79"/>
      <c r="T35" s="79"/>
      <c r="U35" s="79"/>
      <c r="V35" s="83" t="s">
        <v>730</v>
      </c>
      <c r="W35" s="81">
        <v>43509.28226851852</v>
      </c>
      <c r="X35" s="83" t="s">
        <v>806</v>
      </c>
      <c r="Y35" s="79"/>
      <c r="Z35" s="79"/>
      <c r="AA35" s="85" t="s">
        <v>993</v>
      </c>
      <c r="AB35" s="79"/>
      <c r="AC35" s="79" t="b">
        <v>0</v>
      </c>
      <c r="AD35" s="79">
        <v>0</v>
      </c>
      <c r="AE35" s="85" t="s">
        <v>1149</v>
      </c>
      <c r="AF35" s="79" t="b">
        <v>0</v>
      </c>
      <c r="AG35" s="79" t="s">
        <v>1152</v>
      </c>
      <c r="AH35" s="79"/>
      <c r="AI35" s="85" t="s">
        <v>1149</v>
      </c>
      <c r="AJ35" s="79" t="b">
        <v>0</v>
      </c>
      <c r="AK35" s="79">
        <v>1</v>
      </c>
      <c r="AL35" s="85" t="s">
        <v>1068</v>
      </c>
      <c r="AM35" s="79" t="s">
        <v>1159</v>
      </c>
      <c r="AN35" s="79" t="b">
        <v>0</v>
      </c>
      <c r="AO35" s="85" t="s">
        <v>1068</v>
      </c>
      <c r="AP35" s="79" t="s">
        <v>176</v>
      </c>
      <c r="AQ35" s="79">
        <v>0</v>
      </c>
      <c r="AR35" s="79">
        <v>0</v>
      </c>
      <c r="AS35" s="79"/>
      <c r="AT35" s="79"/>
      <c r="AU35" s="79"/>
      <c r="AV35" s="79"/>
      <c r="AW35" s="79"/>
      <c r="AX35" s="79"/>
      <c r="AY35" s="79"/>
      <c r="AZ35" s="79"/>
      <c r="BA35">
        <v>1</v>
      </c>
      <c r="BB35" s="78" t="str">
        <f>REPLACE(INDEX(GroupVertices[Group],MATCH(Edges24[[#This Row],[Vertex 1]],GroupVertices[Vertex],0)),1,1,"")</f>
        <v>10</v>
      </c>
      <c r="BC35" s="78" t="str">
        <f>REPLACE(INDEX(GroupVertices[Group],MATCH(Edges24[[#This Row],[Vertex 2]],GroupVertices[Vertex],0)),1,1,"")</f>
        <v>10</v>
      </c>
      <c r="BD35" s="48">
        <v>1</v>
      </c>
      <c r="BE35" s="49">
        <v>4.3478260869565215</v>
      </c>
      <c r="BF35" s="48">
        <v>1</v>
      </c>
      <c r="BG35" s="49">
        <v>4.3478260869565215</v>
      </c>
      <c r="BH35" s="48">
        <v>0</v>
      </c>
      <c r="BI35" s="49">
        <v>0</v>
      </c>
      <c r="BJ35" s="48">
        <v>21</v>
      </c>
      <c r="BK35" s="49">
        <v>91.30434782608695</v>
      </c>
      <c r="BL35" s="48">
        <v>23</v>
      </c>
    </row>
    <row r="36" spans="1:64" ht="15">
      <c r="A36" s="64" t="s">
        <v>240</v>
      </c>
      <c r="B36" s="64" t="s">
        <v>240</v>
      </c>
      <c r="C36" s="65"/>
      <c r="D36" s="66"/>
      <c r="E36" s="67"/>
      <c r="F36" s="68"/>
      <c r="G36" s="65"/>
      <c r="H36" s="69"/>
      <c r="I36" s="70"/>
      <c r="J36" s="70"/>
      <c r="K36" s="34" t="s">
        <v>65</v>
      </c>
      <c r="L36" s="77">
        <v>36</v>
      </c>
      <c r="M36" s="77"/>
      <c r="N36" s="72"/>
      <c r="O36" s="79" t="s">
        <v>176</v>
      </c>
      <c r="P36" s="81">
        <v>43509.710393518515</v>
      </c>
      <c r="Q36" s="79" t="s">
        <v>332</v>
      </c>
      <c r="R36" s="79" t="s">
        <v>477</v>
      </c>
      <c r="S36" s="79" t="s">
        <v>561</v>
      </c>
      <c r="T36" s="79" t="s">
        <v>578</v>
      </c>
      <c r="U36" s="79"/>
      <c r="V36" s="83" t="s">
        <v>731</v>
      </c>
      <c r="W36" s="81">
        <v>43509.710393518515</v>
      </c>
      <c r="X36" s="83" t="s">
        <v>807</v>
      </c>
      <c r="Y36" s="79"/>
      <c r="Z36" s="79"/>
      <c r="AA36" s="85" t="s">
        <v>994</v>
      </c>
      <c r="AB36" s="79"/>
      <c r="AC36" s="79" t="b">
        <v>0</v>
      </c>
      <c r="AD36" s="79">
        <v>1</v>
      </c>
      <c r="AE36" s="85" t="s">
        <v>1149</v>
      </c>
      <c r="AF36" s="79" t="b">
        <v>0</v>
      </c>
      <c r="AG36" s="79" t="s">
        <v>1152</v>
      </c>
      <c r="AH36" s="79"/>
      <c r="AI36" s="85" t="s">
        <v>1149</v>
      </c>
      <c r="AJ36" s="79" t="b">
        <v>0</v>
      </c>
      <c r="AK36" s="79">
        <v>0</v>
      </c>
      <c r="AL36" s="85" t="s">
        <v>1149</v>
      </c>
      <c r="AM36" s="79" t="s">
        <v>1160</v>
      </c>
      <c r="AN36" s="79" t="b">
        <v>0</v>
      </c>
      <c r="AO36" s="85" t="s">
        <v>994</v>
      </c>
      <c r="AP36" s="79" t="s">
        <v>176</v>
      </c>
      <c r="AQ36" s="79">
        <v>0</v>
      </c>
      <c r="AR36" s="79">
        <v>0</v>
      </c>
      <c r="AS36" s="79"/>
      <c r="AT36" s="79"/>
      <c r="AU36" s="79"/>
      <c r="AV36" s="79"/>
      <c r="AW36" s="79"/>
      <c r="AX36" s="79"/>
      <c r="AY36" s="79"/>
      <c r="AZ36" s="79"/>
      <c r="BA36">
        <v>2</v>
      </c>
      <c r="BB36" s="78" t="str">
        <f>REPLACE(INDEX(GroupVertices[Group],MATCH(Edges24[[#This Row],[Vertex 1]],GroupVertices[Vertex],0)),1,1,"")</f>
        <v>2</v>
      </c>
      <c r="BC36" s="78" t="str">
        <f>REPLACE(INDEX(GroupVertices[Group],MATCH(Edges24[[#This Row],[Vertex 2]],GroupVertices[Vertex],0)),1,1,"")</f>
        <v>2</v>
      </c>
      <c r="BD36" s="48">
        <v>0</v>
      </c>
      <c r="BE36" s="49">
        <v>0</v>
      </c>
      <c r="BF36" s="48">
        <v>3</v>
      </c>
      <c r="BG36" s="49">
        <v>18.75</v>
      </c>
      <c r="BH36" s="48">
        <v>0</v>
      </c>
      <c r="BI36" s="49">
        <v>0</v>
      </c>
      <c r="BJ36" s="48">
        <v>13</v>
      </c>
      <c r="BK36" s="49">
        <v>81.25</v>
      </c>
      <c r="BL36" s="48">
        <v>16</v>
      </c>
    </row>
    <row r="37" spans="1:64" ht="15">
      <c r="A37" s="64" t="s">
        <v>240</v>
      </c>
      <c r="B37" s="64" t="s">
        <v>240</v>
      </c>
      <c r="C37" s="65"/>
      <c r="D37" s="66"/>
      <c r="E37" s="67"/>
      <c r="F37" s="68"/>
      <c r="G37" s="65"/>
      <c r="H37" s="69"/>
      <c r="I37" s="70"/>
      <c r="J37" s="70"/>
      <c r="K37" s="34" t="s">
        <v>65</v>
      </c>
      <c r="L37" s="77">
        <v>37</v>
      </c>
      <c r="M37" s="77"/>
      <c r="N37" s="72"/>
      <c r="O37" s="79" t="s">
        <v>176</v>
      </c>
      <c r="P37" s="81">
        <v>43509.8612037037</v>
      </c>
      <c r="Q37" s="79" t="s">
        <v>333</v>
      </c>
      <c r="R37" s="83" t="s">
        <v>478</v>
      </c>
      <c r="S37" s="79" t="s">
        <v>564</v>
      </c>
      <c r="T37" s="79" t="s">
        <v>578</v>
      </c>
      <c r="U37" s="79"/>
      <c r="V37" s="83" t="s">
        <v>731</v>
      </c>
      <c r="W37" s="81">
        <v>43509.8612037037</v>
      </c>
      <c r="X37" s="83" t="s">
        <v>808</v>
      </c>
      <c r="Y37" s="79"/>
      <c r="Z37" s="79"/>
      <c r="AA37" s="85" t="s">
        <v>995</v>
      </c>
      <c r="AB37" s="79"/>
      <c r="AC37" s="79" t="b">
        <v>0</v>
      </c>
      <c r="AD37" s="79">
        <v>3</v>
      </c>
      <c r="AE37" s="85" t="s">
        <v>1149</v>
      </c>
      <c r="AF37" s="79" t="b">
        <v>0</v>
      </c>
      <c r="AG37" s="79" t="s">
        <v>1152</v>
      </c>
      <c r="AH37" s="79"/>
      <c r="AI37" s="85" t="s">
        <v>1149</v>
      </c>
      <c r="AJ37" s="79" t="b">
        <v>0</v>
      </c>
      <c r="AK37" s="79">
        <v>0</v>
      </c>
      <c r="AL37" s="85" t="s">
        <v>1149</v>
      </c>
      <c r="AM37" s="79" t="s">
        <v>1160</v>
      </c>
      <c r="AN37" s="79" t="b">
        <v>0</v>
      </c>
      <c r="AO37" s="85" t="s">
        <v>995</v>
      </c>
      <c r="AP37" s="79" t="s">
        <v>176</v>
      </c>
      <c r="AQ37" s="79">
        <v>0</v>
      </c>
      <c r="AR37" s="79">
        <v>0</v>
      </c>
      <c r="AS37" s="79"/>
      <c r="AT37" s="79"/>
      <c r="AU37" s="79"/>
      <c r="AV37" s="79"/>
      <c r="AW37" s="79"/>
      <c r="AX37" s="79"/>
      <c r="AY37" s="79"/>
      <c r="AZ37" s="79"/>
      <c r="BA37">
        <v>2</v>
      </c>
      <c r="BB37" s="78" t="str">
        <f>REPLACE(INDEX(GroupVertices[Group],MATCH(Edges24[[#This Row],[Vertex 1]],GroupVertices[Vertex],0)),1,1,"")</f>
        <v>2</v>
      </c>
      <c r="BC37" s="78" t="str">
        <f>REPLACE(INDEX(GroupVertices[Group],MATCH(Edges24[[#This Row],[Vertex 2]],GroupVertices[Vertex],0)),1,1,"")</f>
        <v>2</v>
      </c>
      <c r="BD37" s="48">
        <v>0</v>
      </c>
      <c r="BE37" s="49">
        <v>0</v>
      </c>
      <c r="BF37" s="48">
        <v>1</v>
      </c>
      <c r="BG37" s="49">
        <v>5.2631578947368425</v>
      </c>
      <c r="BH37" s="48">
        <v>0</v>
      </c>
      <c r="BI37" s="49">
        <v>0</v>
      </c>
      <c r="BJ37" s="48">
        <v>18</v>
      </c>
      <c r="BK37" s="49">
        <v>94.73684210526316</v>
      </c>
      <c r="BL37" s="48">
        <v>19</v>
      </c>
    </row>
    <row r="38" spans="1:64" ht="15">
      <c r="A38" s="64" t="s">
        <v>241</v>
      </c>
      <c r="B38" s="64" t="s">
        <v>285</v>
      </c>
      <c r="C38" s="65"/>
      <c r="D38" s="66"/>
      <c r="E38" s="67"/>
      <c r="F38" s="68"/>
      <c r="G38" s="65"/>
      <c r="H38" s="69"/>
      <c r="I38" s="70"/>
      <c r="J38" s="70"/>
      <c r="K38" s="34" t="s">
        <v>65</v>
      </c>
      <c r="L38" s="77">
        <v>38</v>
      </c>
      <c r="M38" s="77"/>
      <c r="N38" s="72"/>
      <c r="O38" s="79" t="s">
        <v>303</v>
      </c>
      <c r="P38" s="81">
        <v>43510.744942129626</v>
      </c>
      <c r="Q38" s="79" t="s">
        <v>334</v>
      </c>
      <c r="R38" s="83" t="s">
        <v>479</v>
      </c>
      <c r="S38" s="79" t="s">
        <v>560</v>
      </c>
      <c r="T38" s="79" t="s">
        <v>579</v>
      </c>
      <c r="U38" s="79"/>
      <c r="V38" s="83" t="s">
        <v>714</v>
      </c>
      <c r="W38" s="81">
        <v>43510.744942129626</v>
      </c>
      <c r="X38" s="83" t="s">
        <v>809</v>
      </c>
      <c r="Y38" s="79"/>
      <c r="Z38" s="79"/>
      <c r="AA38" s="85" t="s">
        <v>996</v>
      </c>
      <c r="AB38" s="79"/>
      <c r="AC38" s="79" t="b">
        <v>0</v>
      </c>
      <c r="AD38" s="79">
        <v>0</v>
      </c>
      <c r="AE38" s="85" t="s">
        <v>1149</v>
      </c>
      <c r="AF38" s="79" t="b">
        <v>0</v>
      </c>
      <c r="AG38" s="79" t="s">
        <v>1152</v>
      </c>
      <c r="AH38" s="79"/>
      <c r="AI38" s="85" t="s">
        <v>1149</v>
      </c>
      <c r="AJ38" s="79" t="b">
        <v>0</v>
      </c>
      <c r="AK38" s="79">
        <v>2</v>
      </c>
      <c r="AL38" s="85" t="s">
        <v>1090</v>
      </c>
      <c r="AM38" s="79" t="s">
        <v>1157</v>
      </c>
      <c r="AN38" s="79" t="b">
        <v>0</v>
      </c>
      <c r="AO38" s="85" t="s">
        <v>1090</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17</v>
      </c>
      <c r="BK38" s="49">
        <v>100</v>
      </c>
      <c r="BL38" s="48">
        <v>17</v>
      </c>
    </row>
    <row r="39" spans="1:64" ht="15">
      <c r="A39" s="64" t="s">
        <v>242</v>
      </c>
      <c r="B39" s="64" t="s">
        <v>293</v>
      </c>
      <c r="C39" s="65"/>
      <c r="D39" s="66"/>
      <c r="E39" s="67"/>
      <c r="F39" s="68"/>
      <c r="G39" s="65"/>
      <c r="H39" s="69"/>
      <c r="I39" s="70"/>
      <c r="J39" s="70"/>
      <c r="K39" s="34" t="s">
        <v>65</v>
      </c>
      <c r="L39" s="77">
        <v>40</v>
      </c>
      <c r="M39" s="77"/>
      <c r="N39" s="72"/>
      <c r="O39" s="79" t="s">
        <v>303</v>
      </c>
      <c r="P39" s="81">
        <v>43510.80519675926</v>
      </c>
      <c r="Q39" s="79" t="s">
        <v>335</v>
      </c>
      <c r="R39" s="83" t="s">
        <v>480</v>
      </c>
      <c r="S39" s="79" t="s">
        <v>562</v>
      </c>
      <c r="T39" s="79"/>
      <c r="U39" s="79"/>
      <c r="V39" s="83" t="s">
        <v>732</v>
      </c>
      <c r="W39" s="81">
        <v>43510.80519675926</v>
      </c>
      <c r="X39" s="83" t="s">
        <v>810</v>
      </c>
      <c r="Y39" s="79"/>
      <c r="Z39" s="79"/>
      <c r="AA39" s="85" t="s">
        <v>997</v>
      </c>
      <c r="AB39" s="79"/>
      <c r="AC39" s="79" t="b">
        <v>0</v>
      </c>
      <c r="AD39" s="79">
        <v>0</v>
      </c>
      <c r="AE39" s="85" t="s">
        <v>1149</v>
      </c>
      <c r="AF39" s="79" t="b">
        <v>0</v>
      </c>
      <c r="AG39" s="79" t="s">
        <v>1152</v>
      </c>
      <c r="AH39" s="79"/>
      <c r="AI39" s="85" t="s">
        <v>1149</v>
      </c>
      <c r="AJ39" s="79" t="b">
        <v>0</v>
      </c>
      <c r="AK39" s="79">
        <v>0</v>
      </c>
      <c r="AL39" s="85" t="s">
        <v>1149</v>
      </c>
      <c r="AM39" s="79" t="s">
        <v>1156</v>
      </c>
      <c r="AN39" s="79" t="b">
        <v>1</v>
      </c>
      <c r="AO39" s="85" t="s">
        <v>997</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c r="BE39" s="49"/>
      <c r="BF39" s="48"/>
      <c r="BG39" s="49"/>
      <c r="BH39" s="48"/>
      <c r="BI39" s="49"/>
      <c r="BJ39" s="48"/>
      <c r="BK39" s="49"/>
      <c r="BL39" s="48"/>
    </row>
    <row r="40" spans="1:64" ht="15">
      <c r="A40" s="64" t="s">
        <v>243</v>
      </c>
      <c r="B40" s="64" t="s">
        <v>282</v>
      </c>
      <c r="C40" s="65"/>
      <c r="D40" s="66"/>
      <c r="E40" s="67"/>
      <c r="F40" s="68"/>
      <c r="G40" s="65"/>
      <c r="H40" s="69"/>
      <c r="I40" s="70"/>
      <c r="J40" s="70"/>
      <c r="K40" s="34" t="s">
        <v>65</v>
      </c>
      <c r="L40" s="77">
        <v>42</v>
      </c>
      <c r="M40" s="77"/>
      <c r="N40" s="72"/>
      <c r="O40" s="79" t="s">
        <v>303</v>
      </c>
      <c r="P40" s="81">
        <v>43510.80976851852</v>
      </c>
      <c r="Q40" s="79" t="s">
        <v>336</v>
      </c>
      <c r="R40" s="83" t="s">
        <v>481</v>
      </c>
      <c r="S40" s="79" t="s">
        <v>560</v>
      </c>
      <c r="T40" s="79" t="s">
        <v>580</v>
      </c>
      <c r="U40" s="83" t="s">
        <v>643</v>
      </c>
      <c r="V40" s="83" t="s">
        <v>643</v>
      </c>
      <c r="W40" s="81">
        <v>43510.80976851852</v>
      </c>
      <c r="X40" s="83" t="s">
        <v>811</v>
      </c>
      <c r="Y40" s="79"/>
      <c r="Z40" s="79"/>
      <c r="AA40" s="85" t="s">
        <v>998</v>
      </c>
      <c r="AB40" s="79"/>
      <c r="AC40" s="79" t="b">
        <v>0</v>
      </c>
      <c r="AD40" s="79">
        <v>2</v>
      </c>
      <c r="AE40" s="85" t="s">
        <v>1149</v>
      </c>
      <c r="AF40" s="79" t="b">
        <v>0</v>
      </c>
      <c r="AG40" s="79" t="s">
        <v>1152</v>
      </c>
      <c r="AH40" s="79"/>
      <c r="AI40" s="85" t="s">
        <v>1149</v>
      </c>
      <c r="AJ40" s="79" t="b">
        <v>0</v>
      </c>
      <c r="AK40" s="79">
        <v>0</v>
      </c>
      <c r="AL40" s="85" t="s">
        <v>1149</v>
      </c>
      <c r="AM40" s="79" t="s">
        <v>1156</v>
      </c>
      <c r="AN40" s="79" t="b">
        <v>0</v>
      </c>
      <c r="AO40" s="85" t="s">
        <v>998</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3</v>
      </c>
      <c r="BE40" s="49">
        <v>20</v>
      </c>
      <c r="BF40" s="48">
        <v>0</v>
      </c>
      <c r="BG40" s="49">
        <v>0</v>
      </c>
      <c r="BH40" s="48">
        <v>0</v>
      </c>
      <c r="BI40" s="49">
        <v>0</v>
      </c>
      <c r="BJ40" s="48">
        <v>12</v>
      </c>
      <c r="BK40" s="49">
        <v>80</v>
      </c>
      <c r="BL40" s="48">
        <v>15</v>
      </c>
    </row>
    <row r="41" spans="1:64" ht="15">
      <c r="A41" s="64" t="s">
        <v>244</v>
      </c>
      <c r="B41" s="64" t="s">
        <v>261</v>
      </c>
      <c r="C41" s="65"/>
      <c r="D41" s="66"/>
      <c r="E41" s="67"/>
      <c r="F41" s="68"/>
      <c r="G41" s="65"/>
      <c r="H41" s="69"/>
      <c r="I41" s="70"/>
      <c r="J41" s="70"/>
      <c r="K41" s="34" t="s">
        <v>65</v>
      </c>
      <c r="L41" s="77">
        <v>43</v>
      </c>
      <c r="M41" s="77"/>
      <c r="N41" s="72"/>
      <c r="O41" s="79" t="s">
        <v>303</v>
      </c>
      <c r="P41" s="81">
        <v>43510.829050925924</v>
      </c>
      <c r="Q41" s="79" t="s">
        <v>337</v>
      </c>
      <c r="R41" s="83" t="s">
        <v>482</v>
      </c>
      <c r="S41" s="79" t="s">
        <v>560</v>
      </c>
      <c r="T41" s="79"/>
      <c r="U41" s="79"/>
      <c r="V41" s="83" t="s">
        <v>733</v>
      </c>
      <c r="W41" s="81">
        <v>43510.829050925924</v>
      </c>
      <c r="X41" s="83" t="s">
        <v>812</v>
      </c>
      <c r="Y41" s="79"/>
      <c r="Z41" s="79"/>
      <c r="AA41" s="85" t="s">
        <v>999</v>
      </c>
      <c r="AB41" s="79"/>
      <c r="AC41" s="79" t="b">
        <v>0</v>
      </c>
      <c r="AD41" s="79">
        <v>0</v>
      </c>
      <c r="AE41" s="85" t="s">
        <v>1149</v>
      </c>
      <c r="AF41" s="79" t="b">
        <v>0</v>
      </c>
      <c r="AG41" s="79" t="s">
        <v>1152</v>
      </c>
      <c r="AH41" s="79"/>
      <c r="AI41" s="85" t="s">
        <v>1149</v>
      </c>
      <c r="AJ41" s="79" t="b">
        <v>0</v>
      </c>
      <c r="AK41" s="79">
        <v>0</v>
      </c>
      <c r="AL41" s="85" t="s">
        <v>1149</v>
      </c>
      <c r="AM41" s="79" t="s">
        <v>1157</v>
      </c>
      <c r="AN41" s="79" t="b">
        <v>0</v>
      </c>
      <c r="AO41" s="85" t="s">
        <v>999</v>
      </c>
      <c r="AP41" s="79" t="s">
        <v>176</v>
      </c>
      <c r="AQ41" s="79">
        <v>0</v>
      </c>
      <c r="AR41" s="79">
        <v>0</v>
      </c>
      <c r="AS41" s="79"/>
      <c r="AT41" s="79"/>
      <c r="AU41" s="79"/>
      <c r="AV41" s="79"/>
      <c r="AW41" s="79"/>
      <c r="AX41" s="79"/>
      <c r="AY41" s="79"/>
      <c r="AZ41" s="79"/>
      <c r="BA41">
        <v>1</v>
      </c>
      <c r="BB41" s="78" t="str">
        <f>REPLACE(INDEX(GroupVertices[Group],MATCH(Edges24[[#This Row],[Vertex 1]],GroupVertices[Vertex],0)),1,1,"")</f>
        <v>6</v>
      </c>
      <c r="BC41" s="78" t="str">
        <f>REPLACE(INDEX(GroupVertices[Group],MATCH(Edges24[[#This Row],[Vertex 2]],GroupVertices[Vertex],0)),1,1,"")</f>
        <v>6</v>
      </c>
      <c r="BD41" s="48">
        <v>0</v>
      </c>
      <c r="BE41" s="49">
        <v>0</v>
      </c>
      <c r="BF41" s="48">
        <v>0</v>
      </c>
      <c r="BG41" s="49">
        <v>0</v>
      </c>
      <c r="BH41" s="48">
        <v>0</v>
      </c>
      <c r="BI41" s="49">
        <v>0</v>
      </c>
      <c r="BJ41" s="48">
        <v>13</v>
      </c>
      <c r="BK41" s="49">
        <v>100</v>
      </c>
      <c r="BL41" s="48">
        <v>13</v>
      </c>
    </row>
    <row r="42" spans="1:64" ht="15">
      <c r="A42" s="64" t="s">
        <v>245</v>
      </c>
      <c r="B42" s="64" t="s">
        <v>245</v>
      </c>
      <c r="C42" s="65"/>
      <c r="D42" s="66"/>
      <c r="E42" s="67"/>
      <c r="F42" s="68"/>
      <c r="G42" s="65"/>
      <c r="H42" s="69"/>
      <c r="I42" s="70"/>
      <c r="J42" s="70"/>
      <c r="K42" s="34" t="s">
        <v>65</v>
      </c>
      <c r="L42" s="77">
        <v>44</v>
      </c>
      <c r="M42" s="77"/>
      <c r="N42" s="72"/>
      <c r="O42" s="79" t="s">
        <v>176</v>
      </c>
      <c r="P42" s="81">
        <v>43502.65195601852</v>
      </c>
      <c r="Q42" s="79" t="s">
        <v>338</v>
      </c>
      <c r="R42" s="83" t="s">
        <v>483</v>
      </c>
      <c r="S42" s="79" t="s">
        <v>564</v>
      </c>
      <c r="T42" s="79"/>
      <c r="U42" s="79"/>
      <c r="V42" s="83" t="s">
        <v>734</v>
      </c>
      <c r="W42" s="81">
        <v>43502.65195601852</v>
      </c>
      <c r="X42" s="83" t="s">
        <v>813</v>
      </c>
      <c r="Y42" s="79"/>
      <c r="Z42" s="79"/>
      <c r="AA42" s="85" t="s">
        <v>1000</v>
      </c>
      <c r="AB42" s="79"/>
      <c r="AC42" s="79" t="b">
        <v>0</v>
      </c>
      <c r="AD42" s="79">
        <v>0</v>
      </c>
      <c r="AE42" s="85" t="s">
        <v>1149</v>
      </c>
      <c r="AF42" s="79" t="b">
        <v>0</v>
      </c>
      <c r="AG42" s="79" t="s">
        <v>1152</v>
      </c>
      <c r="AH42" s="79"/>
      <c r="AI42" s="85" t="s">
        <v>1149</v>
      </c>
      <c r="AJ42" s="79" t="b">
        <v>0</v>
      </c>
      <c r="AK42" s="79">
        <v>0</v>
      </c>
      <c r="AL42" s="85" t="s">
        <v>1149</v>
      </c>
      <c r="AM42" s="79" t="s">
        <v>1160</v>
      </c>
      <c r="AN42" s="79" t="b">
        <v>0</v>
      </c>
      <c r="AO42" s="85" t="s">
        <v>1000</v>
      </c>
      <c r="AP42" s="79" t="s">
        <v>176</v>
      </c>
      <c r="AQ42" s="79">
        <v>0</v>
      </c>
      <c r="AR42" s="79">
        <v>0</v>
      </c>
      <c r="AS42" s="79"/>
      <c r="AT42" s="79"/>
      <c r="AU42" s="79"/>
      <c r="AV42" s="79"/>
      <c r="AW42" s="79"/>
      <c r="AX42" s="79"/>
      <c r="AY42" s="79"/>
      <c r="AZ42" s="79"/>
      <c r="BA42">
        <v>7</v>
      </c>
      <c r="BB42" s="78" t="str">
        <f>REPLACE(INDEX(GroupVertices[Group],MATCH(Edges24[[#This Row],[Vertex 1]],GroupVertices[Vertex],0)),1,1,"")</f>
        <v>2</v>
      </c>
      <c r="BC42" s="78" t="str">
        <f>REPLACE(INDEX(GroupVertices[Group],MATCH(Edges24[[#This Row],[Vertex 2]],GroupVertices[Vertex],0)),1,1,"")</f>
        <v>2</v>
      </c>
      <c r="BD42" s="48">
        <v>2</v>
      </c>
      <c r="BE42" s="49">
        <v>6.0606060606060606</v>
      </c>
      <c r="BF42" s="48">
        <v>0</v>
      </c>
      <c r="BG42" s="49">
        <v>0</v>
      </c>
      <c r="BH42" s="48">
        <v>0</v>
      </c>
      <c r="BI42" s="49">
        <v>0</v>
      </c>
      <c r="BJ42" s="48">
        <v>31</v>
      </c>
      <c r="BK42" s="49">
        <v>93.93939393939394</v>
      </c>
      <c r="BL42" s="48">
        <v>33</v>
      </c>
    </row>
    <row r="43" spans="1:64" ht="15">
      <c r="A43" s="64" t="s">
        <v>245</v>
      </c>
      <c r="B43" s="64" t="s">
        <v>245</v>
      </c>
      <c r="C43" s="65"/>
      <c r="D43" s="66"/>
      <c r="E43" s="67"/>
      <c r="F43" s="68"/>
      <c r="G43" s="65"/>
      <c r="H43" s="69"/>
      <c r="I43" s="70"/>
      <c r="J43" s="70"/>
      <c r="K43" s="34" t="s">
        <v>65</v>
      </c>
      <c r="L43" s="77">
        <v>45</v>
      </c>
      <c r="M43" s="77"/>
      <c r="N43" s="72"/>
      <c r="O43" s="79" t="s">
        <v>176</v>
      </c>
      <c r="P43" s="81">
        <v>43502.65372685185</v>
      </c>
      <c r="Q43" s="79" t="s">
        <v>339</v>
      </c>
      <c r="R43" s="79" t="s">
        <v>484</v>
      </c>
      <c r="S43" s="79" t="s">
        <v>561</v>
      </c>
      <c r="T43" s="79"/>
      <c r="U43" s="79"/>
      <c r="V43" s="83" t="s">
        <v>734</v>
      </c>
      <c r="W43" s="81">
        <v>43502.65372685185</v>
      </c>
      <c r="X43" s="83" t="s">
        <v>814</v>
      </c>
      <c r="Y43" s="79"/>
      <c r="Z43" s="79"/>
      <c r="AA43" s="85" t="s">
        <v>1001</v>
      </c>
      <c r="AB43" s="79"/>
      <c r="AC43" s="79" t="b">
        <v>0</v>
      </c>
      <c r="AD43" s="79">
        <v>0</v>
      </c>
      <c r="AE43" s="85" t="s">
        <v>1149</v>
      </c>
      <c r="AF43" s="79" t="b">
        <v>0</v>
      </c>
      <c r="AG43" s="79" t="s">
        <v>1154</v>
      </c>
      <c r="AH43" s="79"/>
      <c r="AI43" s="85" t="s">
        <v>1149</v>
      </c>
      <c r="AJ43" s="79" t="b">
        <v>0</v>
      </c>
      <c r="AK43" s="79">
        <v>0</v>
      </c>
      <c r="AL43" s="85" t="s">
        <v>1149</v>
      </c>
      <c r="AM43" s="79" t="s">
        <v>1160</v>
      </c>
      <c r="AN43" s="79" t="b">
        <v>0</v>
      </c>
      <c r="AO43" s="85" t="s">
        <v>1001</v>
      </c>
      <c r="AP43" s="79" t="s">
        <v>176</v>
      </c>
      <c r="AQ43" s="79">
        <v>0</v>
      </c>
      <c r="AR43" s="79">
        <v>0</v>
      </c>
      <c r="AS43" s="79"/>
      <c r="AT43" s="79"/>
      <c r="AU43" s="79"/>
      <c r="AV43" s="79"/>
      <c r="AW43" s="79"/>
      <c r="AX43" s="79"/>
      <c r="AY43" s="79"/>
      <c r="AZ43" s="79"/>
      <c r="BA43">
        <v>7</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0</v>
      </c>
      <c r="BK43" s="49">
        <v>0</v>
      </c>
      <c r="BL43" s="48">
        <v>0</v>
      </c>
    </row>
    <row r="44" spans="1:64" ht="15">
      <c r="A44" s="64" t="s">
        <v>245</v>
      </c>
      <c r="B44" s="64" t="s">
        <v>245</v>
      </c>
      <c r="C44" s="65"/>
      <c r="D44" s="66"/>
      <c r="E44" s="67"/>
      <c r="F44" s="68"/>
      <c r="G44" s="65"/>
      <c r="H44" s="69"/>
      <c r="I44" s="70"/>
      <c r="J44" s="70"/>
      <c r="K44" s="34" t="s">
        <v>65</v>
      </c>
      <c r="L44" s="77">
        <v>46</v>
      </c>
      <c r="M44" s="77"/>
      <c r="N44" s="72"/>
      <c r="O44" s="79" t="s">
        <v>176</v>
      </c>
      <c r="P44" s="81">
        <v>43502.82488425926</v>
      </c>
      <c r="Q44" s="79" t="s">
        <v>340</v>
      </c>
      <c r="R44" s="79" t="s">
        <v>485</v>
      </c>
      <c r="S44" s="79" t="s">
        <v>565</v>
      </c>
      <c r="T44" s="79"/>
      <c r="U44" s="79"/>
      <c r="V44" s="83" t="s">
        <v>734</v>
      </c>
      <c r="W44" s="81">
        <v>43502.82488425926</v>
      </c>
      <c r="X44" s="83" t="s">
        <v>815</v>
      </c>
      <c r="Y44" s="79"/>
      <c r="Z44" s="79"/>
      <c r="AA44" s="85" t="s">
        <v>1002</v>
      </c>
      <c r="AB44" s="79"/>
      <c r="AC44" s="79" t="b">
        <v>0</v>
      </c>
      <c r="AD44" s="79">
        <v>0</v>
      </c>
      <c r="AE44" s="85" t="s">
        <v>1149</v>
      </c>
      <c r="AF44" s="79" t="b">
        <v>0</v>
      </c>
      <c r="AG44" s="79" t="s">
        <v>1152</v>
      </c>
      <c r="AH44" s="79"/>
      <c r="AI44" s="85" t="s">
        <v>1149</v>
      </c>
      <c r="AJ44" s="79" t="b">
        <v>0</v>
      </c>
      <c r="AK44" s="79">
        <v>0</v>
      </c>
      <c r="AL44" s="85" t="s">
        <v>1149</v>
      </c>
      <c r="AM44" s="79" t="s">
        <v>1160</v>
      </c>
      <c r="AN44" s="79" t="b">
        <v>0</v>
      </c>
      <c r="AO44" s="85" t="s">
        <v>1002</v>
      </c>
      <c r="AP44" s="79" t="s">
        <v>176</v>
      </c>
      <c r="AQ44" s="79">
        <v>0</v>
      </c>
      <c r="AR44" s="79">
        <v>0</v>
      </c>
      <c r="AS44" s="79"/>
      <c r="AT44" s="79"/>
      <c r="AU44" s="79"/>
      <c r="AV44" s="79"/>
      <c r="AW44" s="79"/>
      <c r="AX44" s="79"/>
      <c r="AY44" s="79"/>
      <c r="AZ44" s="79"/>
      <c r="BA44">
        <v>7</v>
      </c>
      <c r="BB44" s="78" t="str">
        <f>REPLACE(INDEX(GroupVertices[Group],MATCH(Edges24[[#This Row],[Vertex 1]],GroupVertices[Vertex],0)),1,1,"")</f>
        <v>2</v>
      </c>
      <c r="BC44" s="78" t="str">
        <f>REPLACE(INDEX(GroupVertices[Group],MATCH(Edges24[[#This Row],[Vertex 2]],GroupVertices[Vertex],0)),1,1,"")</f>
        <v>2</v>
      </c>
      <c r="BD44" s="48">
        <v>0</v>
      </c>
      <c r="BE44" s="49">
        <v>0</v>
      </c>
      <c r="BF44" s="48">
        <v>1</v>
      </c>
      <c r="BG44" s="49">
        <v>5</v>
      </c>
      <c r="BH44" s="48">
        <v>0</v>
      </c>
      <c r="BI44" s="49">
        <v>0</v>
      </c>
      <c r="BJ44" s="48">
        <v>19</v>
      </c>
      <c r="BK44" s="49">
        <v>95</v>
      </c>
      <c r="BL44" s="48">
        <v>20</v>
      </c>
    </row>
    <row r="45" spans="1:64" ht="15">
      <c r="A45" s="64" t="s">
        <v>245</v>
      </c>
      <c r="B45" s="64" t="s">
        <v>245</v>
      </c>
      <c r="C45" s="65"/>
      <c r="D45" s="66"/>
      <c r="E45" s="67"/>
      <c r="F45" s="68"/>
      <c r="G45" s="65"/>
      <c r="H45" s="69"/>
      <c r="I45" s="70"/>
      <c r="J45" s="70"/>
      <c r="K45" s="34" t="s">
        <v>65</v>
      </c>
      <c r="L45" s="77">
        <v>47</v>
      </c>
      <c r="M45" s="77"/>
      <c r="N45" s="72"/>
      <c r="O45" s="79" t="s">
        <v>176</v>
      </c>
      <c r="P45" s="81">
        <v>43507.66234953704</v>
      </c>
      <c r="Q45" s="79" t="s">
        <v>341</v>
      </c>
      <c r="R45" s="83" t="s">
        <v>486</v>
      </c>
      <c r="S45" s="79" t="s">
        <v>564</v>
      </c>
      <c r="T45" s="79"/>
      <c r="U45" s="79"/>
      <c r="V45" s="83" t="s">
        <v>734</v>
      </c>
      <c r="W45" s="81">
        <v>43507.66234953704</v>
      </c>
      <c r="X45" s="83" t="s">
        <v>816</v>
      </c>
      <c r="Y45" s="79"/>
      <c r="Z45" s="79"/>
      <c r="AA45" s="85" t="s">
        <v>1003</v>
      </c>
      <c r="AB45" s="79"/>
      <c r="AC45" s="79" t="b">
        <v>0</v>
      </c>
      <c r="AD45" s="79">
        <v>0</v>
      </c>
      <c r="AE45" s="85" t="s">
        <v>1149</v>
      </c>
      <c r="AF45" s="79" t="b">
        <v>0</v>
      </c>
      <c r="AG45" s="79" t="s">
        <v>1152</v>
      </c>
      <c r="AH45" s="79"/>
      <c r="AI45" s="85" t="s">
        <v>1149</v>
      </c>
      <c r="AJ45" s="79" t="b">
        <v>0</v>
      </c>
      <c r="AK45" s="79">
        <v>0</v>
      </c>
      <c r="AL45" s="85" t="s">
        <v>1149</v>
      </c>
      <c r="AM45" s="79" t="s">
        <v>1160</v>
      </c>
      <c r="AN45" s="79" t="b">
        <v>0</v>
      </c>
      <c r="AO45" s="85" t="s">
        <v>1003</v>
      </c>
      <c r="AP45" s="79" t="s">
        <v>176</v>
      </c>
      <c r="AQ45" s="79">
        <v>0</v>
      </c>
      <c r="AR45" s="79">
        <v>0</v>
      </c>
      <c r="AS45" s="79"/>
      <c r="AT45" s="79"/>
      <c r="AU45" s="79"/>
      <c r="AV45" s="79"/>
      <c r="AW45" s="79"/>
      <c r="AX45" s="79"/>
      <c r="AY45" s="79"/>
      <c r="AZ45" s="79"/>
      <c r="BA45">
        <v>7</v>
      </c>
      <c r="BB45" s="78" t="str">
        <f>REPLACE(INDEX(GroupVertices[Group],MATCH(Edges24[[#This Row],[Vertex 1]],GroupVertices[Vertex],0)),1,1,"")</f>
        <v>2</v>
      </c>
      <c r="BC45" s="78" t="str">
        <f>REPLACE(INDEX(GroupVertices[Group],MATCH(Edges24[[#This Row],[Vertex 2]],GroupVertices[Vertex],0)),1,1,"")</f>
        <v>2</v>
      </c>
      <c r="BD45" s="48">
        <v>0</v>
      </c>
      <c r="BE45" s="49">
        <v>0</v>
      </c>
      <c r="BF45" s="48">
        <v>0</v>
      </c>
      <c r="BG45" s="49">
        <v>0</v>
      </c>
      <c r="BH45" s="48">
        <v>0</v>
      </c>
      <c r="BI45" s="49">
        <v>0</v>
      </c>
      <c r="BJ45" s="48">
        <v>2</v>
      </c>
      <c r="BK45" s="49">
        <v>100</v>
      </c>
      <c r="BL45" s="48">
        <v>2</v>
      </c>
    </row>
    <row r="46" spans="1:64" ht="15">
      <c r="A46" s="64" t="s">
        <v>245</v>
      </c>
      <c r="B46" s="64" t="s">
        <v>245</v>
      </c>
      <c r="C46" s="65"/>
      <c r="D46" s="66"/>
      <c r="E46" s="67"/>
      <c r="F46" s="68"/>
      <c r="G46" s="65"/>
      <c r="H46" s="69"/>
      <c r="I46" s="70"/>
      <c r="J46" s="70"/>
      <c r="K46" s="34" t="s">
        <v>65</v>
      </c>
      <c r="L46" s="77">
        <v>48</v>
      </c>
      <c r="M46" s="77"/>
      <c r="N46" s="72"/>
      <c r="O46" s="79" t="s">
        <v>176</v>
      </c>
      <c r="P46" s="81">
        <v>43509.85996527778</v>
      </c>
      <c r="Q46" s="79" t="s">
        <v>342</v>
      </c>
      <c r="R46" s="79" t="s">
        <v>487</v>
      </c>
      <c r="S46" s="79" t="s">
        <v>565</v>
      </c>
      <c r="T46" s="79"/>
      <c r="U46" s="79"/>
      <c r="V46" s="83" t="s">
        <v>734</v>
      </c>
      <c r="W46" s="81">
        <v>43509.85996527778</v>
      </c>
      <c r="X46" s="83" t="s">
        <v>817</v>
      </c>
      <c r="Y46" s="79"/>
      <c r="Z46" s="79"/>
      <c r="AA46" s="85" t="s">
        <v>1004</v>
      </c>
      <c r="AB46" s="79"/>
      <c r="AC46" s="79" t="b">
        <v>0</v>
      </c>
      <c r="AD46" s="79">
        <v>0</v>
      </c>
      <c r="AE46" s="85" t="s">
        <v>1149</v>
      </c>
      <c r="AF46" s="79" t="b">
        <v>0</v>
      </c>
      <c r="AG46" s="79" t="s">
        <v>1152</v>
      </c>
      <c r="AH46" s="79"/>
      <c r="AI46" s="85" t="s">
        <v>1149</v>
      </c>
      <c r="AJ46" s="79" t="b">
        <v>0</v>
      </c>
      <c r="AK46" s="79">
        <v>0</v>
      </c>
      <c r="AL46" s="85" t="s">
        <v>1149</v>
      </c>
      <c r="AM46" s="79" t="s">
        <v>1160</v>
      </c>
      <c r="AN46" s="79" t="b">
        <v>0</v>
      </c>
      <c r="AO46" s="85" t="s">
        <v>1004</v>
      </c>
      <c r="AP46" s="79" t="s">
        <v>176</v>
      </c>
      <c r="AQ46" s="79">
        <v>0</v>
      </c>
      <c r="AR46" s="79">
        <v>0</v>
      </c>
      <c r="AS46" s="79"/>
      <c r="AT46" s="79"/>
      <c r="AU46" s="79"/>
      <c r="AV46" s="79"/>
      <c r="AW46" s="79"/>
      <c r="AX46" s="79"/>
      <c r="AY46" s="79"/>
      <c r="AZ46" s="79"/>
      <c r="BA46">
        <v>7</v>
      </c>
      <c r="BB46" s="78" t="str">
        <f>REPLACE(INDEX(GroupVertices[Group],MATCH(Edges24[[#This Row],[Vertex 1]],GroupVertices[Vertex],0)),1,1,"")</f>
        <v>2</v>
      </c>
      <c r="BC46" s="78" t="str">
        <f>REPLACE(INDEX(GroupVertices[Group],MATCH(Edges24[[#This Row],[Vertex 2]],GroupVertices[Vertex],0)),1,1,"")</f>
        <v>2</v>
      </c>
      <c r="BD46" s="48">
        <v>0</v>
      </c>
      <c r="BE46" s="49">
        <v>0</v>
      </c>
      <c r="BF46" s="48">
        <v>0</v>
      </c>
      <c r="BG46" s="49">
        <v>0</v>
      </c>
      <c r="BH46" s="48">
        <v>0</v>
      </c>
      <c r="BI46" s="49">
        <v>0</v>
      </c>
      <c r="BJ46" s="48">
        <v>13</v>
      </c>
      <c r="BK46" s="49">
        <v>100</v>
      </c>
      <c r="BL46" s="48">
        <v>13</v>
      </c>
    </row>
    <row r="47" spans="1:64" ht="15">
      <c r="A47" s="64" t="s">
        <v>245</v>
      </c>
      <c r="B47" s="64" t="s">
        <v>245</v>
      </c>
      <c r="C47" s="65"/>
      <c r="D47" s="66"/>
      <c r="E47" s="67"/>
      <c r="F47" s="68"/>
      <c r="G47" s="65"/>
      <c r="H47" s="69"/>
      <c r="I47" s="70"/>
      <c r="J47" s="70"/>
      <c r="K47" s="34" t="s">
        <v>65</v>
      </c>
      <c r="L47" s="77">
        <v>49</v>
      </c>
      <c r="M47" s="77"/>
      <c r="N47" s="72"/>
      <c r="O47" s="79" t="s">
        <v>176</v>
      </c>
      <c r="P47" s="81">
        <v>43509.86238425926</v>
      </c>
      <c r="Q47" s="79" t="s">
        <v>343</v>
      </c>
      <c r="R47" s="79" t="s">
        <v>488</v>
      </c>
      <c r="S47" s="79" t="s">
        <v>565</v>
      </c>
      <c r="T47" s="79"/>
      <c r="U47" s="79"/>
      <c r="V47" s="83" t="s">
        <v>734</v>
      </c>
      <c r="W47" s="81">
        <v>43509.86238425926</v>
      </c>
      <c r="X47" s="83" t="s">
        <v>818</v>
      </c>
      <c r="Y47" s="79"/>
      <c r="Z47" s="79"/>
      <c r="AA47" s="85" t="s">
        <v>1005</v>
      </c>
      <c r="AB47" s="79"/>
      <c r="AC47" s="79" t="b">
        <v>0</v>
      </c>
      <c r="AD47" s="79">
        <v>0</v>
      </c>
      <c r="AE47" s="85" t="s">
        <v>1149</v>
      </c>
      <c r="AF47" s="79" t="b">
        <v>0</v>
      </c>
      <c r="AG47" s="79" t="s">
        <v>1152</v>
      </c>
      <c r="AH47" s="79"/>
      <c r="AI47" s="85" t="s">
        <v>1149</v>
      </c>
      <c r="AJ47" s="79" t="b">
        <v>0</v>
      </c>
      <c r="AK47" s="79">
        <v>0</v>
      </c>
      <c r="AL47" s="85" t="s">
        <v>1149</v>
      </c>
      <c r="AM47" s="79" t="s">
        <v>1160</v>
      </c>
      <c r="AN47" s="79" t="b">
        <v>0</v>
      </c>
      <c r="AO47" s="85" t="s">
        <v>1005</v>
      </c>
      <c r="AP47" s="79" t="s">
        <v>176</v>
      </c>
      <c r="AQ47" s="79">
        <v>0</v>
      </c>
      <c r="AR47" s="79">
        <v>0</v>
      </c>
      <c r="AS47" s="79"/>
      <c r="AT47" s="79"/>
      <c r="AU47" s="79"/>
      <c r="AV47" s="79"/>
      <c r="AW47" s="79"/>
      <c r="AX47" s="79"/>
      <c r="AY47" s="79"/>
      <c r="AZ47" s="79"/>
      <c r="BA47">
        <v>7</v>
      </c>
      <c r="BB47" s="78" t="str">
        <f>REPLACE(INDEX(GroupVertices[Group],MATCH(Edges24[[#This Row],[Vertex 1]],GroupVertices[Vertex],0)),1,1,"")</f>
        <v>2</v>
      </c>
      <c r="BC47" s="78" t="str">
        <f>REPLACE(INDEX(GroupVertices[Group],MATCH(Edges24[[#This Row],[Vertex 2]],GroupVertices[Vertex],0)),1,1,"")</f>
        <v>2</v>
      </c>
      <c r="BD47" s="48">
        <v>0</v>
      </c>
      <c r="BE47" s="49">
        <v>0</v>
      </c>
      <c r="BF47" s="48">
        <v>2</v>
      </c>
      <c r="BG47" s="49">
        <v>12.5</v>
      </c>
      <c r="BH47" s="48">
        <v>0</v>
      </c>
      <c r="BI47" s="49">
        <v>0</v>
      </c>
      <c r="BJ47" s="48">
        <v>14</v>
      </c>
      <c r="BK47" s="49">
        <v>87.5</v>
      </c>
      <c r="BL47" s="48">
        <v>16</v>
      </c>
    </row>
    <row r="48" spans="1:64" ht="15">
      <c r="A48" s="64" t="s">
        <v>245</v>
      </c>
      <c r="B48" s="64" t="s">
        <v>245</v>
      </c>
      <c r="C48" s="65"/>
      <c r="D48" s="66"/>
      <c r="E48" s="67"/>
      <c r="F48" s="68"/>
      <c r="G48" s="65"/>
      <c r="H48" s="69"/>
      <c r="I48" s="70"/>
      <c r="J48" s="70"/>
      <c r="K48" s="34" t="s">
        <v>65</v>
      </c>
      <c r="L48" s="77">
        <v>50</v>
      </c>
      <c r="M48" s="77"/>
      <c r="N48" s="72"/>
      <c r="O48" s="79" t="s">
        <v>176</v>
      </c>
      <c r="P48" s="81">
        <v>43510.83069444444</v>
      </c>
      <c r="Q48" s="79" t="s">
        <v>344</v>
      </c>
      <c r="R48" s="79" t="s">
        <v>489</v>
      </c>
      <c r="S48" s="79" t="s">
        <v>565</v>
      </c>
      <c r="T48" s="79"/>
      <c r="U48" s="79"/>
      <c r="V48" s="83" t="s">
        <v>734</v>
      </c>
      <c r="W48" s="81">
        <v>43510.83069444444</v>
      </c>
      <c r="X48" s="83" t="s">
        <v>819</v>
      </c>
      <c r="Y48" s="79"/>
      <c r="Z48" s="79"/>
      <c r="AA48" s="85" t="s">
        <v>1006</v>
      </c>
      <c r="AB48" s="79"/>
      <c r="AC48" s="79" t="b">
        <v>0</v>
      </c>
      <c r="AD48" s="79">
        <v>0</v>
      </c>
      <c r="AE48" s="85" t="s">
        <v>1149</v>
      </c>
      <c r="AF48" s="79" t="b">
        <v>0</v>
      </c>
      <c r="AG48" s="79" t="s">
        <v>1152</v>
      </c>
      <c r="AH48" s="79"/>
      <c r="AI48" s="85" t="s">
        <v>1149</v>
      </c>
      <c r="AJ48" s="79" t="b">
        <v>0</v>
      </c>
      <c r="AK48" s="79">
        <v>0</v>
      </c>
      <c r="AL48" s="85" t="s">
        <v>1149</v>
      </c>
      <c r="AM48" s="79" t="s">
        <v>1160</v>
      </c>
      <c r="AN48" s="79" t="b">
        <v>0</v>
      </c>
      <c r="AO48" s="85" t="s">
        <v>1006</v>
      </c>
      <c r="AP48" s="79" t="s">
        <v>176</v>
      </c>
      <c r="AQ48" s="79">
        <v>0</v>
      </c>
      <c r="AR48" s="79">
        <v>0</v>
      </c>
      <c r="AS48" s="79"/>
      <c r="AT48" s="79"/>
      <c r="AU48" s="79"/>
      <c r="AV48" s="79"/>
      <c r="AW48" s="79"/>
      <c r="AX48" s="79"/>
      <c r="AY48" s="79"/>
      <c r="AZ48" s="79"/>
      <c r="BA48">
        <v>7</v>
      </c>
      <c r="BB48" s="78" t="str">
        <f>REPLACE(INDEX(GroupVertices[Group],MATCH(Edges24[[#This Row],[Vertex 1]],GroupVertices[Vertex],0)),1,1,"")</f>
        <v>2</v>
      </c>
      <c r="BC48" s="78" t="str">
        <f>REPLACE(INDEX(GroupVertices[Group],MATCH(Edges24[[#This Row],[Vertex 2]],GroupVertices[Vertex],0)),1,1,"")</f>
        <v>2</v>
      </c>
      <c r="BD48" s="48">
        <v>1</v>
      </c>
      <c r="BE48" s="49">
        <v>4.761904761904762</v>
      </c>
      <c r="BF48" s="48">
        <v>0</v>
      </c>
      <c r="BG48" s="49">
        <v>0</v>
      </c>
      <c r="BH48" s="48">
        <v>0</v>
      </c>
      <c r="BI48" s="49">
        <v>0</v>
      </c>
      <c r="BJ48" s="48">
        <v>20</v>
      </c>
      <c r="BK48" s="49">
        <v>95.23809523809524</v>
      </c>
      <c r="BL48" s="48">
        <v>21</v>
      </c>
    </row>
    <row r="49" spans="1:64" ht="15">
      <c r="A49" s="64" t="s">
        <v>246</v>
      </c>
      <c r="B49" s="64" t="s">
        <v>282</v>
      </c>
      <c r="C49" s="65"/>
      <c r="D49" s="66"/>
      <c r="E49" s="67"/>
      <c r="F49" s="68"/>
      <c r="G49" s="65"/>
      <c r="H49" s="69"/>
      <c r="I49" s="70"/>
      <c r="J49" s="70"/>
      <c r="K49" s="34" t="s">
        <v>65</v>
      </c>
      <c r="L49" s="77">
        <v>51</v>
      </c>
      <c r="M49" s="77"/>
      <c r="N49" s="72"/>
      <c r="O49" s="79" t="s">
        <v>303</v>
      </c>
      <c r="P49" s="81">
        <v>43510.86340277778</v>
      </c>
      <c r="Q49" s="79" t="s">
        <v>345</v>
      </c>
      <c r="R49" s="83" t="s">
        <v>490</v>
      </c>
      <c r="S49" s="79" t="s">
        <v>560</v>
      </c>
      <c r="T49" s="79" t="s">
        <v>581</v>
      </c>
      <c r="U49" s="83" t="s">
        <v>644</v>
      </c>
      <c r="V49" s="83" t="s">
        <v>644</v>
      </c>
      <c r="W49" s="81">
        <v>43510.86340277778</v>
      </c>
      <c r="X49" s="83" t="s">
        <v>820</v>
      </c>
      <c r="Y49" s="79"/>
      <c r="Z49" s="79"/>
      <c r="AA49" s="85" t="s">
        <v>1007</v>
      </c>
      <c r="AB49" s="79"/>
      <c r="AC49" s="79" t="b">
        <v>0</v>
      </c>
      <c r="AD49" s="79">
        <v>0</v>
      </c>
      <c r="AE49" s="85" t="s">
        <v>1151</v>
      </c>
      <c r="AF49" s="79" t="b">
        <v>0</v>
      </c>
      <c r="AG49" s="79" t="s">
        <v>1152</v>
      </c>
      <c r="AH49" s="79"/>
      <c r="AI49" s="85" t="s">
        <v>1149</v>
      </c>
      <c r="AJ49" s="79" t="b">
        <v>0</v>
      </c>
      <c r="AK49" s="79">
        <v>0</v>
      </c>
      <c r="AL49" s="85" t="s">
        <v>1149</v>
      </c>
      <c r="AM49" s="79" t="s">
        <v>1161</v>
      </c>
      <c r="AN49" s="79" t="b">
        <v>0</v>
      </c>
      <c r="AO49" s="85" t="s">
        <v>1007</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247</v>
      </c>
      <c r="B50" s="64" t="s">
        <v>247</v>
      </c>
      <c r="C50" s="65"/>
      <c r="D50" s="66"/>
      <c r="E50" s="67"/>
      <c r="F50" s="68"/>
      <c r="G50" s="65"/>
      <c r="H50" s="69"/>
      <c r="I50" s="70"/>
      <c r="J50" s="70"/>
      <c r="K50" s="34" t="s">
        <v>65</v>
      </c>
      <c r="L50" s="77">
        <v>53</v>
      </c>
      <c r="M50" s="77"/>
      <c r="N50" s="72"/>
      <c r="O50" s="79" t="s">
        <v>176</v>
      </c>
      <c r="P50" s="81">
        <v>43510.87940972222</v>
      </c>
      <c r="Q50" s="79" t="s">
        <v>346</v>
      </c>
      <c r="R50" s="83" t="s">
        <v>491</v>
      </c>
      <c r="S50" s="79" t="s">
        <v>560</v>
      </c>
      <c r="T50" s="79"/>
      <c r="U50" s="79"/>
      <c r="V50" s="83" t="s">
        <v>735</v>
      </c>
      <c r="W50" s="81">
        <v>43510.87940972222</v>
      </c>
      <c r="X50" s="83" t="s">
        <v>821</v>
      </c>
      <c r="Y50" s="79"/>
      <c r="Z50" s="79"/>
      <c r="AA50" s="85" t="s">
        <v>1008</v>
      </c>
      <c r="AB50" s="79"/>
      <c r="AC50" s="79" t="b">
        <v>0</v>
      </c>
      <c r="AD50" s="79">
        <v>0</v>
      </c>
      <c r="AE50" s="85" t="s">
        <v>1149</v>
      </c>
      <c r="AF50" s="79" t="b">
        <v>0</v>
      </c>
      <c r="AG50" s="79" t="s">
        <v>1152</v>
      </c>
      <c r="AH50" s="79"/>
      <c r="AI50" s="85" t="s">
        <v>1149</v>
      </c>
      <c r="AJ50" s="79" t="b">
        <v>0</v>
      </c>
      <c r="AK50" s="79">
        <v>0</v>
      </c>
      <c r="AL50" s="85" t="s">
        <v>1149</v>
      </c>
      <c r="AM50" s="79" t="s">
        <v>1156</v>
      </c>
      <c r="AN50" s="79" t="b">
        <v>0</v>
      </c>
      <c r="AO50" s="85" t="s">
        <v>1008</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8</v>
      </c>
      <c r="BK50" s="49">
        <v>100</v>
      </c>
      <c r="BL50" s="48">
        <v>8</v>
      </c>
    </row>
    <row r="51" spans="1:64" ht="15">
      <c r="A51" s="64" t="s">
        <v>248</v>
      </c>
      <c r="B51" s="64" t="s">
        <v>248</v>
      </c>
      <c r="C51" s="65"/>
      <c r="D51" s="66"/>
      <c r="E51" s="67"/>
      <c r="F51" s="68"/>
      <c r="G51" s="65"/>
      <c r="H51" s="69"/>
      <c r="I51" s="70"/>
      <c r="J51" s="70"/>
      <c r="K51" s="34" t="s">
        <v>65</v>
      </c>
      <c r="L51" s="77">
        <v>54</v>
      </c>
      <c r="M51" s="77"/>
      <c r="N51" s="72"/>
      <c r="O51" s="79" t="s">
        <v>176</v>
      </c>
      <c r="P51" s="81">
        <v>43510.125925925924</v>
      </c>
      <c r="Q51" s="79" t="s">
        <v>347</v>
      </c>
      <c r="R51" s="83" t="s">
        <v>492</v>
      </c>
      <c r="S51" s="79" t="s">
        <v>562</v>
      </c>
      <c r="T51" s="79" t="s">
        <v>582</v>
      </c>
      <c r="U51" s="79"/>
      <c r="V51" s="83" t="s">
        <v>736</v>
      </c>
      <c r="W51" s="81">
        <v>43510.125925925924</v>
      </c>
      <c r="X51" s="83" t="s">
        <v>822</v>
      </c>
      <c r="Y51" s="79"/>
      <c r="Z51" s="79"/>
      <c r="AA51" s="85" t="s">
        <v>1009</v>
      </c>
      <c r="AB51" s="79"/>
      <c r="AC51" s="79" t="b">
        <v>0</v>
      </c>
      <c r="AD51" s="79">
        <v>0</v>
      </c>
      <c r="AE51" s="85" t="s">
        <v>1149</v>
      </c>
      <c r="AF51" s="79" t="b">
        <v>0</v>
      </c>
      <c r="AG51" s="79" t="s">
        <v>1152</v>
      </c>
      <c r="AH51" s="79"/>
      <c r="AI51" s="85" t="s">
        <v>1149</v>
      </c>
      <c r="AJ51" s="79" t="b">
        <v>0</v>
      </c>
      <c r="AK51" s="79">
        <v>0</v>
      </c>
      <c r="AL51" s="85" t="s">
        <v>1149</v>
      </c>
      <c r="AM51" s="79" t="s">
        <v>1163</v>
      </c>
      <c r="AN51" s="79" t="b">
        <v>1</v>
      </c>
      <c r="AO51" s="85" t="s">
        <v>1009</v>
      </c>
      <c r="AP51" s="79" t="s">
        <v>176</v>
      </c>
      <c r="AQ51" s="79">
        <v>0</v>
      </c>
      <c r="AR51" s="79">
        <v>0</v>
      </c>
      <c r="AS51" s="79"/>
      <c r="AT51" s="79"/>
      <c r="AU51" s="79"/>
      <c r="AV51" s="79"/>
      <c r="AW51" s="79"/>
      <c r="AX51" s="79"/>
      <c r="AY51" s="79"/>
      <c r="AZ51" s="79"/>
      <c r="BA51">
        <v>2</v>
      </c>
      <c r="BB51" s="78" t="str">
        <f>REPLACE(INDEX(GroupVertices[Group],MATCH(Edges24[[#This Row],[Vertex 1]],GroupVertices[Vertex],0)),1,1,"")</f>
        <v>2</v>
      </c>
      <c r="BC51" s="78" t="str">
        <f>REPLACE(INDEX(GroupVertices[Group],MATCH(Edges24[[#This Row],[Vertex 2]],GroupVertices[Vertex],0)),1,1,"")</f>
        <v>2</v>
      </c>
      <c r="BD51" s="48">
        <v>0</v>
      </c>
      <c r="BE51" s="49">
        <v>0</v>
      </c>
      <c r="BF51" s="48">
        <v>0</v>
      </c>
      <c r="BG51" s="49">
        <v>0</v>
      </c>
      <c r="BH51" s="48">
        <v>0</v>
      </c>
      <c r="BI51" s="49">
        <v>0</v>
      </c>
      <c r="BJ51" s="48">
        <v>16</v>
      </c>
      <c r="BK51" s="49">
        <v>100</v>
      </c>
      <c r="BL51" s="48">
        <v>16</v>
      </c>
    </row>
    <row r="52" spans="1:64" ht="15">
      <c r="A52" s="64" t="s">
        <v>248</v>
      </c>
      <c r="B52" s="64" t="s">
        <v>248</v>
      </c>
      <c r="C52" s="65"/>
      <c r="D52" s="66"/>
      <c r="E52" s="67"/>
      <c r="F52" s="68"/>
      <c r="G52" s="65"/>
      <c r="H52" s="69"/>
      <c r="I52" s="70"/>
      <c r="J52" s="70"/>
      <c r="K52" s="34" t="s">
        <v>65</v>
      </c>
      <c r="L52" s="77">
        <v>55</v>
      </c>
      <c r="M52" s="77"/>
      <c r="N52" s="72"/>
      <c r="O52" s="79" t="s">
        <v>176</v>
      </c>
      <c r="P52" s="81">
        <v>43510.99553240741</v>
      </c>
      <c r="Q52" s="79" t="s">
        <v>348</v>
      </c>
      <c r="R52" s="83" t="s">
        <v>493</v>
      </c>
      <c r="S52" s="79" t="s">
        <v>562</v>
      </c>
      <c r="T52" s="79" t="s">
        <v>293</v>
      </c>
      <c r="U52" s="79"/>
      <c r="V52" s="83" t="s">
        <v>736</v>
      </c>
      <c r="W52" s="81">
        <v>43510.99553240741</v>
      </c>
      <c r="X52" s="83" t="s">
        <v>823</v>
      </c>
      <c r="Y52" s="79"/>
      <c r="Z52" s="79"/>
      <c r="AA52" s="85" t="s">
        <v>1010</v>
      </c>
      <c r="AB52" s="79"/>
      <c r="AC52" s="79" t="b">
        <v>0</v>
      </c>
      <c r="AD52" s="79">
        <v>0</v>
      </c>
      <c r="AE52" s="85" t="s">
        <v>1149</v>
      </c>
      <c r="AF52" s="79" t="b">
        <v>0</v>
      </c>
      <c r="AG52" s="79" t="s">
        <v>1152</v>
      </c>
      <c r="AH52" s="79"/>
      <c r="AI52" s="85" t="s">
        <v>1149</v>
      </c>
      <c r="AJ52" s="79" t="b">
        <v>0</v>
      </c>
      <c r="AK52" s="79">
        <v>0</v>
      </c>
      <c r="AL52" s="85" t="s">
        <v>1149</v>
      </c>
      <c r="AM52" s="79" t="s">
        <v>1163</v>
      </c>
      <c r="AN52" s="79" t="b">
        <v>1</v>
      </c>
      <c r="AO52" s="85" t="s">
        <v>1010</v>
      </c>
      <c r="AP52" s="79" t="s">
        <v>176</v>
      </c>
      <c r="AQ52" s="79">
        <v>0</v>
      </c>
      <c r="AR52" s="79">
        <v>0</v>
      </c>
      <c r="AS52" s="79"/>
      <c r="AT52" s="79"/>
      <c r="AU52" s="79"/>
      <c r="AV52" s="79"/>
      <c r="AW52" s="79"/>
      <c r="AX52" s="79"/>
      <c r="AY52" s="79"/>
      <c r="AZ52" s="79"/>
      <c r="BA52">
        <v>2</v>
      </c>
      <c r="BB52" s="78" t="str">
        <f>REPLACE(INDEX(GroupVertices[Group],MATCH(Edges24[[#This Row],[Vertex 1]],GroupVertices[Vertex],0)),1,1,"")</f>
        <v>2</v>
      </c>
      <c r="BC52" s="78" t="str">
        <f>REPLACE(INDEX(GroupVertices[Group],MATCH(Edges24[[#This Row],[Vertex 2]],GroupVertices[Vertex],0)),1,1,"")</f>
        <v>2</v>
      </c>
      <c r="BD52" s="48">
        <v>0</v>
      </c>
      <c r="BE52" s="49">
        <v>0</v>
      </c>
      <c r="BF52" s="48">
        <v>0</v>
      </c>
      <c r="BG52" s="49">
        <v>0</v>
      </c>
      <c r="BH52" s="48">
        <v>0</v>
      </c>
      <c r="BI52" s="49">
        <v>0</v>
      </c>
      <c r="BJ52" s="48">
        <v>16</v>
      </c>
      <c r="BK52" s="49">
        <v>100</v>
      </c>
      <c r="BL52" s="48">
        <v>16</v>
      </c>
    </row>
    <row r="53" spans="1:64" ht="15">
      <c r="A53" s="64" t="s">
        <v>249</v>
      </c>
      <c r="B53" s="64" t="s">
        <v>250</v>
      </c>
      <c r="C53" s="65"/>
      <c r="D53" s="66"/>
      <c r="E53" s="67"/>
      <c r="F53" s="68"/>
      <c r="G53" s="65"/>
      <c r="H53" s="69"/>
      <c r="I53" s="70"/>
      <c r="J53" s="70"/>
      <c r="K53" s="34" t="s">
        <v>65</v>
      </c>
      <c r="L53" s="77">
        <v>56</v>
      </c>
      <c r="M53" s="77"/>
      <c r="N53" s="72"/>
      <c r="O53" s="79" t="s">
        <v>303</v>
      </c>
      <c r="P53" s="81">
        <v>43511.02621527778</v>
      </c>
      <c r="Q53" s="79" t="s">
        <v>349</v>
      </c>
      <c r="R53" s="79"/>
      <c r="S53" s="79"/>
      <c r="T53" s="79" t="s">
        <v>583</v>
      </c>
      <c r="U53" s="79"/>
      <c r="V53" s="83" t="s">
        <v>714</v>
      </c>
      <c r="W53" s="81">
        <v>43511.02621527778</v>
      </c>
      <c r="X53" s="83" t="s">
        <v>824</v>
      </c>
      <c r="Y53" s="79"/>
      <c r="Z53" s="79"/>
      <c r="AA53" s="85" t="s">
        <v>1011</v>
      </c>
      <c r="AB53" s="79"/>
      <c r="AC53" s="79" t="b">
        <v>0</v>
      </c>
      <c r="AD53" s="79">
        <v>0</v>
      </c>
      <c r="AE53" s="85" t="s">
        <v>1149</v>
      </c>
      <c r="AF53" s="79" t="b">
        <v>0</v>
      </c>
      <c r="AG53" s="79" t="s">
        <v>1152</v>
      </c>
      <c r="AH53" s="79"/>
      <c r="AI53" s="85" t="s">
        <v>1149</v>
      </c>
      <c r="AJ53" s="79" t="b">
        <v>0</v>
      </c>
      <c r="AK53" s="79">
        <v>0</v>
      </c>
      <c r="AL53" s="85" t="s">
        <v>1012</v>
      </c>
      <c r="AM53" s="79" t="s">
        <v>249</v>
      </c>
      <c r="AN53" s="79" t="b">
        <v>0</v>
      </c>
      <c r="AO53" s="85" t="s">
        <v>1012</v>
      </c>
      <c r="AP53" s="79" t="s">
        <v>176</v>
      </c>
      <c r="AQ53" s="79">
        <v>0</v>
      </c>
      <c r="AR53" s="79">
        <v>0</v>
      </c>
      <c r="AS53" s="79"/>
      <c r="AT53" s="79"/>
      <c r="AU53" s="79"/>
      <c r="AV53" s="79"/>
      <c r="AW53" s="79"/>
      <c r="AX53" s="79"/>
      <c r="AY53" s="79"/>
      <c r="AZ53" s="79"/>
      <c r="BA53">
        <v>1</v>
      </c>
      <c r="BB53" s="78" t="str">
        <f>REPLACE(INDEX(GroupVertices[Group],MATCH(Edges24[[#This Row],[Vertex 1]],GroupVertices[Vertex],0)),1,1,"")</f>
        <v>8</v>
      </c>
      <c r="BC53" s="78" t="str">
        <f>REPLACE(INDEX(GroupVertices[Group],MATCH(Edges24[[#This Row],[Vertex 2]],GroupVertices[Vertex],0)),1,1,"")</f>
        <v>8</v>
      </c>
      <c r="BD53" s="48">
        <v>0</v>
      </c>
      <c r="BE53" s="49">
        <v>0</v>
      </c>
      <c r="BF53" s="48">
        <v>0</v>
      </c>
      <c r="BG53" s="49">
        <v>0</v>
      </c>
      <c r="BH53" s="48">
        <v>0</v>
      </c>
      <c r="BI53" s="49">
        <v>0</v>
      </c>
      <c r="BJ53" s="48">
        <v>23</v>
      </c>
      <c r="BK53" s="49">
        <v>100</v>
      </c>
      <c r="BL53" s="48">
        <v>23</v>
      </c>
    </row>
    <row r="54" spans="1:64" ht="15">
      <c r="A54" s="64" t="s">
        <v>250</v>
      </c>
      <c r="B54" s="64" t="s">
        <v>250</v>
      </c>
      <c r="C54" s="65"/>
      <c r="D54" s="66"/>
      <c r="E54" s="67"/>
      <c r="F54" s="68"/>
      <c r="G54" s="65"/>
      <c r="H54" s="69"/>
      <c r="I54" s="70"/>
      <c r="J54" s="70"/>
      <c r="K54" s="34" t="s">
        <v>65</v>
      </c>
      <c r="L54" s="77">
        <v>57</v>
      </c>
      <c r="M54" s="77"/>
      <c r="N54" s="72"/>
      <c r="O54" s="79" t="s">
        <v>176</v>
      </c>
      <c r="P54" s="81">
        <v>43511.02344907408</v>
      </c>
      <c r="Q54" s="79" t="s">
        <v>350</v>
      </c>
      <c r="R54" s="83" t="s">
        <v>494</v>
      </c>
      <c r="S54" s="79" t="s">
        <v>562</v>
      </c>
      <c r="T54" s="79" t="s">
        <v>583</v>
      </c>
      <c r="U54" s="79"/>
      <c r="V54" s="83" t="s">
        <v>737</v>
      </c>
      <c r="W54" s="81">
        <v>43511.02344907408</v>
      </c>
      <c r="X54" s="83" t="s">
        <v>825</v>
      </c>
      <c r="Y54" s="79"/>
      <c r="Z54" s="79"/>
      <c r="AA54" s="85" t="s">
        <v>1012</v>
      </c>
      <c r="AB54" s="79"/>
      <c r="AC54" s="79" t="b">
        <v>0</v>
      </c>
      <c r="AD54" s="79">
        <v>0</v>
      </c>
      <c r="AE54" s="85" t="s">
        <v>1149</v>
      </c>
      <c r="AF54" s="79" t="b">
        <v>0</v>
      </c>
      <c r="AG54" s="79" t="s">
        <v>1152</v>
      </c>
      <c r="AH54" s="79"/>
      <c r="AI54" s="85" t="s">
        <v>1149</v>
      </c>
      <c r="AJ54" s="79" t="b">
        <v>0</v>
      </c>
      <c r="AK54" s="79">
        <v>0</v>
      </c>
      <c r="AL54" s="85" t="s">
        <v>1149</v>
      </c>
      <c r="AM54" s="79" t="s">
        <v>1156</v>
      </c>
      <c r="AN54" s="79" t="b">
        <v>1</v>
      </c>
      <c r="AO54" s="85" t="s">
        <v>1012</v>
      </c>
      <c r="AP54" s="79" t="s">
        <v>176</v>
      </c>
      <c r="AQ54" s="79">
        <v>0</v>
      </c>
      <c r="AR54" s="79">
        <v>0</v>
      </c>
      <c r="AS54" s="79"/>
      <c r="AT54" s="79"/>
      <c r="AU54" s="79"/>
      <c r="AV54" s="79"/>
      <c r="AW54" s="79"/>
      <c r="AX54" s="79"/>
      <c r="AY54" s="79"/>
      <c r="AZ54" s="79"/>
      <c r="BA54">
        <v>1</v>
      </c>
      <c r="BB54" s="78" t="str">
        <f>REPLACE(INDEX(GroupVertices[Group],MATCH(Edges24[[#This Row],[Vertex 1]],GroupVertices[Vertex],0)),1,1,"")</f>
        <v>8</v>
      </c>
      <c r="BC54" s="78" t="str">
        <f>REPLACE(INDEX(GroupVertices[Group],MATCH(Edges24[[#This Row],[Vertex 2]],GroupVertices[Vertex],0)),1,1,"")</f>
        <v>8</v>
      </c>
      <c r="BD54" s="48">
        <v>0</v>
      </c>
      <c r="BE54" s="49">
        <v>0</v>
      </c>
      <c r="BF54" s="48">
        <v>0</v>
      </c>
      <c r="BG54" s="49">
        <v>0</v>
      </c>
      <c r="BH54" s="48">
        <v>0</v>
      </c>
      <c r="BI54" s="49">
        <v>0</v>
      </c>
      <c r="BJ54" s="48">
        <v>20</v>
      </c>
      <c r="BK54" s="49">
        <v>100</v>
      </c>
      <c r="BL54" s="48">
        <v>20</v>
      </c>
    </row>
    <row r="55" spans="1:64" ht="15">
      <c r="A55" s="64" t="s">
        <v>251</v>
      </c>
      <c r="B55" s="64" t="s">
        <v>250</v>
      </c>
      <c r="C55" s="65"/>
      <c r="D55" s="66"/>
      <c r="E55" s="67"/>
      <c r="F55" s="68"/>
      <c r="G55" s="65"/>
      <c r="H55" s="69"/>
      <c r="I55" s="70"/>
      <c r="J55" s="70"/>
      <c r="K55" s="34" t="s">
        <v>65</v>
      </c>
      <c r="L55" s="77">
        <v>58</v>
      </c>
      <c r="M55" s="77"/>
      <c r="N55" s="72"/>
      <c r="O55" s="79" t="s">
        <v>303</v>
      </c>
      <c r="P55" s="81">
        <v>43511.5240625</v>
      </c>
      <c r="Q55" s="79" t="s">
        <v>349</v>
      </c>
      <c r="R55" s="79"/>
      <c r="S55" s="79"/>
      <c r="T55" s="79" t="s">
        <v>583</v>
      </c>
      <c r="U55" s="79"/>
      <c r="V55" s="83" t="s">
        <v>738</v>
      </c>
      <c r="W55" s="81">
        <v>43511.5240625</v>
      </c>
      <c r="X55" s="83" t="s">
        <v>826</v>
      </c>
      <c r="Y55" s="79"/>
      <c r="Z55" s="79"/>
      <c r="AA55" s="85" t="s">
        <v>1013</v>
      </c>
      <c r="AB55" s="79"/>
      <c r="AC55" s="79" t="b">
        <v>0</v>
      </c>
      <c r="AD55" s="79">
        <v>0</v>
      </c>
      <c r="AE55" s="85" t="s">
        <v>1149</v>
      </c>
      <c r="AF55" s="79" t="b">
        <v>0</v>
      </c>
      <c r="AG55" s="79" t="s">
        <v>1152</v>
      </c>
      <c r="AH55" s="79"/>
      <c r="AI55" s="85" t="s">
        <v>1149</v>
      </c>
      <c r="AJ55" s="79" t="b">
        <v>0</v>
      </c>
      <c r="AK55" s="79">
        <v>0</v>
      </c>
      <c r="AL55" s="85" t="s">
        <v>1012</v>
      </c>
      <c r="AM55" s="79" t="s">
        <v>1159</v>
      </c>
      <c r="AN55" s="79" t="b">
        <v>0</v>
      </c>
      <c r="AO55" s="85" t="s">
        <v>1012</v>
      </c>
      <c r="AP55" s="79" t="s">
        <v>176</v>
      </c>
      <c r="AQ55" s="79">
        <v>0</v>
      </c>
      <c r="AR55" s="79">
        <v>0</v>
      </c>
      <c r="AS55" s="79"/>
      <c r="AT55" s="79"/>
      <c r="AU55" s="79"/>
      <c r="AV55" s="79"/>
      <c r="AW55" s="79"/>
      <c r="AX55" s="79"/>
      <c r="AY55" s="79"/>
      <c r="AZ55" s="79"/>
      <c r="BA55">
        <v>1</v>
      </c>
      <c r="BB55" s="78" t="str">
        <f>REPLACE(INDEX(GroupVertices[Group],MATCH(Edges24[[#This Row],[Vertex 1]],GroupVertices[Vertex],0)),1,1,"")</f>
        <v>8</v>
      </c>
      <c r="BC55" s="78" t="str">
        <f>REPLACE(INDEX(GroupVertices[Group],MATCH(Edges24[[#This Row],[Vertex 2]],GroupVertices[Vertex],0)),1,1,"")</f>
        <v>8</v>
      </c>
      <c r="BD55" s="48">
        <v>0</v>
      </c>
      <c r="BE55" s="49">
        <v>0</v>
      </c>
      <c r="BF55" s="48">
        <v>0</v>
      </c>
      <c r="BG55" s="49">
        <v>0</v>
      </c>
      <c r="BH55" s="48">
        <v>0</v>
      </c>
      <c r="BI55" s="49">
        <v>0</v>
      </c>
      <c r="BJ55" s="48">
        <v>23</v>
      </c>
      <c r="BK55" s="49">
        <v>100</v>
      </c>
      <c r="BL55" s="48">
        <v>23</v>
      </c>
    </row>
    <row r="56" spans="1:64" ht="15">
      <c r="A56" s="64" t="s">
        <v>252</v>
      </c>
      <c r="B56" s="64" t="s">
        <v>282</v>
      </c>
      <c r="C56" s="65"/>
      <c r="D56" s="66"/>
      <c r="E56" s="67"/>
      <c r="F56" s="68"/>
      <c r="G56" s="65"/>
      <c r="H56" s="69"/>
      <c r="I56" s="70"/>
      <c r="J56" s="70"/>
      <c r="K56" s="34" t="s">
        <v>65</v>
      </c>
      <c r="L56" s="77">
        <v>59</v>
      </c>
      <c r="M56" s="77"/>
      <c r="N56" s="72"/>
      <c r="O56" s="79" t="s">
        <v>303</v>
      </c>
      <c r="P56" s="81">
        <v>43503.83986111111</v>
      </c>
      <c r="Q56" s="79" t="s">
        <v>351</v>
      </c>
      <c r="R56" s="79"/>
      <c r="S56" s="79"/>
      <c r="T56" s="79" t="s">
        <v>584</v>
      </c>
      <c r="U56" s="79"/>
      <c r="V56" s="83" t="s">
        <v>739</v>
      </c>
      <c r="W56" s="81">
        <v>43503.83986111111</v>
      </c>
      <c r="X56" s="83" t="s">
        <v>827</v>
      </c>
      <c r="Y56" s="79"/>
      <c r="Z56" s="79"/>
      <c r="AA56" s="85" t="s">
        <v>1014</v>
      </c>
      <c r="AB56" s="79"/>
      <c r="AC56" s="79" t="b">
        <v>0</v>
      </c>
      <c r="AD56" s="79">
        <v>0</v>
      </c>
      <c r="AE56" s="85" t="s">
        <v>1149</v>
      </c>
      <c r="AF56" s="79" t="b">
        <v>0</v>
      </c>
      <c r="AG56" s="79" t="s">
        <v>1152</v>
      </c>
      <c r="AH56" s="79"/>
      <c r="AI56" s="85" t="s">
        <v>1149</v>
      </c>
      <c r="AJ56" s="79" t="b">
        <v>0</v>
      </c>
      <c r="AK56" s="79">
        <v>3</v>
      </c>
      <c r="AL56" s="85" t="s">
        <v>1104</v>
      </c>
      <c r="AM56" s="79" t="s">
        <v>1156</v>
      </c>
      <c r="AN56" s="79" t="b">
        <v>0</v>
      </c>
      <c r="AO56" s="85" t="s">
        <v>1104</v>
      </c>
      <c r="AP56" s="79" t="s">
        <v>176</v>
      </c>
      <c r="AQ56" s="79">
        <v>0</v>
      </c>
      <c r="AR56" s="79">
        <v>0</v>
      </c>
      <c r="AS56" s="79"/>
      <c r="AT56" s="79"/>
      <c r="AU56" s="79"/>
      <c r="AV56" s="79"/>
      <c r="AW56" s="79"/>
      <c r="AX56" s="79"/>
      <c r="AY56" s="79"/>
      <c r="AZ56" s="79"/>
      <c r="BA56">
        <v>6</v>
      </c>
      <c r="BB56" s="78" t="str">
        <f>REPLACE(INDEX(GroupVertices[Group],MATCH(Edges24[[#This Row],[Vertex 1]],GroupVertices[Vertex],0)),1,1,"")</f>
        <v>4</v>
      </c>
      <c r="BC56" s="78" t="str">
        <f>REPLACE(INDEX(GroupVertices[Group],MATCH(Edges24[[#This Row],[Vertex 2]],GroupVertices[Vertex],0)),1,1,"")</f>
        <v>1</v>
      </c>
      <c r="BD56" s="48">
        <v>0</v>
      </c>
      <c r="BE56" s="49">
        <v>0</v>
      </c>
      <c r="BF56" s="48">
        <v>0</v>
      </c>
      <c r="BG56" s="49">
        <v>0</v>
      </c>
      <c r="BH56" s="48">
        <v>0</v>
      </c>
      <c r="BI56" s="49">
        <v>0</v>
      </c>
      <c r="BJ56" s="48">
        <v>22</v>
      </c>
      <c r="BK56" s="49">
        <v>100</v>
      </c>
      <c r="BL56" s="48">
        <v>22</v>
      </c>
    </row>
    <row r="57" spans="1:64" ht="15">
      <c r="A57" s="64" t="s">
        <v>252</v>
      </c>
      <c r="B57" s="64" t="s">
        <v>282</v>
      </c>
      <c r="C57" s="65"/>
      <c r="D57" s="66"/>
      <c r="E57" s="67"/>
      <c r="F57" s="68"/>
      <c r="G57" s="65"/>
      <c r="H57" s="69"/>
      <c r="I57" s="70"/>
      <c r="J57" s="70"/>
      <c r="K57" s="34" t="s">
        <v>65</v>
      </c>
      <c r="L57" s="77">
        <v>60</v>
      </c>
      <c r="M57" s="77"/>
      <c r="N57" s="72"/>
      <c r="O57" s="79" t="s">
        <v>303</v>
      </c>
      <c r="P57" s="81">
        <v>43503.840995370374</v>
      </c>
      <c r="Q57" s="79" t="s">
        <v>352</v>
      </c>
      <c r="R57" s="83" t="s">
        <v>495</v>
      </c>
      <c r="S57" s="79" t="s">
        <v>560</v>
      </c>
      <c r="T57" s="79" t="s">
        <v>585</v>
      </c>
      <c r="U57" s="83" t="s">
        <v>645</v>
      </c>
      <c r="V57" s="83" t="s">
        <v>645</v>
      </c>
      <c r="W57" s="81">
        <v>43503.840995370374</v>
      </c>
      <c r="X57" s="83" t="s">
        <v>828</v>
      </c>
      <c r="Y57" s="79"/>
      <c r="Z57" s="79"/>
      <c r="AA57" s="85" t="s">
        <v>1015</v>
      </c>
      <c r="AB57" s="79"/>
      <c r="AC57" s="79" t="b">
        <v>0</v>
      </c>
      <c r="AD57" s="79">
        <v>0</v>
      </c>
      <c r="AE57" s="85" t="s">
        <v>1149</v>
      </c>
      <c r="AF57" s="79" t="b">
        <v>0</v>
      </c>
      <c r="AG57" s="79" t="s">
        <v>1152</v>
      </c>
      <c r="AH57" s="79"/>
      <c r="AI57" s="85" t="s">
        <v>1149</v>
      </c>
      <c r="AJ57" s="79" t="b">
        <v>0</v>
      </c>
      <c r="AK57" s="79">
        <v>2</v>
      </c>
      <c r="AL57" s="85" t="s">
        <v>1096</v>
      </c>
      <c r="AM57" s="79" t="s">
        <v>1156</v>
      </c>
      <c r="AN57" s="79" t="b">
        <v>0</v>
      </c>
      <c r="AO57" s="85" t="s">
        <v>1096</v>
      </c>
      <c r="AP57" s="79" t="s">
        <v>176</v>
      </c>
      <c r="AQ57" s="79">
        <v>0</v>
      </c>
      <c r="AR57" s="79">
        <v>0</v>
      </c>
      <c r="AS57" s="79"/>
      <c r="AT57" s="79"/>
      <c r="AU57" s="79"/>
      <c r="AV57" s="79"/>
      <c r="AW57" s="79"/>
      <c r="AX57" s="79"/>
      <c r="AY57" s="79"/>
      <c r="AZ57" s="79"/>
      <c r="BA57">
        <v>6</v>
      </c>
      <c r="BB57" s="78" t="str">
        <f>REPLACE(INDEX(GroupVertices[Group],MATCH(Edges24[[#This Row],[Vertex 1]],GroupVertices[Vertex],0)),1,1,"")</f>
        <v>4</v>
      </c>
      <c r="BC57" s="78" t="str">
        <f>REPLACE(INDEX(GroupVertices[Group],MATCH(Edges24[[#This Row],[Vertex 2]],GroupVertices[Vertex],0)),1,1,"")</f>
        <v>1</v>
      </c>
      <c r="BD57" s="48">
        <v>1</v>
      </c>
      <c r="BE57" s="49">
        <v>14.285714285714286</v>
      </c>
      <c r="BF57" s="48">
        <v>0</v>
      </c>
      <c r="BG57" s="49">
        <v>0</v>
      </c>
      <c r="BH57" s="48">
        <v>0</v>
      </c>
      <c r="BI57" s="49">
        <v>0</v>
      </c>
      <c r="BJ57" s="48">
        <v>6</v>
      </c>
      <c r="BK57" s="49">
        <v>85.71428571428571</v>
      </c>
      <c r="BL57" s="48">
        <v>7</v>
      </c>
    </row>
    <row r="58" spans="1:64" ht="15">
      <c r="A58" s="64" t="s">
        <v>252</v>
      </c>
      <c r="B58" s="64" t="s">
        <v>285</v>
      </c>
      <c r="C58" s="65"/>
      <c r="D58" s="66"/>
      <c r="E58" s="67"/>
      <c r="F58" s="68"/>
      <c r="G58" s="65"/>
      <c r="H58" s="69"/>
      <c r="I58" s="70"/>
      <c r="J58" s="70"/>
      <c r="K58" s="34" t="s">
        <v>65</v>
      </c>
      <c r="L58" s="77">
        <v>61</v>
      </c>
      <c r="M58" s="77"/>
      <c r="N58" s="72"/>
      <c r="O58" s="79" t="s">
        <v>303</v>
      </c>
      <c r="P58" s="81">
        <v>43510.73164351852</v>
      </c>
      <c r="Q58" s="79" t="s">
        <v>334</v>
      </c>
      <c r="R58" s="83" t="s">
        <v>479</v>
      </c>
      <c r="S58" s="79" t="s">
        <v>560</v>
      </c>
      <c r="T58" s="79" t="s">
        <v>579</v>
      </c>
      <c r="U58" s="79"/>
      <c r="V58" s="83" t="s">
        <v>739</v>
      </c>
      <c r="W58" s="81">
        <v>43510.73164351852</v>
      </c>
      <c r="X58" s="83" t="s">
        <v>829</v>
      </c>
      <c r="Y58" s="79"/>
      <c r="Z58" s="79"/>
      <c r="AA58" s="85" t="s">
        <v>1016</v>
      </c>
      <c r="AB58" s="79"/>
      <c r="AC58" s="79" t="b">
        <v>0</v>
      </c>
      <c r="AD58" s="79">
        <v>0</v>
      </c>
      <c r="AE58" s="85" t="s">
        <v>1149</v>
      </c>
      <c r="AF58" s="79" t="b">
        <v>0</v>
      </c>
      <c r="AG58" s="79" t="s">
        <v>1152</v>
      </c>
      <c r="AH58" s="79"/>
      <c r="AI58" s="85" t="s">
        <v>1149</v>
      </c>
      <c r="AJ58" s="79" t="b">
        <v>0</v>
      </c>
      <c r="AK58" s="79">
        <v>2</v>
      </c>
      <c r="AL58" s="85" t="s">
        <v>1090</v>
      </c>
      <c r="AM58" s="79" t="s">
        <v>1156</v>
      </c>
      <c r="AN58" s="79" t="b">
        <v>0</v>
      </c>
      <c r="AO58" s="85" t="s">
        <v>1090</v>
      </c>
      <c r="AP58" s="79" t="s">
        <v>176</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1</v>
      </c>
      <c r="BD58" s="48"/>
      <c r="BE58" s="49"/>
      <c r="BF58" s="48"/>
      <c r="BG58" s="49"/>
      <c r="BH58" s="48"/>
      <c r="BI58" s="49"/>
      <c r="BJ58" s="48"/>
      <c r="BK58" s="49"/>
      <c r="BL58" s="48"/>
    </row>
    <row r="59" spans="1:64" ht="15">
      <c r="A59" s="64" t="s">
        <v>252</v>
      </c>
      <c r="B59" s="64" t="s">
        <v>282</v>
      </c>
      <c r="C59" s="65"/>
      <c r="D59" s="66"/>
      <c r="E59" s="67"/>
      <c r="F59" s="68"/>
      <c r="G59" s="65"/>
      <c r="H59" s="69"/>
      <c r="I59" s="70"/>
      <c r="J59" s="70"/>
      <c r="K59" s="34" t="s">
        <v>65</v>
      </c>
      <c r="L59" s="77">
        <v>63</v>
      </c>
      <c r="M59" s="77"/>
      <c r="N59" s="72"/>
      <c r="O59" s="79" t="s">
        <v>303</v>
      </c>
      <c r="P59" s="81">
        <v>43510.80174768518</v>
      </c>
      <c r="Q59" s="79" t="s">
        <v>353</v>
      </c>
      <c r="R59" s="79"/>
      <c r="S59" s="79"/>
      <c r="T59" s="79" t="s">
        <v>586</v>
      </c>
      <c r="U59" s="79"/>
      <c r="V59" s="83" t="s">
        <v>739</v>
      </c>
      <c r="W59" s="81">
        <v>43510.80174768518</v>
      </c>
      <c r="X59" s="83" t="s">
        <v>830</v>
      </c>
      <c r="Y59" s="79"/>
      <c r="Z59" s="79"/>
      <c r="AA59" s="85" t="s">
        <v>1017</v>
      </c>
      <c r="AB59" s="79"/>
      <c r="AC59" s="79" t="b">
        <v>0</v>
      </c>
      <c r="AD59" s="79">
        <v>0</v>
      </c>
      <c r="AE59" s="85" t="s">
        <v>1149</v>
      </c>
      <c r="AF59" s="79" t="b">
        <v>0</v>
      </c>
      <c r="AG59" s="79" t="s">
        <v>1152</v>
      </c>
      <c r="AH59" s="79"/>
      <c r="AI59" s="85" t="s">
        <v>1149</v>
      </c>
      <c r="AJ59" s="79" t="b">
        <v>0</v>
      </c>
      <c r="AK59" s="79">
        <v>1</v>
      </c>
      <c r="AL59" s="85" t="s">
        <v>1125</v>
      </c>
      <c r="AM59" s="79" t="s">
        <v>1156</v>
      </c>
      <c r="AN59" s="79" t="b">
        <v>0</v>
      </c>
      <c r="AO59" s="85" t="s">
        <v>1125</v>
      </c>
      <c r="AP59" s="79" t="s">
        <v>176</v>
      </c>
      <c r="AQ59" s="79">
        <v>0</v>
      </c>
      <c r="AR59" s="79">
        <v>0</v>
      </c>
      <c r="AS59" s="79"/>
      <c r="AT59" s="79"/>
      <c r="AU59" s="79"/>
      <c r="AV59" s="79"/>
      <c r="AW59" s="79"/>
      <c r="AX59" s="79"/>
      <c r="AY59" s="79"/>
      <c r="AZ59" s="79"/>
      <c r="BA59">
        <v>6</v>
      </c>
      <c r="BB59" s="78" t="str">
        <f>REPLACE(INDEX(GroupVertices[Group],MATCH(Edges24[[#This Row],[Vertex 1]],GroupVertices[Vertex],0)),1,1,"")</f>
        <v>4</v>
      </c>
      <c r="BC59" s="78" t="str">
        <f>REPLACE(INDEX(GroupVertices[Group],MATCH(Edges24[[#This Row],[Vertex 2]],GroupVertices[Vertex],0)),1,1,"")</f>
        <v>1</v>
      </c>
      <c r="BD59" s="48">
        <v>1</v>
      </c>
      <c r="BE59" s="49">
        <v>4.761904761904762</v>
      </c>
      <c r="BF59" s="48">
        <v>0</v>
      </c>
      <c r="BG59" s="49">
        <v>0</v>
      </c>
      <c r="BH59" s="48">
        <v>0</v>
      </c>
      <c r="BI59" s="49">
        <v>0</v>
      </c>
      <c r="BJ59" s="48">
        <v>20</v>
      </c>
      <c r="BK59" s="49">
        <v>95.23809523809524</v>
      </c>
      <c r="BL59" s="48">
        <v>21</v>
      </c>
    </row>
    <row r="60" spans="1:64" ht="15">
      <c r="A60" s="64" t="s">
        <v>252</v>
      </c>
      <c r="B60" s="64" t="s">
        <v>282</v>
      </c>
      <c r="C60" s="65"/>
      <c r="D60" s="66"/>
      <c r="E60" s="67"/>
      <c r="F60" s="68"/>
      <c r="G60" s="65"/>
      <c r="H60" s="69"/>
      <c r="I60" s="70"/>
      <c r="J60" s="70"/>
      <c r="K60" s="34" t="s">
        <v>65</v>
      </c>
      <c r="L60" s="77">
        <v>64</v>
      </c>
      <c r="M60" s="77"/>
      <c r="N60" s="72"/>
      <c r="O60" s="79" t="s">
        <v>303</v>
      </c>
      <c r="P60" s="81">
        <v>43510.808171296296</v>
      </c>
      <c r="Q60" s="79" t="s">
        <v>354</v>
      </c>
      <c r="R60" s="79"/>
      <c r="S60" s="79"/>
      <c r="T60" s="79" t="s">
        <v>587</v>
      </c>
      <c r="U60" s="79"/>
      <c r="V60" s="83" t="s">
        <v>739</v>
      </c>
      <c r="W60" s="81">
        <v>43510.808171296296</v>
      </c>
      <c r="X60" s="83" t="s">
        <v>831</v>
      </c>
      <c r="Y60" s="79"/>
      <c r="Z60" s="79"/>
      <c r="AA60" s="85" t="s">
        <v>1018</v>
      </c>
      <c r="AB60" s="79"/>
      <c r="AC60" s="79" t="b">
        <v>0</v>
      </c>
      <c r="AD60" s="79">
        <v>0</v>
      </c>
      <c r="AE60" s="85" t="s">
        <v>1149</v>
      </c>
      <c r="AF60" s="79" t="b">
        <v>0</v>
      </c>
      <c r="AG60" s="79" t="s">
        <v>1152</v>
      </c>
      <c r="AH60" s="79"/>
      <c r="AI60" s="85" t="s">
        <v>1149</v>
      </c>
      <c r="AJ60" s="79" t="b">
        <v>0</v>
      </c>
      <c r="AK60" s="79">
        <v>1</v>
      </c>
      <c r="AL60" s="85" t="s">
        <v>1118</v>
      </c>
      <c r="AM60" s="79" t="s">
        <v>1156</v>
      </c>
      <c r="AN60" s="79" t="b">
        <v>0</v>
      </c>
      <c r="AO60" s="85" t="s">
        <v>1118</v>
      </c>
      <c r="AP60" s="79" t="s">
        <v>176</v>
      </c>
      <c r="AQ60" s="79">
        <v>0</v>
      </c>
      <c r="AR60" s="79">
        <v>0</v>
      </c>
      <c r="AS60" s="79"/>
      <c r="AT60" s="79"/>
      <c r="AU60" s="79"/>
      <c r="AV60" s="79"/>
      <c r="AW60" s="79"/>
      <c r="AX60" s="79"/>
      <c r="AY60" s="79"/>
      <c r="AZ60" s="79"/>
      <c r="BA60">
        <v>6</v>
      </c>
      <c r="BB60" s="78" t="str">
        <f>REPLACE(INDEX(GroupVertices[Group],MATCH(Edges24[[#This Row],[Vertex 1]],GroupVertices[Vertex],0)),1,1,"")</f>
        <v>4</v>
      </c>
      <c r="BC60" s="78" t="str">
        <f>REPLACE(INDEX(GroupVertices[Group],MATCH(Edges24[[#This Row],[Vertex 2]],GroupVertices[Vertex],0)),1,1,"")</f>
        <v>1</v>
      </c>
      <c r="BD60" s="48">
        <v>1</v>
      </c>
      <c r="BE60" s="49">
        <v>5.2631578947368425</v>
      </c>
      <c r="BF60" s="48">
        <v>0</v>
      </c>
      <c r="BG60" s="49">
        <v>0</v>
      </c>
      <c r="BH60" s="48">
        <v>0</v>
      </c>
      <c r="BI60" s="49">
        <v>0</v>
      </c>
      <c r="BJ60" s="48">
        <v>18</v>
      </c>
      <c r="BK60" s="49">
        <v>94.73684210526316</v>
      </c>
      <c r="BL60" s="48">
        <v>19</v>
      </c>
    </row>
    <row r="61" spans="1:64" ht="15">
      <c r="A61" s="64" t="s">
        <v>252</v>
      </c>
      <c r="B61" s="64" t="s">
        <v>282</v>
      </c>
      <c r="C61" s="65"/>
      <c r="D61" s="66"/>
      <c r="E61" s="67"/>
      <c r="F61" s="68"/>
      <c r="G61" s="65"/>
      <c r="H61" s="69"/>
      <c r="I61" s="70"/>
      <c r="J61" s="70"/>
      <c r="K61" s="34" t="s">
        <v>65</v>
      </c>
      <c r="L61" s="77">
        <v>65</v>
      </c>
      <c r="M61" s="77"/>
      <c r="N61" s="72"/>
      <c r="O61" s="79" t="s">
        <v>303</v>
      </c>
      <c r="P61" s="81">
        <v>43510.80871527778</v>
      </c>
      <c r="Q61" s="79" t="s">
        <v>355</v>
      </c>
      <c r="R61" s="83" t="s">
        <v>496</v>
      </c>
      <c r="S61" s="79" t="s">
        <v>560</v>
      </c>
      <c r="T61" s="79" t="s">
        <v>588</v>
      </c>
      <c r="U61" s="83" t="s">
        <v>646</v>
      </c>
      <c r="V61" s="83" t="s">
        <v>646</v>
      </c>
      <c r="W61" s="81">
        <v>43510.80871527778</v>
      </c>
      <c r="X61" s="83" t="s">
        <v>832</v>
      </c>
      <c r="Y61" s="79"/>
      <c r="Z61" s="79"/>
      <c r="AA61" s="85" t="s">
        <v>1019</v>
      </c>
      <c r="AB61" s="79"/>
      <c r="AC61" s="79" t="b">
        <v>0</v>
      </c>
      <c r="AD61" s="79">
        <v>0</v>
      </c>
      <c r="AE61" s="85" t="s">
        <v>1149</v>
      </c>
      <c r="AF61" s="79" t="b">
        <v>0</v>
      </c>
      <c r="AG61" s="79" t="s">
        <v>1152</v>
      </c>
      <c r="AH61" s="79"/>
      <c r="AI61" s="85" t="s">
        <v>1149</v>
      </c>
      <c r="AJ61" s="79" t="b">
        <v>0</v>
      </c>
      <c r="AK61" s="79">
        <v>0</v>
      </c>
      <c r="AL61" s="85" t="s">
        <v>1124</v>
      </c>
      <c r="AM61" s="79" t="s">
        <v>1156</v>
      </c>
      <c r="AN61" s="79" t="b">
        <v>0</v>
      </c>
      <c r="AO61" s="85" t="s">
        <v>1124</v>
      </c>
      <c r="AP61" s="79" t="s">
        <v>176</v>
      </c>
      <c r="AQ61" s="79">
        <v>0</v>
      </c>
      <c r="AR61" s="79">
        <v>0</v>
      </c>
      <c r="AS61" s="79"/>
      <c r="AT61" s="79"/>
      <c r="AU61" s="79"/>
      <c r="AV61" s="79"/>
      <c r="AW61" s="79"/>
      <c r="AX61" s="79"/>
      <c r="AY61" s="79"/>
      <c r="AZ61" s="79"/>
      <c r="BA61">
        <v>6</v>
      </c>
      <c r="BB61" s="78" t="str">
        <f>REPLACE(INDEX(GroupVertices[Group],MATCH(Edges24[[#This Row],[Vertex 1]],GroupVertices[Vertex],0)),1,1,"")</f>
        <v>4</v>
      </c>
      <c r="BC61" s="78" t="str">
        <f>REPLACE(INDEX(GroupVertices[Group],MATCH(Edges24[[#This Row],[Vertex 2]],GroupVertices[Vertex],0)),1,1,"")</f>
        <v>1</v>
      </c>
      <c r="BD61" s="48">
        <v>1</v>
      </c>
      <c r="BE61" s="49">
        <v>10</v>
      </c>
      <c r="BF61" s="48">
        <v>0</v>
      </c>
      <c r="BG61" s="49">
        <v>0</v>
      </c>
      <c r="BH61" s="48">
        <v>0</v>
      </c>
      <c r="BI61" s="49">
        <v>0</v>
      </c>
      <c r="BJ61" s="48">
        <v>9</v>
      </c>
      <c r="BK61" s="49">
        <v>90</v>
      </c>
      <c r="BL61" s="48">
        <v>10</v>
      </c>
    </row>
    <row r="62" spans="1:64" ht="15">
      <c r="A62" s="64" t="s">
        <v>252</v>
      </c>
      <c r="B62" s="64" t="s">
        <v>290</v>
      </c>
      <c r="C62" s="65"/>
      <c r="D62" s="66"/>
      <c r="E62" s="67"/>
      <c r="F62" s="68"/>
      <c r="G62" s="65"/>
      <c r="H62" s="69"/>
      <c r="I62" s="70"/>
      <c r="J62" s="70"/>
      <c r="K62" s="34" t="s">
        <v>65</v>
      </c>
      <c r="L62" s="77">
        <v>66</v>
      </c>
      <c r="M62" s="77"/>
      <c r="N62" s="72"/>
      <c r="O62" s="79" t="s">
        <v>303</v>
      </c>
      <c r="P62" s="81">
        <v>43511.60701388889</v>
      </c>
      <c r="Q62" s="79" t="s">
        <v>356</v>
      </c>
      <c r="R62" s="79"/>
      <c r="S62" s="79"/>
      <c r="T62" s="79" t="s">
        <v>583</v>
      </c>
      <c r="U62" s="79"/>
      <c r="V62" s="83" t="s">
        <v>739</v>
      </c>
      <c r="W62" s="81">
        <v>43511.60701388889</v>
      </c>
      <c r="X62" s="83" t="s">
        <v>833</v>
      </c>
      <c r="Y62" s="79"/>
      <c r="Z62" s="79"/>
      <c r="AA62" s="85" t="s">
        <v>1020</v>
      </c>
      <c r="AB62" s="79"/>
      <c r="AC62" s="79" t="b">
        <v>0</v>
      </c>
      <c r="AD62" s="79">
        <v>0</v>
      </c>
      <c r="AE62" s="85" t="s">
        <v>1149</v>
      </c>
      <c r="AF62" s="79" t="b">
        <v>0</v>
      </c>
      <c r="AG62" s="79" t="s">
        <v>1152</v>
      </c>
      <c r="AH62" s="79"/>
      <c r="AI62" s="85" t="s">
        <v>1149</v>
      </c>
      <c r="AJ62" s="79" t="b">
        <v>0</v>
      </c>
      <c r="AK62" s="79">
        <v>0</v>
      </c>
      <c r="AL62" s="85" t="s">
        <v>1146</v>
      </c>
      <c r="AM62" s="79" t="s">
        <v>1156</v>
      </c>
      <c r="AN62" s="79" t="b">
        <v>0</v>
      </c>
      <c r="AO62" s="85" t="s">
        <v>1146</v>
      </c>
      <c r="AP62" s="79" t="s">
        <v>176</v>
      </c>
      <c r="AQ62" s="79">
        <v>0</v>
      </c>
      <c r="AR62" s="79">
        <v>0</v>
      </c>
      <c r="AS62" s="79"/>
      <c r="AT62" s="79"/>
      <c r="AU62" s="79"/>
      <c r="AV62" s="79"/>
      <c r="AW62" s="79"/>
      <c r="AX62" s="79"/>
      <c r="AY62" s="79"/>
      <c r="AZ62" s="79"/>
      <c r="BA62">
        <v>1</v>
      </c>
      <c r="BB62" s="78" t="str">
        <f>REPLACE(INDEX(GroupVertices[Group],MATCH(Edges24[[#This Row],[Vertex 1]],GroupVertices[Vertex],0)),1,1,"")</f>
        <v>4</v>
      </c>
      <c r="BC62" s="78" t="str">
        <f>REPLACE(INDEX(GroupVertices[Group],MATCH(Edges24[[#This Row],[Vertex 2]],GroupVertices[Vertex],0)),1,1,"")</f>
        <v>4</v>
      </c>
      <c r="BD62" s="48">
        <v>0</v>
      </c>
      <c r="BE62" s="49">
        <v>0</v>
      </c>
      <c r="BF62" s="48">
        <v>0</v>
      </c>
      <c r="BG62" s="49">
        <v>0</v>
      </c>
      <c r="BH62" s="48">
        <v>0</v>
      </c>
      <c r="BI62" s="49">
        <v>0</v>
      </c>
      <c r="BJ62" s="48">
        <v>22</v>
      </c>
      <c r="BK62" s="49">
        <v>100</v>
      </c>
      <c r="BL62" s="48">
        <v>22</v>
      </c>
    </row>
    <row r="63" spans="1:64" ht="15">
      <c r="A63" s="64" t="s">
        <v>253</v>
      </c>
      <c r="B63" s="64" t="s">
        <v>294</v>
      </c>
      <c r="C63" s="65"/>
      <c r="D63" s="66"/>
      <c r="E63" s="67"/>
      <c r="F63" s="68"/>
      <c r="G63" s="65"/>
      <c r="H63" s="69"/>
      <c r="I63" s="70"/>
      <c r="J63" s="70"/>
      <c r="K63" s="34" t="s">
        <v>65</v>
      </c>
      <c r="L63" s="77">
        <v>67</v>
      </c>
      <c r="M63" s="77"/>
      <c r="N63" s="72"/>
      <c r="O63" s="79" t="s">
        <v>303</v>
      </c>
      <c r="P63" s="81">
        <v>43511.62513888889</v>
      </c>
      <c r="Q63" s="79" t="s">
        <v>357</v>
      </c>
      <c r="R63" s="83" t="s">
        <v>497</v>
      </c>
      <c r="S63" s="79" t="s">
        <v>560</v>
      </c>
      <c r="T63" s="79" t="s">
        <v>589</v>
      </c>
      <c r="U63" s="83" t="s">
        <v>647</v>
      </c>
      <c r="V63" s="83" t="s">
        <v>647</v>
      </c>
      <c r="W63" s="81">
        <v>43511.62513888889</v>
      </c>
      <c r="X63" s="83" t="s">
        <v>834</v>
      </c>
      <c r="Y63" s="79"/>
      <c r="Z63" s="79"/>
      <c r="AA63" s="85" t="s">
        <v>1021</v>
      </c>
      <c r="AB63" s="79"/>
      <c r="AC63" s="79" t="b">
        <v>0</v>
      </c>
      <c r="AD63" s="79">
        <v>0</v>
      </c>
      <c r="AE63" s="85" t="s">
        <v>1149</v>
      </c>
      <c r="AF63" s="79" t="b">
        <v>0</v>
      </c>
      <c r="AG63" s="79" t="s">
        <v>1152</v>
      </c>
      <c r="AH63" s="79"/>
      <c r="AI63" s="85" t="s">
        <v>1149</v>
      </c>
      <c r="AJ63" s="79" t="b">
        <v>0</v>
      </c>
      <c r="AK63" s="79">
        <v>1</v>
      </c>
      <c r="AL63" s="85" t="s">
        <v>1149</v>
      </c>
      <c r="AM63" s="79" t="s">
        <v>1161</v>
      </c>
      <c r="AN63" s="79" t="b">
        <v>0</v>
      </c>
      <c r="AO63" s="85" t="s">
        <v>1021</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c r="BE63" s="49"/>
      <c r="BF63" s="48"/>
      <c r="BG63" s="49"/>
      <c r="BH63" s="48"/>
      <c r="BI63" s="49"/>
      <c r="BJ63" s="48"/>
      <c r="BK63" s="49"/>
      <c r="BL63" s="48"/>
    </row>
    <row r="64" spans="1:64" ht="15">
      <c r="A64" s="64" t="s">
        <v>254</v>
      </c>
      <c r="B64" s="64" t="s">
        <v>253</v>
      </c>
      <c r="C64" s="65"/>
      <c r="D64" s="66"/>
      <c r="E64" s="67"/>
      <c r="F64" s="68"/>
      <c r="G64" s="65"/>
      <c r="H64" s="69"/>
      <c r="I64" s="70"/>
      <c r="J64" s="70"/>
      <c r="K64" s="34" t="s">
        <v>65</v>
      </c>
      <c r="L64" s="77">
        <v>69</v>
      </c>
      <c r="M64" s="77"/>
      <c r="N64" s="72"/>
      <c r="O64" s="79" t="s">
        <v>303</v>
      </c>
      <c r="P64" s="81">
        <v>43511.64708333334</v>
      </c>
      <c r="Q64" s="79" t="s">
        <v>358</v>
      </c>
      <c r="R64" s="79"/>
      <c r="S64" s="79"/>
      <c r="T64" s="79" t="s">
        <v>590</v>
      </c>
      <c r="U64" s="79"/>
      <c r="V64" s="83" t="s">
        <v>740</v>
      </c>
      <c r="W64" s="81">
        <v>43511.64708333334</v>
      </c>
      <c r="X64" s="83" t="s">
        <v>835</v>
      </c>
      <c r="Y64" s="79"/>
      <c r="Z64" s="79"/>
      <c r="AA64" s="85" t="s">
        <v>1022</v>
      </c>
      <c r="AB64" s="79"/>
      <c r="AC64" s="79" t="b">
        <v>0</v>
      </c>
      <c r="AD64" s="79">
        <v>0</v>
      </c>
      <c r="AE64" s="85" t="s">
        <v>1149</v>
      </c>
      <c r="AF64" s="79" t="b">
        <v>0</v>
      </c>
      <c r="AG64" s="79" t="s">
        <v>1152</v>
      </c>
      <c r="AH64" s="79"/>
      <c r="AI64" s="85" t="s">
        <v>1149</v>
      </c>
      <c r="AJ64" s="79" t="b">
        <v>0</v>
      </c>
      <c r="AK64" s="79">
        <v>1</v>
      </c>
      <c r="AL64" s="85" t="s">
        <v>1021</v>
      </c>
      <c r="AM64" s="79" t="s">
        <v>1165</v>
      </c>
      <c r="AN64" s="79" t="b">
        <v>0</v>
      </c>
      <c r="AO64" s="85" t="s">
        <v>1021</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v>0</v>
      </c>
      <c r="BE64" s="49">
        <v>0</v>
      </c>
      <c r="BF64" s="48">
        <v>0</v>
      </c>
      <c r="BG64" s="49">
        <v>0</v>
      </c>
      <c r="BH64" s="48">
        <v>0</v>
      </c>
      <c r="BI64" s="49">
        <v>0</v>
      </c>
      <c r="BJ64" s="48">
        <v>20</v>
      </c>
      <c r="BK64" s="49">
        <v>100</v>
      </c>
      <c r="BL64" s="48">
        <v>20</v>
      </c>
    </row>
    <row r="65" spans="1:64" ht="15">
      <c r="A65" s="64" t="s">
        <v>254</v>
      </c>
      <c r="B65" s="64" t="s">
        <v>295</v>
      </c>
      <c r="C65" s="65"/>
      <c r="D65" s="66"/>
      <c r="E65" s="67"/>
      <c r="F65" s="68"/>
      <c r="G65" s="65"/>
      <c r="H65" s="69"/>
      <c r="I65" s="70"/>
      <c r="J65" s="70"/>
      <c r="K65" s="34" t="s">
        <v>65</v>
      </c>
      <c r="L65" s="77">
        <v>70</v>
      </c>
      <c r="M65" s="77"/>
      <c r="N65" s="72"/>
      <c r="O65" s="79" t="s">
        <v>303</v>
      </c>
      <c r="P65" s="81">
        <v>43504.89710648148</v>
      </c>
      <c r="Q65" s="79" t="s">
        <v>359</v>
      </c>
      <c r="R65" s="79"/>
      <c r="S65" s="79"/>
      <c r="T65" s="79" t="s">
        <v>591</v>
      </c>
      <c r="U65" s="79"/>
      <c r="V65" s="83" t="s">
        <v>740</v>
      </c>
      <c r="W65" s="81">
        <v>43504.89710648148</v>
      </c>
      <c r="X65" s="83" t="s">
        <v>836</v>
      </c>
      <c r="Y65" s="79"/>
      <c r="Z65" s="79"/>
      <c r="AA65" s="85" t="s">
        <v>1023</v>
      </c>
      <c r="AB65" s="79"/>
      <c r="AC65" s="79" t="b">
        <v>0</v>
      </c>
      <c r="AD65" s="79">
        <v>0</v>
      </c>
      <c r="AE65" s="85" t="s">
        <v>1149</v>
      </c>
      <c r="AF65" s="79" t="b">
        <v>0</v>
      </c>
      <c r="AG65" s="79" t="s">
        <v>1152</v>
      </c>
      <c r="AH65" s="79"/>
      <c r="AI65" s="85" t="s">
        <v>1149</v>
      </c>
      <c r="AJ65" s="79" t="b">
        <v>0</v>
      </c>
      <c r="AK65" s="79">
        <v>1</v>
      </c>
      <c r="AL65" s="85" t="s">
        <v>1085</v>
      </c>
      <c r="AM65" s="79" t="s">
        <v>1165</v>
      </c>
      <c r="AN65" s="79" t="b">
        <v>0</v>
      </c>
      <c r="AO65" s="85" t="s">
        <v>1085</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v>0</v>
      </c>
      <c r="BE65" s="49">
        <v>0</v>
      </c>
      <c r="BF65" s="48">
        <v>0</v>
      </c>
      <c r="BG65" s="49">
        <v>0</v>
      </c>
      <c r="BH65" s="48">
        <v>0</v>
      </c>
      <c r="BI65" s="49">
        <v>0</v>
      </c>
      <c r="BJ65" s="48">
        <v>19</v>
      </c>
      <c r="BK65" s="49">
        <v>100</v>
      </c>
      <c r="BL65" s="48">
        <v>19</v>
      </c>
    </row>
    <row r="66" spans="1:64" ht="15">
      <c r="A66" s="64" t="s">
        <v>255</v>
      </c>
      <c r="B66" s="64" t="s">
        <v>282</v>
      </c>
      <c r="C66" s="65"/>
      <c r="D66" s="66"/>
      <c r="E66" s="67"/>
      <c r="F66" s="68"/>
      <c r="G66" s="65"/>
      <c r="H66" s="69"/>
      <c r="I66" s="70"/>
      <c r="J66" s="70"/>
      <c r="K66" s="34" t="s">
        <v>65</v>
      </c>
      <c r="L66" s="77">
        <v>72</v>
      </c>
      <c r="M66" s="77"/>
      <c r="N66" s="72"/>
      <c r="O66" s="79" t="s">
        <v>303</v>
      </c>
      <c r="P66" s="81">
        <v>43511.65258101852</v>
      </c>
      <c r="Q66" s="79" t="s">
        <v>360</v>
      </c>
      <c r="R66" s="83" t="s">
        <v>498</v>
      </c>
      <c r="S66" s="79" t="s">
        <v>560</v>
      </c>
      <c r="T66" s="79" t="s">
        <v>581</v>
      </c>
      <c r="U66" s="79"/>
      <c r="V66" s="83" t="s">
        <v>741</v>
      </c>
      <c r="W66" s="81">
        <v>43511.65258101852</v>
      </c>
      <c r="X66" s="83" t="s">
        <v>837</v>
      </c>
      <c r="Y66" s="79"/>
      <c r="Z66" s="79"/>
      <c r="AA66" s="85" t="s">
        <v>1024</v>
      </c>
      <c r="AB66" s="79"/>
      <c r="AC66" s="79" t="b">
        <v>0</v>
      </c>
      <c r="AD66" s="79">
        <v>0</v>
      </c>
      <c r="AE66" s="85" t="s">
        <v>1149</v>
      </c>
      <c r="AF66" s="79" t="b">
        <v>0</v>
      </c>
      <c r="AG66" s="79" t="s">
        <v>1152</v>
      </c>
      <c r="AH66" s="79"/>
      <c r="AI66" s="85" t="s">
        <v>1149</v>
      </c>
      <c r="AJ66" s="79" t="b">
        <v>0</v>
      </c>
      <c r="AK66" s="79">
        <v>2</v>
      </c>
      <c r="AL66" s="85" t="s">
        <v>1127</v>
      </c>
      <c r="AM66" s="79" t="s">
        <v>1163</v>
      </c>
      <c r="AN66" s="79" t="b">
        <v>0</v>
      </c>
      <c r="AO66" s="85" t="s">
        <v>1127</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1</v>
      </c>
      <c r="BE66" s="49">
        <v>5.2631578947368425</v>
      </c>
      <c r="BF66" s="48">
        <v>0</v>
      </c>
      <c r="BG66" s="49">
        <v>0</v>
      </c>
      <c r="BH66" s="48">
        <v>0</v>
      </c>
      <c r="BI66" s="49">
        <v>0</v>
      </c>
      <c r="BJ66" s="48">
        <v>18</v>
      </c>
      <c r="BK66" s="49">
        <v>94.73684210526316</v>
      </c>
      <c r="BL66" s="48">
        <v>19</v>
      </c>
    </row>
    <row r="67" spans="1:64" ht="15">
      <c r="A67" s="64" t="s">
        <v>256</v>
      </c>
      <c r="B67" s="64" t="s">
        <v>285</v>
      </c>
      <c r="C67" s="65"/>
      <c r="D67" s="66"/>
      <c r="E67" s="67"/>
      <c r="F67" s="68"/>
      <c r="G67" s="65"/>
      <c r="H67" s="69"/>
      <c r="I67" s="70"/>
      <c r="J67" s="70"/>
      <c r="K67" s="34" t="s">
        <v>65</v>
      </c>
      <c r="L67" s="77">
        <v>73</v>
      </c>
      <c r="M67" s="77"/>
      <c r="N67" s="72"/>
      <c r="O67" s="79" t="s">
        <v>303</v>
      </c>
      <c r="P67" s="81">
        <v>43511.68775462963</v>
      </c>
      <c r="Q67" s="79" t="s">
        <v>334</v>
      </c>
      <c r="R67" s="83" t="s">
        <v>479</v>
      </c>
      <c r="S67" s="79" t="s">
        <v>560</v>
      </c>
      <c r="T67" s="79" t="s">
        <v>579</v>
      </c>
      <c r="U67" s="79"/>
      <c r="V67" s="83" t="s">
        <v>742</v>
      </c>
      <c r="W67" s="81">
        <v>43511.68775462963</v>
      </c>
      <c r="X67" s="83" t="s">
        <v>838</v>
      </c>
      <c r="Y67" s="79"/>
      <c r="Z67" s="79"/>
      <c r="AA67" s="85" t="s">
        <v>1025</v>
      </c>
      <c r="AB67" s="79"/>
      <c r="AC67" s="79" t="b">
        <v>0</v>
      </c>
      <c r="AD67" s="79">
        <v>0</v>
      </c>
      <c r="AE67" s="85" t="s">
        <v>1149</v>
      </c>
      <c r="AF67" s="79" t="b">
        <v>0</v>
      </c>
      <c r="AG67" s="79" t="s">
        <v>1152</v>
      </c>
      <c r="AH67" s="79"/>
      <c r="AI67" s="85" t="s">
        <v>1149</v>
      </c>
      <c r="AJ67" s="79" t="b">
        <v>0</v>
      </c>
      <c r="AK67" s="79">
        <v>6</v>
      </c>
      <c r="AL67" s="85" t="s">
        <v>1090</v>
      </c>
      <c r="AM67" s="79" t="s">
        <v>1156</v>
      </c>
      <c r="AN67" s="79" t="b">
        <v>0</v>
      </c>
      <c r="AO67" s="85" t="s">
        <v>1090</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257</v>
      </c>
      <c r="B68" s="64" t="s">
        <v>261</v>
      </c>
      <c r="C68" s="65"/>
      <c r="D68" s="66"/>
      <c r="E68" s="67"/>
      <c r="F68" s="68"/>
      <c r="G68" s="65"/>
      <c r="H68" s="69"/>
      <c r="I68" s="70"/>
      <c r="J68" s="70"/>
      <c r="K68" s="34" t="s">
        <v>65</v>
      </c>
      <c r="L68" s="77">
        <v>75</v>
      </c>
      <c r="M68" s="77"/>
      <c r="N68" s="72"/>
      <c r="O68" s="79" t="s">
        <v>303</v>
      </c>
      <c r="P68" s="81">
        <v>43511.72539351852</v>
      </c>
      <c r="Q68" s="79" t="s">
        <v>361</v>
      </c>
      <c r="R68" s="79"/>
      <c r="S68" s="79"/>
      <c r="T68" s="79"/>
      <c r="U68" s="79"/>
      <c r="V68" s="83" t="s">
        <v>743</v>
      </c>
      <c r="W68" s="81">
        <v>43511.72539351852</v>
      </c>
      <c r="X68" s="83" t="s">
        <v>839</v>
      </c>
      <c r="Y68" s="79"/>
      <c r="Z68" s="79"/>
      <c r="AA68" s="85" t="s">
        <v>1026</v>
      </c>
      <c r="AB68" s="79"/>
      <c r="AC68" s="79" t="b">
        <v>0</v>
      </c>
      <c r="AD68" s="79">
        <v>0</v>
      </c>
      <c r="AE68" s="85" t="s">
        <v>1149</v>
      </c>
      <c r="AF68" s="79" t="b">
        <v>0</v>
      </c>
      <c r="AG68" s="79" t="s">
        <v>1152</v>
      </c>
      <c r="AH68" s="79"/>
      <c r="AI68" s="85" t="s">
        <v>1149</v>
      </c>
      <c r="AJ68" s="79" t="b">
        <v>0</v>
      </c>
      <c r="AK68" s="79">
        <v>2</v>
      </c>
      <c r="AL68" s="85" t="s">
        <v>1037</v>
      </c>
      <c r="AM68" s="79" t="s">
        <v>1159</v>
      </c>
      <c r="AN68" s="79" t="b">
        <v>0</v>
      </c>
      <c r="AO68" s="85" t="s">
        <v>1037</v>
      </c>
      <c r="AP68" s="79" t="s">
        <v>176</v>
      </c>
      <c r="AQ68" s="79">
        <v>0</v>
      </c>
      <c r="AR68" s="79">
        <v>0</v>
      </c>
      <c r="AS68" s="79"/>
      <c r="AT68" s="79"/>
      <c r="AU68" s="79"/>
      <c r="AV68" s="79"/>
      <c r="AW68" s="79"/>
      <c r="AX68" s="79"/>
      <c r="AY68" s="79"/>
      <c r="AZ68" s="79"/>
      <c r="BA68">
        <v>1</v>
      </c>
      <c r="BB68" s="78" t="str">
        <f>REPLACE(INDEX(GroupVertices[Group],MATCH(Edges24[[#This Row],[Vertex 1]],GroupVertices[Vertex],0)),1,1,"")</f>
        <v>6</v>
      </c>
      <c r="BC68" s="78" t="str">
        <f>REPLACE(INDEX(GroupVertices[Group],MATCH(Edges24[[#This Row],[Vertex 2]],GroupVertices[Vertex],0)),1,1,"")</f>
        <v>6</v>
      </c>
      <c r="BD68" s="48">
        <v>0</v>
      </c>
      <c r="BE68" s="49">
        <v>0</v>
      </c>
      <c r="BF68" s="48">
        <v>0</v>
      </c>
      <c r="BG68" s="49">
        <v>0</v>
      </c>
      <c r="BH68" s="48">
        <v>0</v>
      </c>
      <c r="BI68" s="49">
        <v>0</v>
      </c>
      <c r="BJ68" s="48">
        <v>19</v>
      </c>
      <c r="BK68" s="49">
        <v>100</v>
      </c>
      <c r="BL68" s="48">
        <v>19</v>
      </c>
    </row>
    <row r="69" spans="1:64" ht="15">
      <c r="A69" s="64" t="s">
        <v>258</v>
      </c>
      <c r="B69" s="64" t="s">
        <v>258</v>
      </c>
      <c r="C69" s="65"/>
      <c r="D69" s="66"/>
      <c r="E69" s="67"/>
      <c r="F69" s="68"/>
      <c r="G69" s="65"/>
      <c r="H69" s="69"/>
      <c r="I69" s="70"/>
      <c r="J69" s="70"/>
      <c r="K69" s="34" t="s">
        <v>65</v>
      </c>
      <c r="L69" s="77">
        <v>76</v>
      </c>
      <c r="M69" s="77"/>
      <c r="N69" s="72"/>
      <c r="O69" s="79" t="s">
        <v>176</v>
      </c>
      <c r="P69" s="81">
        <v>43505.038518518515</v>
      </c>
      <c r="Q69" s="79" t="s">
        <v>362</v>
      </c>
      <c r="R69" s="79" t="s">
        <v>499</v>
      </c>
      <c r="S69" s="79" t="s">
        <v>565</v>
      </c>
      <c r="T69" s="79"/>
      <c r="U69" s="79"/>
      <c r="V69" s="83" t="s">
        <v>744</v>
      </c>
      <c r="W69" s="81">
        <v>43505.038518518515</v>
      </c>
      <c r="X69" s="83" t="s">
        <v>840</v>
      </c>
      <c r="Y69" s="79"/>
      <c r="Z69" s="79"/>
      <c r="AA69" s="85" t="s">
        <v>1027</v>
      </c>
      <c r="AB69" s="79"/>
      <c r="AC69" s="79" t="b">
        <v>0</v>
      </c>
      <c r="AD69" s="79">
        <v>0</v>
      </c>
      <c r="AE69" s="85" t="s">
        <v>1149</v>
      </c>
      <c r="AF69" s="79" t="b">
        <v>0</v>
      </c>
      <c r="AG69" s="79" t="s">
        <v>1154</v>
      </c>
      <c r="AH69" s="79"/>
      <c r="AI69" s="85" t="s">
        <v>1149</v>
      </c>
      <c r="AJ69" s="79" t="b">
        <v>0</v>
      </c>
      <c r="AK69" s="79">
        <v>0</v>
      </c>
      <c r="AL69" s="85" t="s">
        <v>1149</v>
      </c>
      <c r="AM69" s="79" t="s">
        <v>1160</v>
      </c>
      <c r="AN69" s="79" t="b">
        <v>0</v>
      </c>
      <c r="AO69" s="85" t="s">
        <v>1027</v>
      </c>
      <c r="AP69" s="79" t="s">
        <v>176</v>
      </c>
      <c r="AQ69" s="79">
        <v>0</v>
      </c>
      <c r="AR69" s="79">
        <v>0</v>
      </c>
      <c r="AS69" s="79"/>
      <c r="AT69" s="79"/>
      <c r="AU69" s="79"/>
      <c r="AV69" s="79"/>
      <c r="AW69" s="79"/>
      <c r="AX69" s="79"/>
      <c r="AY69" s="79"/>
      <c r="AZ69" s="79"/>
      <c r="BA69">
        <v>5</v>
      </c>
      <c r="BB69" s="78" t="str">
        <f>REPLACE(INDEX(GroupVertices[Group],MATCH(Edges24[[#This Row],[Vertex 1]],GroupVertices[Vertex],0)),1,1,"")</f>
        <v>2</v>
      </c>
      <c r="BC69" s="78" t="str">
        <f>REPLACE(INDEX(GroupVertices[Group],MATCH(Edges24[[#This Row],[Vertex 2]],GroupVertices[Vertex],0)),1,1,"")</f>
        <v>2</v>
      </c>
      <c r="BD69" s="48">
        <v>0</v>
      </c>
      <c r="BE69" s="49">
        <v>0</v>
      </c>
      <c r="BF69" s="48">
        <v>0</v>
      </c>
      <c r="BG69" s="49">
        <v>0</v>
      </c>
      <c r="BH69" s="48">
        <v>0</v>
      </c>
      <c r="BI69" s="49">
        <v>0</v>
      </c>
      <c r="BJ69" s="48">
        <v>0</v>
      </c>
      <c r="BK69" s="49">
        <v>0</v>
      </c>
      <c r="BL69" s="48">
        <v>0</v>
      </c>
    </row>
    <row r="70" spans="1:64" ht="15">
      <c r="A70" s="64" t="s">
        <v>258</v>
      </c>
      <c r="B70" s="64" t="s">
        <v>258</v>
      </c>
      <c r="C70" s="65"/>
      <c r="D70" s="66"/>
      <c r="E70" s="67"/>
      <c r="F70" s="68"/>
      <c r="G70" s="65"/>
      <c r="H70" s="69"/>
      <c r="I70" s="70"/>
      <c r="J70" s="70"/>
      <c r="K70" s="34" t="s">
        <v>65</v>
      </c>
      <c r="L70" s="77">
        <v>77</v>
      </c>
      <c r="M70" s="77"/>
      <c r="N70" s="72"/>
      <c r="O70" s="79" t="s">
        <v>176</v>
      </c>
      <c r="P70" s="81">
        <v>43511.78424768519</v>
      </c>
      <c r="Q70" s="79" t="s">
        <v>363</v>
      </c>
      <c r="R70" s="79" t="s">
        <v>500</v>
      </c>
      <c r="S70" s="79" t="s">
        <v>565</v>
      </c>
      <c r="T70" s="79"/>
      <c r="U70" s="79"/>
      <c r="V70" s="83" t="s">
        <v>744</v>
      </c>
      <c r="W70" s="81">
        <v>43511.78424768519</v>
      </c>
      <c r="X70" s="83" t="s">
        <v>841</v>
      </c>
      <c r="Y70" s="79"/>
      <c r="Z70" s="79"/>
      <c r="AA70" s="85" t="s">
        <v>1028</v>
      </c>
      <c r="AB70" s="79"/>
      <c r="AC70" s="79" t="b">
        <v>0</v>
      </c>
      <c r="AD70" s="79">
        <v>0</v>
      </c>
      <c r="AE70" s="85" t="s">
        <v>1149</v>
      </c>
      <c r="AF70" s="79" t="b">
        <v>0</v>
      </c>
      <c r="AG70" s="79" t="s">
        <v>1154</v>
      </c>
      <c r="AH70" s="79"/>
      <c r="AI70" s="85" t="s">
        <v>1149</v>
      </c>
      <c r="AJ70" s="79" t="b">
        <v>0</v>
      </c>
      <c r="AK70" s="79">
        <v>0</v>
      </c>
      <c r="AL70" s="85" t="s">
        <v>1149</v>
      </c>
      <c r="AM70" s="79" t="s">
        <v>1160</v>
      </c>
      <c r="AN70" s="79" t="b">
        <v>0</v>
      </c>
      <c r="AO70" s="85" t="s">
        <v>1028</v>
      </c>
      <c r="AP70" s="79" t="s">
        <v>176</v>
      </c>
      <c r="AQ70" s="79">
        <v>0</v>
      </c>
      <c r="AR70" s="79">
        <v>0</v>
      </c>
      <c r="AS70" s="79"/>
      <c r="AT70" s="79"/>
      <c r="AU70" s="79"/>
      <c r="AV70" s="79"/>
      <c r="AW70" s="79"/>
      <c r="AX70" s="79"/>
      <c r="AY70" s="79"/>
      <c r="AZ70" s="79"/>
      <c r="BA70">
        <v>5</v>
      </c>
      <c r="BB70" s="78" t="str">
        <f>REPLACE(INDEX(GroupVertices[Group],MATCH(Edges24[[#This Row],[Vertex 1]],GroupVertices[Vertex],0)),1,1,"")</f>
        <v>2</v>
      </c>
      <c r="BC70" s="78" t="str">
        <f>REPLACE(INDEX(GroupVertices[Group],MATCH(Edges24[[#This Row],[Vertex 2]],GroupVertices[Vertex],0)),1,1,"")</f>
        <v>2</v>
      </c>
      <c r="BD70" s="48">
        <v>0</v>
      </c>
      <c r="BE70" s="49">
        <v>0</v>
      </c>
      <c r="BF70" s="48">
        <v>0</v>
      </c>
      <c r="BG70" s="49">
        <v>0</v>
      </c>
      <c r="BH70" s="48">
        <v>0</v>
      </c>
      <c r="BI70" s="49">
        <v>0</v>
      </c>
      <c r="BJ70" s="48">
        <v>0</v>
      </c>
      <c r="BK70" s="49">
        <v>0</v>
      </c>
      <c r="BL70" s="48">
        <v>0</v>
      </c>
    </row>
    <row r="71" spans="1:64" ht="15">
      <c r="A71" s="64" t="s">
        <v>258</v>
      </c>
      <c r="B71" s="64" t="s">
        <v>258</v>
      </c>
      <c r="C71" s="65"/>
      <c r="D71" s="66"/>
      <c r="E71" s="67"/>
      <c r="F71" s="68"/>
      <c r="G71" s="65"/>
      <c r="H71" s="69"/>
      <c r="I71" s="70"/>
      <c r="J71" s="70"/>
      <c r="K71" s="34" t="s">
        <v>65</v>
      </c>
      <c r="L71" s="77">
        <v>78</v>
      </c>
      <c r="M71" s="77"/>
      <c r="N71" s="72"/>
      <c r="O71" s="79" t="s">
        <v>176</v>
      </c>
      <c r="P71" s="81">
        <v>43511.786041666666</v>
      </c>
      <c r="Q71" s="79" t="s">
        <v>364</v>
      </c>
      <c r="R71" s="79" t="s">
        <v>501</v>
      </c>
      <c r="S71" s="79" t="s">
        <v>565</v>
      </c>
      <c r="T71" s="79"/>
      <c r="U71" s="79"/>
      <c r="V71" s="83" t="s">
        <v>744</v>
      </c>
      <c r="W71" s="81">
        <v>43511.786041666666</v>
      </c>
      <c r="X71" s="83" t="s">
        <v>842</v>
      </c>
      <c r="Y71" s="79"/>
      <c r="Z71" s="79"/>
      <c r="AA71" s="85" t="s">
        <v>1029</v>
      </c>
      <c r="AB71" s="79"/>
      <c r="AC71" s="79" t="b">
        <v>0</v>
      </c>
      <c r="AD71" s="79">
        <v>0</v>
      </c>
      <c r="AE71" s="85" t="s">
        <v>1149</v>
      </c>
      <c r="AF71" s="79" t="b">
        <v>0</v>
      </c>
      <c r="AG71" s="79" t="s">
        <v>1154</v>
      </c>
      <c r="AH71" s="79"/>
      <c r="AI71" s="85" t="s">
        <v>1149</v>
      </c>
      <c r="AJ71" s="79" t="b">
        <v>0</v>
      </c>
      <c r="AK71" s="79">
        <v>0</v>
      </c>
      <c r="AL71" s="85" t="s">
        <v>1149</v>
      </c>
      <c r="AM71" s="79" t="s">
        <v>1160</v>
      </c>
      <c r="AN71" s="79" t="b">
        <v>0</v>
      </c>
      <c r="AO71" s="85" t="s">
        <v>1029</v>
      </c>
      <c r="AP71" s="79" t="s">
        <v>176</v>
      </c>
      <c r="AQ71" s="79">
        <v>0</v>
      </c>
      <c r="AR71" s="79">
        <v>0</v>
      </c>
      <c r="AS71" s="79"/>
      <c r="AT71" s="79"/>
      <c r="AU71" s="79"/>
      <c r="AV71" s="79"/>
      <c r="AW71" s="79"/>
      <c r="AX71" s="79"/>
      <c r="AY71" s="79"/>
      <c r="AZ71" s="79"/>
      <c r="BA71">
        <v>5</v>
      </c>
      <c r="BB71" s="78" t="str">
        <f>REPLACE(INDEX(GroupVertices[Group],MATCH(Edges24[[#This Row],[Vertex 1]],GroupVertices[Vertex],0)),1,1,"")</f>
        <v>2</v>
      </c>
      <c r="BC71" s="78" t="str">
        <f>REPLACE(INDEX(GroupVertices[Group],MATCH(Edges24[[#This Row],[Vertex 2]],GroupVertices[Vertex],0)),1,1,"")</f>
        <v>2</v>
      </c>
      <c r="BD71" s="48">
        <v>0</v>
      </c>
      <c r="BE71" s="49">
        <v>0</v>
      </c>
      <c r="BF71" s="48">
        <v>0</v>
      </c>
      <c r="BG71" s="49">
        <v>0</v>
      </c>
      <c r="BH71" s="48">
        <v>0</v>
      </c>
      <c r="BI71" s="49">
        <v>0</v>
      </c>
      <c r="BJ71" s="48">
        <v>0</v>
      </c>
      <c r="BK71" s="49">
        <v>0</v>
      </c>
      <c r="BL71" s="48">
        <v>0</v>
      </c>
    </row>
    <row r="72" spans="1:64" ht="15">
      <c r="A72" s="64" t="s">
        <v>258</v>
      </c>
      <c r="B72" s="64" t="s">
        <v>258</v>
      </c>
      <c r="C72" s="65"/>
      <c r="D72" s="66"/>
      <c r="E72" s="67"/>
      <c r="F72" s="68"/>
      <c r="G72" s="65"/>
      <c r="H72" s="69"/>
      <c r="I72" s="70"/>
      <c r="J72" s="70"/>
      <c r="K72" s="34" t="s">
        <v>65</v>
      </c>
      <c r="L72" s="77">
        <v>79</v>
      </c>
      <c r="M72" s="77"/>
      <c r="N72" s="72"/>
      <c r="O72" s="79" t="s">
        <v>176</v>
      </c>
      <c r="P72" s="81">
        <v>43511.78944444445</v>
      </c>
      <c r="Q72" s="79" t="s">
        <v>365</v>
      </c>
      <c r="R72" s="79" t="s">
        <v>502</v>
      </c>
      <c r="S72" s="79" t="s">
        <v>565</v>
      </c>
      <c r="T72" s="79"/>
      <c r="U72" s="79"/>
      <c r="V72" s="83" t="s">
        <v>744</v>
      </c>
      <c r="W72" s="81">
        <v>43511.78944444445</v>
      </c>
      <c r="X72" s="83" t="s">
        <v>843</v>
      </c>
      <c r="Y72" s="79"/>
      <c r="Z72" s="79"/>
      <c r="AA72" s="85" t="s">
        <v>1030</v>
      </c>
      <c r="AB72" s="79"/>
      <c r="AC72" s="79" t="b">
        <v>0</v>
      </c>
      <c r="AD72" s="79">
        <v>0</v>
      </c>
      <c r="AE72" s="85" t="s">
        <v>1149</v>
      </c>
      <c r="AF72" s="79" t="b">
        <v>0</v>
      </c>
      <c r="AG72" s="79" t="s">
        <v>1154</v>
      </c>
      <c r="AH72" s="79"/>
      <c r="AI72" s="85" t="s">
        <v>1149</v>
      </c>
      <c r="AJ72" s="79" t="b">
        <v>0</v>
      </c>
      <c r="AK72" s="79">
        <v>0</v>
      </c>
      <c r="AL72" s="85" t="s">
        <v>1149</v>
      </c>
      <c r="AM72" s="79" t="s">
        <v>1160</v>
      </c>
      <c r="AN72" s="79" t="b">
        <v>0</v>
      </c>
      <c r="AO72" s="85" t="s">
        <v>1030</v>
      </c>
      <c r="AP72" s="79" t="s">
        <v>176</v>
      </c>
      <c r="AQ72" s="79">
        <v>0</v>
      </c>
      <c r="AR72" s="79">
        <v>0</v>
      </c>
      <c r="AS72" s="79"/>
      <c r="AT72" s="79"/>
      <c r="AU72" s="79"/>
      <c r="AV72" s="79"/>
      <c r="AW72" s="79"/>
      <c r="AX72" s="79"/>
      <c r="AY72" s="79"/>
      <c r="AZ72" s="79"/>
      <c r="BA72">
        <v>5</v>
      </c>
      <c r="BB72" s="78" t="str">
        <f>REPLACE(INDEX(GroupVertices[Group],MATCH(Edges24[[#This Row],[Vertex 1]],GroupVertices[Vertex],0)),1,1,"")</f>
        <v>2</v>
      </c>
      <c r="BC72" s="78" t="str">
        <f>REPLACE(INDEX(GroupVertices[Group],MATCH(Edges24[[#This Row],[Vertex 2]],GroupVertices[Vertex],0)),1,1,"")</f>
        <v>2</v>
      </c>
      <c r="BD72" s="48">
        <v>0</v>
      </c>
      <c r="BE72" s="49">
        <v>0</v>
      </c>
      <c r="BF72" s="48">
        <v>0</v>
      </c>
      <c r="BG72" s="49">
        <v>0</v>
      </c>
      <c r="BH72" s="48">
        <v>0</v>
      </c>
      <c r="BI72" s="49">
        <v>0</v>
      </c>
      <c r="BJ72" s="48">
        <v>0</v>
      </c>
      <c r="BK72" s="49">
        <v>0</v>
      </c>
      <c r="BL72" s="48">
        <v>0</v>
      </c>
    </row>
    <row r="73" spans="1:64" ht="15">
      <c r="A73" s="64" t="s">
        <v>258</v>
      </c>
      <c r="B73" s="64" t="s">
        <v>258</v>
      </c>
      <c r="C73" s="65"/>
      <c r="D73" s="66"/>
      <c r="E73" s="67"/>
      <c r="F73" s="68"/>
      <c r="G73" s="65"/>
      <c r="H73" s="69"/>
      <c r="I73" s="70"/>
      <c r="J73" s="70"/>
      <c r="K73" s="34" t="s">
        <v>65</v>
      </c>
      <c r="L73" s="77">
        <v>80</v>
      </c>
      <c r="M73" s="77"/>
      <c r="N73" s="72"/>
      <c r="O73" s="79" t="s">
        <v>176</v>
      </c>
      <c r="P73" s="81">
        <v>43511.845717592594</v>
      </c>
      <c r="Q73" s="79" t="s">
        <v>366</v>
      </c>
      <c r="R73" s="79" t="s">
        <v>503</v>
      </c>
      <c r="S73" s="79" t="s">
        <v>565</v>
      </c>
      <c r="T73" s="79"/>
      <c r="U73" s="79"/>
      <c r="V73" s="83" t="s">
        <v>744</v>
      </c>
      <c r="W73" s="81">
        <v>43511.845717592594</v>
      </c>
      <c r="X73" s="83" t="s">
        <v>844</v>
      </c>
      <c r="Y73" s="79"/>
      <c r="Z73" s="79"/>
      <c r="AA73" s="85" t="s">
        <v>1031</v>
      </c>
      <c r="AB73" s="79"/>
      <c r="AC73" s="79" t="b">
        <v>0</v>
      </c>
      <c r="AD73" s="79">
        <v>0</v>
      </c>
      <c r="AE73" s="85" t="s">
        <v>1149</v>
      </c>
      <c r="AF73" s="79" t="b">
        <v>0</v>
      </c>
      <c r="AG73" s="79" t="s">
        <v>1154</v>
      </c>
      <c r="AH73" s="79"/>
      <c r="AI73" s="85" t="s">
        <v>1149</v>
      </c>
      <c r="AJ73" s="79" t="b">
        <v>0</v>
      </c>
      <c r="AK73" s="79">
        <v>0</v>
      </c>
      <c r="AL73" s="85" t="s">
        <v>1149</v>
      </c>
      <c r="AM73" s="79" t="s">
        <v>1160</v>
      </c>
      <c r="AN73" s="79" t="b">
        <v>0</v>
      </c>
      <c r="AO73" s="85" t="s">
        <v>1031</v>
      </c>
      <c r="AP73" s="79" t="s">
        <v>176</v>
      </c>
      <c r="AQ73" s="79">
        <v>0</v>
      </c>
      <c r="AR73" s="79">
        <v>0</v>
      </c>
      <c r="AS73" s="79"/>
      <c r="AT73" s="79"/>
      <c r="AU73" s="79"/>
      <c r="AV73" s="79"/>
      <c r="AW73" s="79"/>
      <c r="AX73" s="79"/>
      <c r="AY73" s="79"/>
      <c r="AZ73" s="79"/>
      <c r="BA73">
        <v>5</v>
      </c>
      <c r="BB73" s="78" t="str">
        <f>REPLACE(INDEX(GroupVertices[Group],MATCH(Edges24[[#This Row],[Vertex 1]],GroupVertices[Vertex],0)),1,1,"")</f>
        <v>2</v>
      </c>
      <c r="BC73" s="78" t="str">
        <f>REPLACE(INDEX(GroupVertices[Group],MATCH(Edges24[[#This Row],[Vertex 2]],GroupVertices[Vertex],0)),1,1,"")</f>
        <v>2</v>
      </c>
      <c r="BD73" s="48">
        <v>0</v>
      </c>
      <c r="BE73" s="49">
        <v>0</v>
      </c>
      <c r="BF73" s="48">
        <v>0</v>
      </c>
      <c r="BG73" s="49">
        <v>0</v>
      </c>
      <c r="BH73" s="48">
        <v>0</v>
      </c>
      <c r="BI73" s="49">
        <v>0</v>
      </c>
      <c r="BJ73" s="48">
        <v>0</v>
      </c>
      <c r="BK73" s="49">
        <v>0</v>
      </c>
      <c r="BL73" s="48">
        <v>0</v>
      </c>
    </row>
    <row r="74" spans="1:64" ht="15">
      <c r="A74" s="64" t="s">
        <v>259</v>
      </c>
      <c r="B74" s="64" t="s">
        <v>282</v>
      </c>
      <c r="C74" s="65"/>
      <c r="D74" s="66"/>
      <c r="E74" s="67"/>
      <c r="F74" s="68"/>
      <c r="G74" s="65"/>
      <c r="H74" s="69"/>
      <c r="I74" s="70"/>
      <c r="J74" s="70"/>
      <c r="K74" s="34" t="s">
        <v>65</v>
      </c>
      <c r="L74" s="77">
        <v>81</v>
      </c>
      <c r="M74" s="77"/>
      <c r="N74" s="72"/>
      <c r="O74" s="79" t="s">
        <v>303</v>
      </c>
      <c r="P74" s="81">
        <v>43503.88421296296</v>
      </c>
      <c r="Q74" s="79" t="s">
        <v>351</v>
      </c>
      <c r="R74" s="79"/>
      <c r="S74" s="79"/>
      <c r="T74" s="79" t="s">
        <v>584</v>
      </c>
      <c r="U74" s="79"/>
      <c r="V74" s="83" t="s">
        <v>745</v>
      </c>
      <c r="W74" s="81">
        <v>43503.88421296296</v>
      </c>
      <c r="X74" s="83" t="s">
        <v>845</v>
      </c>
      <c r="Y74" s="79"/>
      <c r="Z74" s="79"/>
      <c r="AA74" s="85" t="s">
        <v>1032</v>
      </c>
      <c r="AB74" s="79"/>
      <c r="AC74" s="79" t="b">
        <v>0</v>
      </c>
      <c r="AD74" s="79">
        <v>0</v>
      </c>
      <c r="AE74" s="85" t="s">
        <v>1149</v>
      </c>
      <c r="AF74" s="79" t="b">
        <v>0</v>
      </c>
      <c r="AG74" s="79" t="s">
        <v>1152</v>
      </c>
      <c r="AH74" s="79"/>
      <c r="AI74" s="85" t="s">
        <v>1149</v>
      </c>
      <c r="AJ74" s="79" t="b">
        <v>0</v>
      </c>
      <c r="AK74" s="79">
        <v>3</v>
      </c>
      <c r="AL74" s="85" t="s">
        <v>1104</v>
      </c>
      <c r="AM74" s="79" t="s">
        <v>1156</v>
      </c>
      <c r="AN74" s="79" t="b">
        <v>0</v>
      </c>
      <c r="AO74" s="85" t="s">
        <v>1104</v>
      </c>
      <c r="AP74" s="79" t="s">
        <v>176</v>
      </c>
      <c r="AQ74" s="79">
        <v>0</v>
      </c>
      <c r="AR74" s="79">
        <v>0</v>
      </c>
      <c r="AS74" s="79"/>
      <c r="AT74" s="79"/>
      <c r="AU74" s="79"/>
      <c r="AV74" s="79"/>
      <c r="AW74" s="79"/>
      <c r="AX74" s="79"/>
      <c r="AY74" s="79"/>
      <c r="AZ74" s="79"/>
      <c r="BA74">
        <v>4</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22</v>
      </c>
      <c r="BK74" s="49">
        <v>100</v>
      </c>
      <c r="BL74" s="48">
        <v>22</v>
      </c>
    </row>
    <row r="75" spans="1:64" ht="15">
      <c r="A75" s="64" t="s">
        <v>259</v>
      </c>
      <c r="B75" s="64" t="s">
        <v>282</v>
      </c>
      <c r="C75" s="65"/>
      <c r="D75" s="66"/>
      <c r="E75" s="67"/>
      <c r="F75" s="68"/>
      <c r="G75" s="65"/>
      <c r="H75" s="69"/>
      <c r="I75" s="70"/>
      <c r="J75" s="70"/>
      <c r="K75" s="34" t="s">
        <v>65</v>
      </c>
      <c r="L75" s="77">
        <v>82</v>
      </c>
      <c r="M75" s="77"/>
      <c r="N75" s="72"/>
      <c r="O75" s="79" t="s">
        <v>303</v>
      </c>
      <c r="P75" s="81">
        <v>43503.884733796294</v>
      </c>
      <c r="Q75" s="79" t="s">
        <v>352</v>
      </c>
      <c r="R75" s="83" t="s">
        <v>495</v>
      </c>
      <c r="S75" s="79" t="s">
        <v>560</v>
      </c>
      <c r="T75" s="79" t="s">
        <v>585</v>
      </c>
      <c r="U75" s="83" t="s">
        <v>645</v>
      </c>
      <c r="V75" s="83" t="s">
        <v>645</v>
      </c>
      <c r="W75" s="81">
        <v>43503.884733796294</v>
      </c>
      <c r="X75" s="83" t="s">
        <v>846</v>
      </c>
      <c r="Y75" s="79"/>
      <c r="Z75" s="79"/>
      <c r="AA75" s="85" t="s">
        <v>1033</v>
      </c>
      <c r="AB75" s="79"/>
      <c r="AC75" s="79" t="b">
        <v>0</v>
      </c>
      <c r="AD75" s="79">
        <v>0</v>
      </c>
      <c r="AE75" s="85" t="s">
        <v>1149</v>
      </c>
      <c r="AF75" s="79" t="b">
        <v>0</v>
      </c>
      <c r="AG75" s="79" t="s">
        <v>1152</v>
      </c>
      <c r="AH75" s="79"/>
      <c r="AI75" s="85" t="s">
        <v>1149</v>
      </c>
      <c r="AJ75" s="79" t="b">
        <v>0</v>
      </c>
      <c r="AK75" s="79">
        <v>2</v>
      </c>
      <c r="AL75" s="85" t="s">
        <v>1096</v>
      </c>
      <c r="AM75" s="79" t="s">
        <v>1156</v>
      </c>
      <c r="AN75" s="79" t="b">
        <v>0</v>
      </c>
      <c r="AO75" s="85" t="s">
        <v>1096</v>
      </c>
      <c r="AP75" s="79" t="s">
        <v>176</v>
      </c>
      <c r="AQ75" s="79">
        <v>0</v>
      </c>
      <c r="AR75" s="79">
        <v>0</v>
      </c>
      <c r="AS75" s="79"/>
      <c r="AT75" s="79"/>
      <c r="AU75" s="79"/>
      <c r="AV75" s="79"/>
      <c r="AW75" s="79"/>
      <c r="AX75" s="79"/>
      <c r="AY75" s="79"/>
      <c r="AZ75" s="79"/>
      <c r="BA75">
        <v>4</v>
      </c>
      <c r="BB75" s="78" t="str">
        <f>REPLACE(INDEX(GroupVertices[Group],MATCH(Edges24[[#This Row],[Vertex 1]],GroupVertices[Vertex],0)),1,1,"")</f>
        <v>1</v>
      </c>
      <c r="BC75" s="78" t="str">
        <f>REPLACE(INDEX(GroupVertices[Group],MATCH(Edges24[[#This Row],[Vertex 2]],GroupVertices[Vertex],0)),1,1,"")</f>
        <v>1</v>
      </c>
      <c r="BD75" s="48">
        <v>1</v>
      </c>
      <c r="BE75" s="49">
        <v>14.285714285714286</v>
      </c>
      <c r="BF75" s="48">
        <v>0</v>
      </c>
      <c r="BG75" s="49">
        <v>0</v>
      </c>
      <c r="BH75" s="48">
        <v>0</v>
      </c>
      <c r="BI75" s="49">
        <v>0</v>
      </c>
      <c r="BJ75" s="48">
        <v>6</v>
      </c>
      <c r="BK75" s="49">
        <v>85.71428571428571</v>
      </c>
      <c r="BL75" s="48">
        <v>7</v>
      </c>
    </row>
    <row r="76" spans="1:64" ht="15">
      <c r="A76" s="64" t="s">
        <v>259</v>
      </c>
      <c r="B76" s="64" t="s">
        <v>282</v>
      </c>
      <c r="C76" s="65"/>
      <c r="D76" s="66"/>
      <c r="E76" s="67"/>
      <c r="F76" s="68"/>
      <c r="G76" s="65"/>
      <c r="H76" s="69"/>
      <c r="I76" s="70"/>
      <c r="J76" s="70"/>
      <c r="K76" s="34" t="s">
        <v>65</v>
      </c>
      <c r="L76" s="77">
        <v>83</v>
      </c>
      <c r="M76" s="77"/>
      <c r="N76" s="72"/>
      <c r="O76" s="79" t="s">
        <v>303</v>
      </c>
      <c r="P76" s="81">
        <v>43511.927939814814</v>
      </c>
      <c r="Q76" s="79" t="s">
        <v>354</v>
      </c>
      <c r="R76" s="79"/>
      <c r="S76" s="79"/>
      <c r="T76" s="79" t="s">
        <v>587</v>
      </c>
      <c r="U76" s="79"/>
      <c r="V76" s="83" t="s">
        <v>745</v>
      </c>
      <c r="W76" s="81">
        <v>43511.927939814814</v>
      </c>
      <c r="X76" s="83" t="s">
        <v>847</v>
      </c>
      <c r="Y76" s="79"/>
      <c r="Z76" s="79"/>
      <c r="AA76" s="85" t="s">
        <v>1034</v>
      </c>
      <c r="AB76" s="79"/>
      <c r="AC76" s="79" t="b">
        <v>0</v>
      </c>
      <c r="AD76" s="79">
        <v>0</v>
      </c>
      <c r="AE76" s="85" t="s">
        <v>1149</v>
      </c>
      <c r="AF76" s="79" t="b">
        <v>0</v>
      </c>
      <c r="AG76" s="79" t="s">
        <v>1152</v>
      </c>
      <c r="AH76" s="79"/>
      <c r="AI76" s="85" t="s">
        <v>1149</v>
      </c>
      <c r="AJ76" s="79" t="b">
        <v>0</v>
      </c>
      <c r="AK76" s="79">
        <v>2</v>
      </c>
      <c r="AL76" s="85" t="s">
        <v>1118</v>
      </c>
      <c r="AM76" s="79" t="s">
        <v>1156</v>
      </c>
      <c r="AN76" s="79" t="b">
        <v>0</v>
      </c>
      <c r="AO76" s="85" t="s">
        <v>1118</v>
      </c>
      <c r="AP76" s="79" t="s">
        <v>176</v>
      </c>
      <c r="AQ76" s="79">
        <v>0</v>
      </c>
      <c r="AR76" s="79">
        <v>0</v>
      </c>
      <c r="AS76" s="79"/>
      <c r="AT76" s="79"/>
      <c r="AU76" s="79"/>
      <c r="AV76" s="79"/>
      <c r="AW76" s="79"/>
      <c r="AX76" s="79"/>
      <c r="AY76" s="79"/>
      <c r="AZ76" s="79"/>
      <c r="BA76">
        <v>4</v>
      </c>
      <c r="BB76" s="78" t="str">
        <f>REPLACE(INDEX(GroupVertices[Group],MATCH(Edges24[[#This Row],[Vertex 1]],GroupVertices[Vertex],0)),1,1,"")</f>
        <v>1</v>
      </c>
      <c r="BC76" s="78" t="str">
        <f>REPLACE(INDEX(GroupVertices[Group],MATCH(Edges24[[#This Row],[Vertex 2]],GroupVertices[Vertex],0)),1,1,"")</f>
        <v>1</v>
      </c>
      <c r="BD76" s="48">
        <v>1</v>
      </c>
      <c r="BE76" s="49">
        <v>5.2631578947368425</v>
      </c>
      <c r="BF76" s="48">
        <v>0</v>
      </c>
      <c r="BG76" s="49">
        <v>0</v>
      </c>
      <c r="BH76" s="48">
        <v>0</v>
      </c>
      <c r="BI76" s="49">
        <v>0</v>
      </c>
      <c r="BJ76" s="48">
        <v>18</v>
      </c>
      <c r="BK76" s="49">
        <v>94.73684210526316</v>
      </c>
      <c r="BL76" s="48">
        <v>19</v>
      </c>
    </row>
    <row r="77" spans="1:64" ht="15">
      <c r="A77" s="64" t="s">
        <v>259</v>
      </c>
      <c r="B77" s="64" t="s">
        <v>285</v>
      </c>
      <c r="C77" s="65"/>
      <c r="D77" s="66"/>
      <c r="E77" s="67"/>
      <c r="F77" s="68"/>
      <c r="G77" s="65"/>
      <c r="H77" s="69"/>
      <c r="I77" s="70"/>
      <c r="J77" s="70"/>
      <c r="K77" s="34" t="s">
        <v>65</v>
      </c>
      <c r="L77" s="77">
        <v>84</v>
      </c>
      <c r="M77" s="77"/>
      <c r="N77" s="72"/>
      <c r="O77" s="79" t="s">
        <v>303</v>
      </c>
      <c r="P77" s="81">
        <v>43511.928449074076</v>
      </c>
      <c r="Q77" s="79" t="s">
        <v>334</v>
      </c>
      <c r="R77" s="83" t="s">
        <v>479</v>
      </c>
      <c r="S77" s="79" t="s">
        <v>560</v>
      </c>
      <c r="T77" s="79" t="s">
        <v>579</v>
      </c>
      <c r="U77" s="79"/>
      <c r="V77" s="83" t="s">
        <v>745</v>
      </c>
      <c r="W77" s="81">
        <v>43511.928449074076</v>
      </c>
      <c r="X77" s="83" t="s">
        <v>848</v>
      </c>
      <c r="Y77" s="79"/>
      <c r="Z77" s="79"/>
      <c r="AA77" s="85" t="s">
        <v>1035</v>
      </c>
      <c r="AB77" s="79"/>
      <c r="AC77" s="79" t="b">
        <v>0</v>
      </c>
      <c r="AD77" s="79">
        <v>0</v>
      </c>
      <c r="AE77" s="85" t="s">
        <v>1149</v>
      </c>
      <c r="AF77" s="79" t="b">
        <v>0</v>
      </c>
      <c r="AG77" s="79" t="s">
        <v>1152</v>
      </c>
      <c r="AH77" s="79"/>
      <c r="AI77" s="85" t="s">
        <v>1149</v>
      </c>
      <c r="AJ77" s="79" t="b">
        <v>0</v>
      </c>
      <c r="AK77" s="79">
        <v>6</v>
      </c>
      <c r="AL77" s="85" t="s">
        <v>1090</v>
      </c>
      <c r="AM77" s="79" t="s">
        <v>1156</v>
      </c>
      <c r="AN77" s="79" t="b">
        <v>0</v>
      </c>
      <c r="AO77" s="85" t="s">
        <v>1090</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260</v>
      </c>
      <c r="B78" s="64" t="s">
        <v>282</v>
      </c>
      <c r="C78" s="65"/>
      <c r="D78" s="66"/>
      <c r="E78" s="67"/>
      <c r="F78" s="68"/>
      <c r="G78" s="65"/>
      <c r="H78" s="69"/>
      <c r="I78" s="70"/>
      <c r="J78" s="70"/>
      <c r="K78" s="34" t="s">
        <v>65</v>
      </c>
      <c r="L78" s="77">
        <v>86</v>
      </c>
      <c r="M78" s="77"/>
      <c r="N78" s="72"/>
      <c r="O78" s="79" t="s">
        <v>303</v>
      </c>
      <c r="P78" s="81">
        <v>43511.973703703705</v>
      </c>
      <c r="Q78" s="79" t="s">
        <v>360</v>
      </c>
      <c r="R78" s="83" t="s">
        <v>498</v>
      </c>
      <c r="S78" s="79" t="s">
        <v>560</v>
      </c>
      <c r="T78" s="79" t="s">
        <v>581</v>
      </c>
      <c r="U78" s="79"/>
      <c r="V78" s="83" t="s">
        <v>746</v>
      </c>
      <c r="W78" s="81">
        <v>43511.973703703705</v>
      </c>
      <c r="X78" s="83" t="s">
        <v>849</v>
      </c>
      <c r="Y78" s="79"/>
      <c r="Z78" s="79"/>
      <c r="AA78" s="85" t="s">
        <v>1036</v>
      </c>
      <c r="AB78" s="79"/>
      <c r="AC78" s="79" t="b">
        <v>0</v>
      </c>
      <c r="AD78" s="79">
        <v>0</v>
      </c>
      <c r="AE78" s="85" t="s">
        <v>1149</v>
      </c>
      <c r="AF78" s="79" t="b">
        <v>0</v>
      </c>
      <c r="AG78" s="79" t="s">
        <v>1152</v>
      </c>
      <c r="AH78" s="79"/>
      <c r="AI78" s="85" t="s">
        <v>1149</v>
      </c>
      <c r="AJ78" s="79" t="b">
        <v>0</v>
      </c>
      <c r="AK78" s="79">
        <v>2</v>
      </c>
      <c r="AL78" s="85" t="s">
        <v>1127</v>
      </c>
      <c r="AM78" s="79" t="s">
        <v>1159</v>
      </c>
      <c r="AN78" s="79" t="b">
        <v>0</v>
      </c>
      <c r="AO78" s="85" t="s">
        <v>1127</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1</v>
      </c>
      <c r="BE78" s="49">
        <v>5.2631578947368425</v>
      </c>
      <c r="BF78" s="48">
        <v>0</v>
      </c>
      <c r="BG78" s="49">
        <v>0</v>
      </c>
      <c r="BH78" s="48">
        <v>0</v>
      </c>
      <c r="BI78" s="49">
        <v>0</v>
      </c>
      <c r="BJ78" s="48">
        <v>18</v>
      </c>
      <c r="BK78" s="49">
        <v>94.73684210526316</v>
      </c>
      <c r="BL78" s="48">
        <v>19</v>
      </c>
    </row>
    <row r="79" spans="1:64" ht="15">
      <c r="A79" s="64" t="s">
        <v>261</v>
      </c>
      <c r="B79" s="64" t="s">
        <v>261</v>
      </c>
      <c r="C79" s="65"/>
      <c r="D79" s="66"/>
      <c r="E79" s="67"/>
      <c r="F79" s="68"/>
      <c r="G79" s="65"/>
      <c r="H79" s="69"/>
      <c r="I79" s="70"/>
      <c r="J79" s="70"/>
      <c r="K79" s="34" t="s">
        <v>65</v>
      </c>
      <c r="L79" s="77">
        <v>87</v>
      </c>
      <c r="M79" s="77"/>
      <c r="N79" s="72"/>
      <c r="O79" s="79" t="s">
        <v>176</v>
      </c>
      <c r="P79" s="81">
        <v>43510.83101851852</v>
      </c>
      <c r="Q79" s="79" t="s">
        <v>367</v>
      </c>
      <c r="R79" s="83" t="s">
        <v>482</v>
      </c>
      <c r="S79" s="79" t="s">
        <v>560</v>
      </c>
      <c r="T79" s="79"/>
      <c r="U79" s="79"/>
      <c r="V79" s="83" t="s">
        <v>747</v>
      </c>
      <c r="W79" s="81">
        <v>43510.83101851852</v>
      </c>
      <c r="X79" s="83" t="s">
        <v>850</v>
      </c>
      <c r="Y79" s="79"/>
      <c r="Z79" s="79"/>
      <c r="AA79" s="85" t="s">
        <v>1037</v>
      </c>
      <c r="AB79" s="79"/>
      <c r="AC79" s="79" t="b">
        <v>0</v>
      </c>
      <c r="AD79" s="79">
        <v>0</v>
      </c>
      <c r="AE79" s="85" t="s">
        <v>1149</v>
      </c>
      <c r="AF79" s="79" t="b">
        <v>0</v>
      </c>
      <c r="AG79" s="79" t="s">
        <v>1152</v>
      </c>
      <c r="AH79" s="79"/>
      <c r="AI79" s="85" t="s">
        <v>1149</v>
      </c>
      <c r="AJ79" s="79" t="b">
        <v>0</v>
      </c>
      <c r="AK79" s="79">
        <v>0</v>
      </c>
      <c r="AL79" s="85" t="s">
        <v>1149</v>
      </c>
      <c r="AM79" s="79" t="s">
        <v>1166</v>
      </c>
      <c r="AN79" s="79" t="b">
        <v>0</v>
      </c>
      <c r="AO79" s="85" t="s">
        <v>1037</v>
      </c>
      <c r="AP79" s="79" t="s">
        <v>176</v>
      </c>
      <c r="AQ79" s="79">
        <v>0</v>
      </c>
      <c r="AR79" s="79">
        <v>0</v>
      </c>
      <c r="AS79" s="79"/>
      <c r="AT79" s="79"/>
      <c r="AU79" s="79"/>
      <c r="AV79" s="79"/>
      <c r="AW79" s="79"/>
      <c r="AX79" s="79"/>
      <c r="AY79" s="79"/>
      <c r="AZ79" s="79"/>
      <c r="BA79">
        <v>1</v>
      </c>
      <c r="BB79" s="78" t="str">
        <f>REPLACE(INDEX(GroupVertices[Group],MATCH(Edges24[[#This Row],[Vertex 1]],GroupVertices[Vertex],0)),1,1,"")</f>
        <v>6</v>
      </c>
      <c r="BC79" s="78" t="str">
        <f>REPLACE(INDEX(GroupVertices[Group],MATCH(Edges24[[#This Row],[Vertex 2]],GroupVertices[Vertex],0)),1,1,"")</f>
        <v>6</v>
      </c>
      <c r="BD79" s="48">
        <v>0</v>
      </c>
      <c r="BE79" s="49">
        <v>0</v>
      </c>
      <c r="BF79" s="48">
        <v>0</v>
      </c>
      <c r="BG79" s="49">
        <v>0</v>
      </c>
      <c r="BH79" s="48">
        <v>0</v>
      </c>
      <c r="BI79" s="49">
        <v>0</v>
      </c>
      <c r="BJ79" s="48">
        <v>17</v>
      </c>
      <c r="BK79" s="49">
        <v>100</v>
      </c>
      <c r="BL79" s="48">
        <v>17</v>
      </c>
    </row>
    <row r="80" spans="1:64" ht="15">
      <c r="A80" s="64" t="s">
        <v>262</v>
      </c>
      <c r="B80" s="64" t="s">
        <v>261</v>
      </c>
      <c r="C80" s="65"/>
      <c r="D80" s="66"/>
      <c r="E80" s="67"/>
      <c r="F80" s="68"/>
      <c r="G80" s="65"/>
      <c r="H80" s="69"/>
      <c r="I80" s="70"/>
      <c r="J80" s="70"/>
      <c r="K80" s="34" t="s">
        <v>65</v>
      </c>
      <c r="L80" s="77">
        <v>88</v>
      </c>
      <c r="M80" s="77"/>
      <c r="N80" s="72"/>
      <c r="O80" s="79" t="s">
        <v>303</v>
      </c>
      <c r="P80" s="81">
        <v>43511.99208333333</v>
      </c>
      <c r="Q80" s="79" t="s">
        <v>361</v>
      </c>
      <c r="R80" s="79"/>
      <c r="S80" s="79"/>
      <c r="T80" s="79"/>
      <c r="U80" s="79"/>
      <c r="V80" s="83" t="s">
        <v>748</v>
      </c>
      <c r="W80" s="81">
        <v>43511.99208333333</v>
      </c>
      <c r="X80" s="83" t="s">
        <v>851</v>
      </c>
      <c r="Y80" s="79"/>
      <c r="Z80" s="79"/>
      <c r="AA80" s="85" t="s">
        <v>1038</v>
      </c>
      <c r="AB80" s="79"/>
      <c r="AC80" s="79" t="b">
        <v>0</v>
      </c>
      <c r="AD80" s="79">
        <v>0</v>
      </c>
      <c r="AE80" s="85" t="s">
        <v>1149</v>
      </c>
      <c r="AF80" s="79" t="b">
        <v>0</v>
      </c>
      <c r="AG80" s="79" t="s">
        <v>1152</v>
      </c>
      <c r="AH80" s="79"/>
      <c r="AI80" s="85" t="s">
        <v>1149</v>
      </c>
      <c r="AJ80" s="79" t="b">
        <v>0</v>
      </c>
      <c r="AK80" s="79">
        <v>2</v>
      </c>
      <c r="AL80" s="85" t="s">
        <v>1037</v>
      </c>
      <c r="AM80" s="79" t="s">
        <v>1159</v>
      </c>
      <c r="AN80" s="79" t="b">
        <v>0</v>
      </c>
      <c r="AO80" s="85" t="s">
        <v>1037</v>
      </c>
      <c r="AP80" s="79" t="s">
        <v>176</v>
      </c>
      <c r="AQ80" s="79">
        <v>0</v>
      </c>
      <c r="AR80" s="79">
        <v>0</v>
      </c>
      <c r="AS80" s="79"/>
      <c r="AT80" s="79"/>
      <c r="AU80" s="79"/>
      <c r="AV80" s="79"/>
      <c r="AW80" s="79"/>
      <c r="AX80" s="79"/>
      <c r="AY80" s="79"/>
      <c r="AZ80" s="79"/>
      <c r="BA80">
        <v>1</v>
      </c>
      <c r="BB80" s="78" t="str">
        <f>REPLACE(INDEX(GroupVertices[Group],MATCH(Edges24[[#This Row],[Vertex 1]],GroupVertices[Vertex],0)),1,1,"")</f>
        <v>6</v>
      </c>
      <c r="BC80" s="78" t="str">
        <f>REPLACE(INDEX(GroupVertices[Group],MATCH(Edges24[[#This Row],[Vertex 2]],GroupVertices[Vertex],0)),1,1,"")</f>
        <v>6</v>
      </c>
      <c r="BD80" s="48">
        <v>0</v>
      </c>
      <c r="BE80" s="49">
        <v>0</v>
      </c>
      <c r="BF80" s="48">
        <v>0</v>
      </c>
      <c r="BG80" s="49">
        <v>0</v>
      </c>
      <c r="BH80" s="48">
        <v>0</v>
      </c>
      <c r="BI80" s="49">
        <v>0</v>
      </c>
      <c r="BJ80" s="48">
        <v>19</v>
      </c>
      <c r="BK80" s="49">
        <v>100</v>
      </c>
      <c r="BL80" s="48">
        <v>19</v>
      </c>
    </row>
    <row r="81" spans="1:64" ht="15">
      <c r="A81" s="64" t="s">
        <v>263</v>
      </c>
      <c r="B81" s="64" t="s">
        <v>263</v>
      </c>
      <c r="C81" s="65"/>
      <c r="D81" s="66"/>
      <c r="E81" s="67"/>
      <c r="F81" s="68"/>
      <c r="G81" s="65"/>
      <c r="H81" s="69"/>
      <c r="I81" s="70"/>
      <c r="J81" s="70"/>
      <c r="K81" s="34" t="s">
        <v>65</v>
      </c>
      <c r="L81" s="77">
        <v>89</v>
      </c>
      <c r="M81" s="77"/>
      <c r="N81" s="72"/>
      <c r="O81" s="79" t="s">
        <v>176</v>
      </c>
      <c r="P81" s="81">
        <v>43512.04070601852</v>
      </c>
      <c r="Q81" s="79" t="s">
        <v>368</v>
      </c>
      <c r="R81" s="83" t="s">
        <v>504</v>
      </c>
      <c r="S81" s="79" t="s">
        <v>562</v>
      </c>
      <c r="T81" s="79" t="s">
        <v>592</v>
      </c>
      <c r="U81" s="79"/>
      <c r="V81" s="83" t="s">
        <v>749</v>
      </c>
      <c r="W81" s="81">
        <v>43512.04070601852</v>
      </c>
      <c r="X81" s="83" t="s">
        <v>852</v>
      </c>
      <c r="Y81" s="79"/>
      <c r="Z81" s="79"/>
      <c r="AA81" s="85" t="s">
        <v>1039</v>
      </c>
      <c r="AB81" s="79"/>
      <c r="AC81" s="79" t="b">
        <v>0</v>
      </c>
      <c r="AD81" s="79">
        <v>0</v>
      </c>
      <c r="AE81" s="85" t="s">
        <v>1149</v>
      </c>
      <c r="AF81" s="79" t="b">
        <v>0</v>
      </c>
      <c r="AG81" s="79" t="s">
        <v>1152</v>
      </c>
      <c r="AH81" s="79"/>
      <c r="AI81" s="85" t="s">
        <v>1149</v>
      </c>
      <c r="AJ81" s="79" t="b">
        <v>0</v>
      </c>
      <c r="AK81" s="79">
        <v>0</v>
      </c>
      <c r="AL81" s="85" t="s">
        <v>1149</v>
      </c>
      <c r="AM81" s="79" t="s">
        <v>1159</v>
      </c>
      <c r="AN81" s="79" t="b">
        <v>1</v>
      </c>
      <c r="AO81" s="85" t="s">
        <v>1039</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2</v>
      </c>
      <c r="BD81" s="48">
        <v>1</v>
      </c>
      <c r="BE81" s="49">
        <v>5.555555555555555</v>
      </c>
      <c r="BF81" s="48">
        <v>0</v>
      </c>
      <c r="BG81" s="49">
        <v>0</v>
      </c>
      <c r="BH81" s="48">
        <v>0</v>
      </c>
      <c r="BI81" s="49">
        <v>0</v>
      </c>
      <c r="BJ81" s="48">
        <v>17</v>
      </c>
      <c r="BK81" s="49">
        <v>94.44444444444444</v>
      </c>
      <c r="BL81" s="48">
        <v>18</v>
      </c>
    </row>
    <row r="82" spans="1:64" ht="15">
      <c r="A82" s="64" t="s">
        <v>264</v>
      </c>
      <c r="B82" s="64" t="s">
        <v>264</v>
      </c>
      <c r="C82" s="65"/>
      <c r="D82" s="66"/>
      <c r="E82" s="67"/>
      <c r="F82" s="68"/>
      <c r="G82" s="65"/>
      <c r="H82" s="69"/>
      <c r="I82" s="70"/>
      <c r="J82" s="70"/>
      <c r="K82" s="34" t="s">
        <v>65</v>
      </c>
      <c r="L82" s="77">
        <v>90</v>
      </c>
      <c r="M82" s="77"/>
      <c r="N82" s="72"/>
      <c r="O82" s="79" t="s">
        <v>176</v>
      </c>
      <c r="P82" s="81">
        <v>43512.430914351855</v>
      </c>
      <c r="Q82" s="79" t="s">
        <v>369</v>
      </c>
      <c r="R82" s="83" t="s">
        <v>505</v>
      </c>
      <c r="S82" s="79" t="s">
        <v>560</v>
      </c>
      <c r="T82" s="79"/>
      <c r="U82" s="79"/>
      <c r="V82" s="83" t="s">
        <v>750</v>
      </c>
      <c r="W82" s="81">
        <v>43512.430914351855</v>
      </c>
      <c r="X82" s="83" t="s">
        <v>853</v>
      </c>
      <c r="Y82" s="79"/>
      <c r="Z82" s="79"/>
      <c r="AA82" s="85" t="s">
        <v>1040</v>
      </c>
      <c r="AB82" s="79"/>
      <c r="AC82" s="79" t="b">
        <v>0</v>
      </c>
      <c r="AD82" s="79">
        <v>0</v>
      </c>
      <c r="AE82" s="85" t="s">
        <v>1149</v>
      </c>
      <c r="AF82" s="79" t="b">
        <v>0</v>
      </c>
      <c r="AG82" s="79" t="s">
        <v>1152</v>
      </c>
      <c r="AH82" s="79"/>
      <c r="AI82" s="85" t="s">
        <v>1149</v>
      </c>
      <c r="AJ82" s="79" t="b">
        <v>0</v>
      </c>
      <c r="AK82" s="79">
        <v>0</v>
      </c>
      <c r="AL82" s="85" t="s">
        <v>1149</v>
      </c>
      <c r="AM82" s="79" t="s">
        <v>1159</v>
      </c>
      <c r="AN82" s="79" t="b">
        <v>0</v>
      </c>
      <c r="AO82" s="85" t="s">
        <v>1040</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v>1</v>
      </c>
      <c r="BE82" s="49">
        <v>12.5</v>
      </c>
      <c r="BF82" s="48">
        <v>1</v>
      </c>
      <c r="BG82" s="49">
        <v>12.5</v>
      </c>
      <c r="BH82" s="48">
        <v>0</v>
      </c>
      <c r="BI82" s="49">
        <v>0</v>
      </c>
      <c r="BJ82" s="48">
        <v>6</v>
      </c>
      <c r="BK82" s="49">
        <v>75</v>
      </c>
      <c r="BL82" s="48">
        <v>8</v>
      </c>
    </row>
    <row r="83" spans="1:64" ht="15">
      <c r="A83" s="64" t="s">
        <v>265</v>
      </c>
      <c r="B83" s="64" t="s">
        <v>265</v>
      </c>
      <c r="C83" s="65"/>
      <c r="D83" s="66"/>
      <c r="E83" s="67"/>
      <c r="F83" s="68"/>
      <c r="G83" s="65"/>
      <c r="H83" s="69"/>
      <c r="I83" s="70"/>
      <c r="J83" s="70"/>
      <c r="K83" s="34" t="s">
        <v>65</v>
      </c>
      <c r="L83" s="77">
        <v>91</v>
      </c>
      <c r="M83" s="77"/>
      <c r="N83" s="72"/>
      <c r="O83" s="79" t="s">
        <v>176</v>
      </c>
      <c r="P83" s="81">
        <v>43447.48873842593</v>
      </c>
      <c r="Q83" s="79" t="s">
        <v>370</v>
      </c>
      <c r="R83" s="83" t="s">
        <v>506</v>
      </c>
      <c r="S83" s="79" t="s">
        <v>560</v>
      </c>
      <c r="T83" s="79"/>
      <c r="U83" s="79"/>
      <c r="V83" s="83" t="s">
        <v>751</v>
      </c>
      <c r="W83" s="81">
        <v>43447.48873842593</v>
      </c>
      <c r="X83" s="83" t="s">
        <v>854</v>
      </c>
      <c r="Y83" s="79"/>
      <c r="Z83" s="79"/>
      <c r="AA83" s="85" t="s">
        <v>1041</v>
      </c>
      <c r="AB83" s="79"/>
      <c r="AC83" s="79" t="b">
        <v>0</v>
      </c>
      <c r="AD83" s="79">
        <v>1</v>
      </c>
      <c r="AE83" s="85" t="s">
        <v>1149</v>
      </c>
      <c r="AF83" s="79" t="b">
        <v>0</v>
      </c>
      <c r="AG83" s="79" t="s">
        <v>1152</v>
      </c>
      <c r="AH83" s="79"/>
      <c r="AI83" s="85" t="s">
        <v>1149</v>
      </c>
      <c r="AJ83" s="79" t="b">
        <v>0</v>
      </c>
      <c r="AK83" s="79">
        <v>1</v>
      </c>
      <c r="AL83" s="85" t="s">
        <v>1149</v>
      </c>
      <c r="AM83" s="79" t="s">
        <v>1156</v>
      </c>
      <c r="AN83" s="79" t="b">
        <v>0</v>
      </c>
      <c r="AO83" s="85" t="s">
        <v>1041</v>
      </c>
      <c r="AP83" s="79" t="s">
        <v>1169</v>
      </c>
      <c r="AQ83" s="79">
        <v>0</v>
      </c>
      <c r="AR83" s="79">
        <v>0</v>
      </c>
      <c r="AS83" s="79"/>
      <c r="AT83" s="79"/>
      <c r="AU83" s="79"/>
      <c r="AV83" s="79"/>
      <c r="AW83" s="79"/>
      <c r="AX83" s="79"/>
      <c r="AY83" s="79"/>
      <c r="AZ83" s="79"/>
      <c r="BA83">
        <v>1</v>
      </c>
      <c r="BB83" s="78" t="str">
        <f>REPLACE(INDEX(GroupVertices[Group],MATCH(Edges24[[#This Row],[Vertex 1]],GroupVertices[Vertex],0)),1,1,"")</f>
        <v>9</v>
      </c>
      <c r="BC83" s="78" t="str">
        <f>REPLACE(INDEX(GroupVertices[Group],MATCH(Edges24[[#This Row],[Vertex 2]],GroupVertices[Vertex],0)),1,1,"")</f>
        <v>9</v>
      </c>
      <c r="BD83" s="48">
        <v>0</v>
      </c>
      <c r="BE83" s="49">
        <v>0</v>
      </c>
      <c r="BF83" s="48">
        <v>0</v>
      </c>
      <c r="BG83" s="49">
        <v>0</v>
      </c>
      <c r="BH83" s="48">
        <v>0</v>
      </c>
      <c r="BI83" s="49">
        <v>0</v>
      </c>
      <c r="BJ83" s="48">
        <v>5</v>
      </c>
      <c r="BK83" s="49">
        <v>100</v>
      </c>
      <c r="BL83" s="48">
        <v>5</v>
      </c>
    </row>
    <row r="84" spans="1:64" ht="15">
      <c r="A84" s="64" t="s">
        <v>266</v>
      </c>
      <c r="B84" s="64" t="s">
        <v>265</v>
      </c>
      <c r="C84" s="65"/>
      <c r="D84" s="66"/>
      <c r="E84" s="67"/>
      <c r="F84" s="68"/>
      <c r="G84" s="65"/>
      <c r="H84" s="69"/>
      <c r="I84" s="70"/>
      <c r="J84" s="70"/>
      <c r="K84" s="34" t="s">
        <v>65</v>
      </c>
      <c r="L84" s="77">
        <v>92</v>
      </c>
      <c r="M84" s="77"/>
      <c r="N84" s="72"/>
      <c r="O84" s="79" t="s">
        <v>303</v>
      </c>
      <c r="P84" s="81">
        <v>43512.51571759259</v>
      </c>
      <c r="Q84" s="79" t="s">
        <v>371</v>
      </c>
      <c r="R84" s="83" t="s">
        <v>506</v>
      </c>
      <c r="S84" s="79" t="s">
        <v>560</v>
      </c>
      <c r="T84" s="79"/>
      <c r="U84" s="79"/>
      <c r="V84" s="83" t="s">
        <v>752</v>
      </c>
      <c r="W84" s="81">
        <v>43512.51571759259</v>
      </c>
      <c r="X84" s="83" t="s">
        <v>855</v>
      </c>
      <c r="Y84" s="79"/>
      <c r="Z84" s="79"/>
      <c r="AA84" s="85" t="s">
        <v>1042</v>
      </c>
      <c r="AB84" s="79"/>
      <c r="AC84" s="79" t="b">
        <v>0</v>
      </c>
      <c r="AD84" s="79">
        <v>0</v>
      </c>
      <c r="AE84" s="85" t="s">
        <v>1149</v>
      </c>
      <c r="AF84" s="79" t="b">
        <v>0</v>
      </c>
      <c r="AG84" s="79" t="s">
        <v>1152</v>
      </c>
      <c r="AH84" s="79"/>
      <c r="AI84" s="85" t="s">
        <v>1149</v>
      </c>
      <c r="AJ84" s="79" t="b">
        <v>0</v>
      </c>
      <c r="AK84" s="79">
        <v>0</v>
      </c>
      <c r="AL84" s="85" t="s">
        <v>1041</v>
      </c>
      <c r="AM84" s="79" t="s">
        <v>1159</v>
      </c>
      <c r="AN84" s="79" t="b">
        <v>0</v>
      </c>
      <c r="AO84" s="85" t="s">
        <v>1041</v>
      </c>
      <c r="AP84" s="79" t="s">
        <v>176</v>
      </c>
      <c r="AQ84" s="79">
        <v>0</v>
      </c>
      <c r="AR84" s="79">
        <v>0</v>
      </c>
      <c r="AS84" s="79"/>
      <c r="AT84" s="79"/>
      <c r="AU84" s="79"/>
      <c r="AV84" s="79"/>
      <c r="AW84" s="79"/>
      <c r="AX84" s="79"/>
      <c r="AY84" s="79"/>
      <c r="AZ84" s="79"/>
      <c r="BA84">
        <v>1</v>
      </c>
      <c r="BB84" s="78" t="str">
        <f>REPLACE(INDEX(GroupVertices[Group],MATCH(Edges24[[#This Row],[Vertex 1]],GroupVertices[Vertex],0)),1,1,"")</f>
        <v>9</v>
      </c>
      <c r="BC84" s="78" t="str">
        <f>REPLACE(INDEX(GroupVertices[Group],MATCH(Edges24[[#This Row],[Vertex 2]],GroupVertices[Vertex],0)),1,1,"")</f>
        <v>9</v>
      </c>
      <c r="BD84" s="48">
        <v>0</v>
      </c>
      <c r="BE84" s="49">
        <v>0</v>
      </c>
      <c r="BF84" s="48">
        <v>0</v>
      </c>
      <c r="BG84" s="49">
        <v>0</v>
      </c>
      <c r="BH84" s="48">
        <v>0</v>
      </c>
      <c r="BI84" s="49">
        <v>0</v>
      </c>
      <c r="BJ84" s="48">
        <v>7</v>
      </c>
      <c r="BK84" s="49">
        <v>100</v>
      </c>
      <c r="BL84" s="48">
        <v>7</v>
      </c>
    </row>
    <row r="85" spans="1:64" ht="15">
      <c r="A85" s="64" t="s">
        <v>267</v>
      </c>
      <c r="B85" s="64" t="s">
        <v>267</v>
      </c>
      <c r="C85" s="65"/>
      <c r="D85" s="66"/>
      <c r="E85" s="67"/>
      <c r="F85" s="68"/>
      <c r="G85" s="65"/>
      <c r="H85" s="69"/>
      <c r="I85" s="70"/>
      <c r="J85" s="70"/>
      <c r="K85" s="34" t="s">
        <v>65</v>
      </c>
      <c r="L85" s="77">
        <v>93</v>
      </c>
      <c r="M85" s="77"/>
      <c r="N85" s="72"/>
      <c r="O85" s="79" t="s">
        <v>176</v>
      </c>
      <c r="P85" s="81">
        <v>43512.591886574075</v>
      </c>
      <c r="Q85" s="79" t="s">
        <v>372</v>
      </c>
      <c r="R85" s="83" t="s">
        <v>507</v>
      </c>
      <c r="S85" s="79" t="s">
        <v>560</v>
      </c>
      <c r="T85" s="79" t="s">
        <v>593</v>
      </c>
      <c r="U85" s="79"/>
      <c r="V85" s="83" t="s">
        <v>753</v>
      </c>
      <c r="W85" s="81">
        <v>43512.591886574075</v>
      </c>
      <c r="X85" s="83" t="s">
        <v>856</v>
      </c>
      <c r="Y85" s="79"/>
      <c r="Z85" s="79"/>
      <c r="AA85" s="85" t="s">
        <v>1043</v>
      </c>
      <c r="AB85" s="79"/>
      <c r="AC85" s="79" t="b">
        <v>0</v>
      </c>
      <c r="AD85" s="79">
        <v>0</v>
      </c>
      <c r="AE85" s="85" t="s">
        <v>1149</v>
      </c>
      <c r="AF85" s="79" t="b">
        <v>0</v>
      </c>
      <c r="AG85" s="79" t="s">
        <v>1152</v>
      </c>
      <c r="AH85" s="79"/>
      <c r="AI85" s="85" t="s">
        <v>1149</v>
      </c>
      <c r="AJ85" s="79" t="b">
        <v>0</v>
      </c>
      <c r="AK85" s="79">
        <v>0</v>
      </c>
      <c r="AL85" s="85" t="s">
        <v>1149</v>
      </c>
      <c r="AM85" s="79" t="s">
        <v>1156</v>
      </c>
      <c r="AN85" s="79" t="b">
        <v>0</v>
      </c>
      <c r="AO85" s="85" t="s">
        <v>1043</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v>0</v>
      </c>
      <c r="BE85" s="49">
        <v>0</v>
      </c>
      <c r="BF85" s="48">
        <v>1</v>
      </c>
      <c r="BG85" s="49">
        <v>6.25</v>
      </c>
      <c r="BH85" s="48">
        <v>0</v>
      </c>
      <c r="BI85" s="49">
        <v>0</v>
      </c>
      <c r="BJ85" s="48">
        <v>15</v>
      </c>
      <c r="BK85" s="49">
        <v>93.75</v>
      </c>
      <c r="BL85" s="48">
        <v>16</v>
      </c>
    </row>
    <row r="86" spans="1:64" ht="15">
      <c r="A86" s="64" t="s">
        <v>268</v>
      </c>
      <c r="B86" s="64" t="s">
        <v>282</v>
      </c>
      <c r="C86" s="65"/>
      <c r="D86" s="66"/>
      <c r="E86" s="67"/>
      <c r="F86" s="68"/>
      <c r="G86" s="65"/>
      <c r="H86" s="69"/>
      <c r="I86" s="70"/>
      <c r="J86" s="70"/>
      <c r="K86" s="34" t="s">
        <v>65</v>
      </c>
      <c r="L86" s="77">
        <v>94</v>
      </c>
      <c r="M86" s="77"/>
      <c r="N86" s="72"/>
      <c r="O86" s="79" t="s">
        <v>303</v>
      </c>
      <c r="P86" s="81">
        <v>43503.89555555556</v>
      </c>
      <c r="Q86" s="79" t="s">
        <v>351</v>
      </c>
      <c r="R86" s="79"/>
      <c r="S86" s="79"/>
      <c r="T86" s="79" t="s">
        <v>584</v>
      </c>
      <c r="U86" s="79"/>
      <c r="V86" s="83" t="s">
        <v>754</v>
      </c>
      <c r="W86" s="81">
        <v>43503.89555555556</v>
      </c>
      <c r="X86" s="83" t="s">
        <v>857</v>
      </c>
      <c r="Y86" s="79"/>
      <c r="Z86" s="79"/>
      <c r="AA86" s="85" t="s">
        <v>1044</v>
      </c>
      <c r="AB86" s="79"/>
      <c r="AC86" s="79" t="b">
        <v>0</v>
      </c>
      <c r="AD86" s="79">
        <v>0</v>
      </c>
      <c r="AE86" s="85" t="s">
        <v>1149</v>
      </c>
      <c r="AF86" s="79" t="b">
        <v>0</v>
      </c>
      <c r="AG86" s="79" t="s">
        <v>1152</v>
      </c>
      <c r="AH86" s="79"/>
      <c r="AI86" s="85" t="s">
        <v>1149</v>
      </c>
      <c r="AJ86" s="79" t="b">
        <v>0</v>
      </c>
      <c r="AK86" s="79">
        <v>3</v>
      </c>
      <c r="AL86" s="85" t="s">
        <v>1104</v>
      </c>
      <c r="AM86" s="79" t="s">
        <v>1156</v>
      </c>
      <c r="AN86" s="79" t="b">
        <v>0</v>
      </c>
      <c r="AO86" s="85" t="s">
        <v>1104</v>
      </c>
      <c r="AP86" s="79" t="s">
        <v>176</v>
      </c>
      <c r="AQ86" s="79">
        <v>0</v>
      </c>
      <c r="AR86" s="79">
        <v>0</v>
      </c>
      <c r="AS86" s="79"/>
      <c r="AT86" s="79"/>
      <c r="AU86" s="79"/>
      <c r="AV86" s="79"/>
      <c r="AW86" s="79"/>
      <c r="AX86" s="79"/>
      <c r="AY86" s="79"/>
      <c r="AZ86" s="79"/>
      <c r="BA86">
        <v>4</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22</v>
      </c>
      <c r="BK86" s="49">
        <v>100</v>
      </c>
      <c r="BL86" s="48">
        <v>22</v>
      </c>
    </row>
    <row r="87" spans="1:64" ht="15">
      <c r="A87" s="64" t="s">
        <v>268</v>
      </c>
      <c r="B87" s="64" t="s">
        <v>282</v>
      </c>
      <c r="C87" s="65"/>
      <c r="D87" s="66"/>
      <c r="E87" s="67"/>
      <c r="F87" s="68"/>
      <c r="G87" s="65"/>
      <c r="H87" s="69"/>
      <c r="I87" s="70"/>
      <c r="J87" s="70"/>
      <c r="K87" s="34" t="s">
        <v>65</v>
      </c>
      <c r="L87" s="77">
        <v>95</v>
      </c>
      <c r="M87" s="77"/>
      <c r="N87" s="72"/>
      <c r="O87" s="79" t="s">
        <v>303</v>
      </c>
      <c r="P87" s="81">
        <v>43504.03090277778</v>
      </c>
      <c r="Q87" s="79" t="s">
        <v>373</v>
      </c>
      <c r="R87" s="79"/>
      <c r="S87" s="79"/>
      <c r="T87" s="79" t="s">
        <v>594</v>
      </c>
      <c r="U87" s="79"/>
      <c r="V87" s="83" t="s">
        <v>754</v>
      </c>
      <c r="W87" s="81">
        <v>43504.03090277778</v>
      </c>
      <c r="X87" s="83" t="s">
        <v>858</v>
      </c>
      <c r="Y87" s="79"/>
      <c r="Z87" s="79"/>
      <c r="AA87" s="85" t="s">
        <v>1045</v>
      </c>
      <c r="AB87" s="79"/>
      <c r="AC87" s="79" t="b">
        <v>0</v>
      </c>
      <c r="AD87" s="79">
        <v>0</v>
      </c>
      <c r="AE87" s="85" t="s">
        <v>1149</v>
      </c>
      <c r="AF87" s="79" t="b">
        <v>0</v>
      </c>
      <c r="AG87" s="79" t="s">
        <v>1152</v>
      </c>
      <c r="AH87" s="79"/>
      <c r="AI87" s="85" t="s">
        <v>1149</v>
      </c>
      <c r="AJ87" s="79" t="b">
        <v>0</v>
      </c>
      <c r="AK87" s="79">
        <v>1</v>
      </c>
      <c r="AL87" s="85" t="s">
        <v>1098</v>
      </c>
      <c r="AM87" s="79" t="s">
        <v>1159</v>
      </c>
      <c r="AN87" s="79" t="b">
        <v>0</v>
      </c>
      <c r="AO87" s="85" t="s">
        <v>1098</v>
      </c>
      <c r="AP87" s="79" t="s">
        <v>176</v>
      </c>
      <c r="AQ87" s="79">
        <v>0</v>
      </c>
      <c r="AR87" s="79">
        <v>0</v>
      </c>
      <c r="AS87" s="79"/>
      <c r="AT87" s="79"/>
      <c r="AU87" s="79"/>
      <c r="AV87" s="79"/>
      <c r="AW87" s="79"/>
      <c r="AX87" s="79"/>
      <c r="AY87" s="79"/>
      <c r="AZ87" s="79"/>
      <c r="BA87">
        <v>4</v>
      </c>
      <c r="BB87" s="78" t="str">
        <f>REPLACE(INDEX(GroupVertices[Group],MATCH(Edges24[[#This Row],[Vertex 1]],GroupVertices[Vertex],0)),1,1,"")</f>
        <v>1</v>
      </c>
      <c r="BC87" s="78" t="str">
        <f>REPLACE(INDEX(GroupVertices[Group],MATCH(Edges24[[#This Row],[Vertex 2]],GroupVertices[Vertex],0)),1,1,"")</f>
        <v>1</v>
      </c>
      <c r="BD87" s="48">
        <v>1</v>
      </c>
      <c r="BE87" s="49">
        <v>4.545454545454546</v>
      </c>
      <c r="BF87" s="48">
        <v>0</v>
      </c>
      <c r="BG87" s="49">
        <v>0</v>
      </c>
      <c r="BH87" s="48">
        <v>0</v>
      </c>
      <c r="BI87" s="49">
        <v>0</v>
      </c>
      <c r="BJ87" s="48">
        <v>21</v>
      </c>
      <c r="BK87" s="49">
        <v>95.45454545454545</v>
      </c>
      <c r="BL87" s="48">
        <v>22</v>
      </c>
    </row>
    <row r="88" spans="1:64" ht="15">
      <c r="A88" s="64" t="s">
        <v>268</v>
      </c>
      <c r="B88" s="64" t="s">
        <v>282</v>
      </c>
      <c r="C88" s="65"/>
      <c r="D88" s="66"/>
      <c r="E88" s="67"/>
      <c r="F88" s="68"/>
      <c r="G88" s="65"/>
      <c r="H88" s="69"/>
      <c r="I88" s="70"/>
      <c r="J88" s="70"/>
      <c r="K88" s="34" t="s">
        <v>65</v>
      </c>
      <c r="L88" s="77">
        <v>96</v>
      </c>
      <c r="M88" s="77"/>
      <c r="N88" s="72"/>
      <c r="O88" s="79" t="s">
        <v>303</v>
      </c>
      <c r="P88" s="81">
        <v>43513.917662037034</v>
      </c>
      <c r="Q88" s="79" t="s">
        <v>355</v>
      </c>
      <c r="R88" s="83" t="s">
        <v>496</v>
      </c>
      <c r="S88" s="79" t="s">
        <v>560</v>
      </c>
      <c r="T88" s="79" t="s">
        <v>588</v>
      </c>
      <c r="U88" s="83" t="s">
        <v>646</v>
      </c>
      <c r="V88" s="83" t="s">
        <v>646</v>
      </c>
      <c r="W88" s="81">
        <v>43513.917662037034</v>
      </c>
      <c r="X88" s="83" t="s">
        <v>859</v>
      </c>
      <c r="Y88" s="79"/>
      <c r="Z88" s="79"/>
      <c r="AA88" s="85" t="s">
        <v>1046</v>
      </c>
      <c r="AB88" s="79"/>
      <c r="AC88" s="79" t="b">
        <v>0</v>
      </c>
      <c r="AD88" s="79">
        <v>0</v>
      </c>
      <c r="AE88" s="85" t="s">
        <v>1149</v>
      </c>
      <c r="AF88" s="79" t="b">
        <v>0</v>
      </c>
      <c r="AG88" s="79" t="s">
        <v>1152</v>
      </c>
      <c r="AH88" s="79"/>
      <c r="AI88" s="85" t="s">
        <v>1149</v>
      </c>
      <c r="AJ88" s="79" t="b">
        <v>0</v>
      </c>
      <c r="AK88" s="79">
        <v>0</v>
      </c>
      <c r="AL88" s="85" t="s">
        <v>1124</v>
      </c>
      <c r="AM88" s="79" t="s">
        <v>1156</v>
      </c>
      <c r="AN88" s="79" t="b">
        <v>0</v>
      </c>
      <c r="AO88" s="85" t="s">
        <v>1124</v>
      </c>
      <c r="AP88" s="79" t="s">
        <v>176</v>
      </c>
      <c r="AQ88" s="79">
        <v>0</v>
      </c>
      <c r="AR88" s="79">
        <v>0</v>
      </c>
      <c r="AS88" s="79"/>
      <c r="AT88" s="79"/>
      <c r="AU88" s="79"/>
      <c r="AV88" s="79"/>
      <c r="AW88" s="79"/>
      <c r="AX88" s="79"/>
      <c r="AY88" s="79"/>
      <c r="AZ88" s="79"/>
      <c r="BA88">
        <v>4</v>
      </c>
      <c r="BB88" s="78" t="str">
        <f>REPLACE(INDEX(GroupVertices[Group],MATCH(Edges24[[#This Row],[Vertex 1]],GroupVertices[Vertex],0)),1,1,"")</f>
        <v>1</v>
      </c>
      <c r="BC88" s="78" t="str">
        <f>REPLACE(INDEX(GroupVertices[Group],MATCH(Edges24[[#This Row],[Vertex 2]],GroupVertices[Vertex],0)),1,1,"")</f>
        <v>1</v>
      </c>
      <c r="BD88" s="48">
        <v>1</v>
      </c>
      <c r="BE88" s="49">
        <v>10</v>
      </c>
      <c r="BF88" s="48">
        <v>0</v>
      </c>
      <c r="BG88" s="49">
        <v>0</v>
      </c>
      <c r="BH88" s="48">
        <v>0</v>
      </c>
      <c r="BI88" s="49">
        <v>0</v>
      </c>
      <c r="BJ88" s="48">
        <v>9</v>
      </c>
      <c r="BK88" s="49">
        <v>90</v>
      </c>
      <c r="BL88" s="48">
        <v>10</v>
      </c>
    </row>
    <row r="89" spans="1:64" ht="15">
      <c r="A89" s="64" t="s">
        <v>268</v>
      </c>
      <c r="B89" s="64" t="s">
        <v>285</v>
      </c>
      <c r="C89" s="65"/>
      <c r="D89" s="66"/>
      <c r="E89" s="67"/>
      <c r="F89" s="68"/>
      <c r="G89" s="65"/>
      <c r="H89" s="69"/>
      <c r="I89" s="70"/>
      <c r="J89" s="70"/>
      <c r="K89" s="34" t="s">
        <v>65</v>
      </c>
      <c r="L89" s="77">
        <v>97</v>
      </c>
      <c r="M89" s="77"/>
      <c r="N89" s="72"/>
      <c r="O89" s="79" t="s">
        <v>303</v>
      </c>
      <c r="P89" s="81">
        <v>43513.91780092593</v>
      </c>
      <c r="Q89" s="79" t="s">
        <v>334</v>
      </c>
      <c r="R89" s="83" t="s">
        <v>479</v>
      </c>
      <c r="S89" s="79" t="s">
        <v>560</v>
      </c>
      <c r="T89" s="79" t="s">
        <v>579</v>
      </c>
      <c r="U89" s="79"/>
      <c r="V89" s="83" t="s">
        <v>754</v>
      </c>
      <c r="W89" s="81">
        <v>43513.91780092593</v>
      </c>
      <c r="X89" s="83" t="s">
        <v>860</v>
      </c>
      <c r="Y89" s="79"/>
      <c r="Z89" s="79"/>
      <c r="AA89" s="85" t="s">
        <v>1047</v>
      </c>
      <c r="AB89" s="79"/>
      <c r="AC89" s="79" t="b">
        <v>0</v>
      </c>
      <c r="AD89" s="79">
        <v>0</v>
      </c>
      <c r="AE89" s="85" t="s">
        <v>1149</v>
      </c>
      <c r="AF89" s="79" t="b">
        <v>0</v>
      </c>
      <c r="AG89" s="79" t="s">
        <v>1152</v>
      </c>
      <c r="AH89" s="79"/>
      <c r="AI89" s="85" t="s">
        <v>1149</v>
      </c>
      <c r="AJ89" s="79" t="b">
        <v>0</v>
      </c>
      <c r="AK89" s="79">
        <v>7</v>
      </c>
      <c r="AL89" s="85" t="s">
        <v>1090</v>
      </c>
      <c r="AM89" s="79" t="s">
        <v>1156</v>
      </c>
      <c r="AN89" s="79" t="b">
        <v>0</v>
      </c>
      <c r="AO89" s="85" t="s">
        <v>1090</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269</v>
      </c>
      <c r="B90" s="64" t="s">
        <v>282</v>
      </c>
      <c r="C90" s="65"/>
      <c r="D90" s="66"/>
      <c r="E90" s="67"/>
      <c r="F90" s="68"/>
      <c r="G90" s="65"/>
      <c r="H90" s="69"/>
      <c r="I90" s="70"/>
      <c r="J90" s="70"/>
      <c r="K90" s="34" t="s">
        <v>65</v>
      </c>
      <c r="L90" s="77">
        <v>99</v>
      </c>
      <c r="M90" s="77"/>
      <c r="N90" s="72"/>
      <c r="O90" s="79" t="s">
        <v>303</v>
      </c>
      <c r="P90" s="81">
        <v>43514.015497685185</v>
      </c>
      <c r="Q90" s="79" t="s">
        <v>374</v>
      </c>
      <c r="R90" s="79"/>
      <c r="S90" s="79"/>
      <c r="T90" s="79" t="s">
        <v>595</v>
      </c>
      <c r="U90" s="79"/>
      <c r="V90" s="83" t="s">
        <v>755</v>
      </c>
      <c r="W90" s="81">
        <v>43514.015497685185</v>
      </c>
      <c r="X90" s="83" t="s">
        <v>861</v>
      </c>
      <c r="Y90" s="79"/>
      <c r="Z90" s="79"/>
      <c r="AA90" s="85" t="s">
        <v>1048</v>
      </c>
      <c r="AB90" s="79"/>
      <c r="AC90" s="79" t="b">
        <v>0</v>
      </c>
      <c r="AD90" s="79">
        <v>0</v>
      </c>
      <c r="AE90" s="85" t="s">
        <v>1149</v>
      </c>
      <c r="AF90" s="79" t="b">
        <v>0</v>
      </c>
      <c r="AG90" s="79" t="s">
        <v>1152</v>
      </c>
      <c r="AH90" s="79"/>
      <c r="AI90" s="85" t="s">
        <v>1149</v>
      </c>
      <c r="AJ90" s="79" t="b">
        <v>0</v>
      </c>
      <c r="AK90" s="79">
        <v>2</v>
      </c>
      <c r="AL90" s="85" t="s">
        <v>1136</v>
      </c>
      <c r="AM90" s="79" t="s">
        <v>1163</v>
      </c>
      <c r="AN90" s="79" t="b">
        <v>0</v>
      </c>
      <c r="AO90" s="85" t="s">
        <v>1136</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2</v>
      </c>
      <c r="BE90" s="49">
        <v>10.526315789473685</v>
      </c>
      <c r="BF90" s="48">
        <v>2</v>
      </c>
      <c r="BG90" s="49">
        <v>10.526315789473685</v>
      </c>
      <c r="BH90" s="48">
        <v>0</v>
      </c>
      <c r="BI90" s="49">
        <v>0</v>
      </c>
      <c r="BJ90" s="48">
        <v>15</v>
      </c>
      <c r="BK90" s="49">
        <v>78.94736842105263</v>
      </c>
      <c r="BL90" s="48">
        <v>19</v>
      </c>
    </row>
    <row r="91" spans="1:64" ht="15">
      <c r="A91" s="64" t="s">
        <v>270</v>
      </c>
      <c r="B91" s="64" t="s">
        <v>282</v>
      </c>
      <c r="C91" s="65"/>
      <c r="D91" s="66"/>
      <c r="E91" s="67"/>
      <c r="F91" s="68"/>
      <c r="G91" s="65"/>
      <c r="H91" s="69"/>
      <c r="I91" s="70"/>
      <c r="J91" s="70"/>
      <c r="K91" s="34" t="s">
        <v>65</v>
      </c>
      <c r="L91" s="77">
        <v>100</v>
      </c>
      <c r="M91" s="77"/>
      <c r="N91" s="72"/>
      <c r="O91" s="79" t="s">
        <v>303</v>
      </c>
      <c r="P91" s="81">
        <v>43502.60579861111</v>
      </c>
      <c r="Q91" s="79" t="s">
        <v>375</v>
      </c>
      <c r="R91" s="79"/>
      <c r="S91" s="79"/>
      <c r="T91" s="79"/>
      <c r="U91" s="79"/>
      <c r="V91" s="83" t="s">
        <v>756</v>
      </c>
      <c r="W91" s="81">
        <v>43502.60579861111</v>
      </c>
      <c r="X91" s="83" t="s">
        <v>862</v>
      </c>
      <c r="Y91" s="79"/>
      <c r="Z91" s="79"/>
      <c r="AA91" s="85" t="s">
        <v>1049</v>
      </c>
      <c r="AB91" s="79"/>
      <c r="AC91" s="79" t="b">
        <v>0</v>
      </c>
      <c r="AD91" s="79">
        <v>0</v>
      </c>
      <c r="AE91" s="85" t="s">
        <v>1149</v>
      </c>
      <c r="AF91" s="79" t="b">
        <v>0</v>
      </c>
      <c r="AG91" s="79" t="s">
        <v>1152</v>
      </c>
      <c r="AH91" s="79"/>
      <c r="AI91" s="85" t="s">
        <v>1149</v>
      </c>
      <c r="AJ91" s="79" t="b">
        <v>0</v>
      </c>
      <c r="AK91" s="79">
        <v>1</v>
      </c>
      <c r="AL91" s="85" t="s">
        <v>1099</v>
      </c>
      <c r="AM91" s="79" t="s">
        <v>1157</v>
      </c>
      <c r="AN91" s="79" t="b">
        <v>0</v>
      </c>
      <c r="AO91" s="85" t="s">
        <v>1099</v>
      </c>
      <c r="AP91" s="79" t="s">
        <v>176</v>
      </c>
      <c r="AQ91" s="79">
        <v>0</v>
      </c>
      <c r="AR91" s="79">
        <v>0</v>
      </c>
      <c r="AS91" s="79"/>
      <c r="AT91" s="79"/>
      <c r="AU91" s="79"/>
      <c r="AV91" s="79"/>
      <c r="AW91" s="79"/>
      <c r="AX91" s="79"/>
      <c r="AY91" s="79"/>
      <c r="AZ91" s="79"/>
      <c r="BA91">
        <v>4</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22</v>
      </c>
      <c r="BK91" s="49">
        <v>100</v>
      </c>
      <c r="BL91" s="48">
        <v>22</v>
      </c>
    </row>
    <row r="92" spans="1:64" ht="15">
      <c r="A92" s="64" t="s">
        <v>270</v>
      </c>
      <c r="B92" s="64" t="s">
        <v>282</v>
      </c>
      <c r="C92" s="65"/>
      <c r="D92" s="66"/>
      <c r="E92" s="67"/>
      <c r="F92" s="68"/>
      <c r="G92" s="65"/>
      <c r="H92" s="69"/>
      <c r="I92" s="70"/>
      <c r="J92" s="70"/>
      <c r="K92" s="34" t="s">
        <v>65</v>
      </c>
      <c r="L92" s="77">
        <v>101</v>
      </c>
      <c r="M92" s="77"/>
      <c r="N92" s="72"/>
      <c r="O92" s="79" t="s">
        <v>303</v>
      </c>
      <c r="P92" s="81">
        <v>43504.071909722225</v>
      </c>
      <c r="Q92" s="79" t="s">
        <v>318</v>
      </c>
      <c r="R92" s="79"/>
      <c r="S92" s="79"/>
      <c r="T92" s="79" t="s">
        <v>575</v>
      </c>
      <c r="U92" s="79"/>
      <c r="V92" s="83" t="s">
        <v>756</v>
      </c>
      <c r="W92" s="81">
        <v>43504.071909722225</v>
      </c>
      <c r="X92" s="83" t="s">
        <v>863</v>
      </c>
      <c r="Y92" s="79"/>
      <c r="Z92" s="79"/>
      <c r="AA92" s="85" t="s">
        <v>1050</v>
      </c>
      <c r="AB92" s="79"/>
      <c r="AC92" s="79" t="b">
        <v>0</v>
      </c>
      <c r="AD92" s="79">
        <v>0</v>
      </c>
      <c r="AE92" s="85" t="s">
        <v>1149</v>
      </c>
      <c r="AF92" s="79" t="b">
        <v>0</v>
      </c>
      <c r="AG92" s="79" t="s">
        <v>1152</v>
      </c>
      <c r="AH92" s="79"/>
      <c r="AI92" s="85" t="s">
        <v>1149</v>
      </c>
      <c r="AJ92" s="79" t="b">
        <v>0</v>
      </c>
      <c r="AK92" s="79">
        <v>2</v>
      </c>
      <c r="AL92" s="85" t="s">
        <v>1106</v>
      </c>
      <c r="AM92" s="79" t="s">
        <v>1157</v>
      </c>
      <c r="AN92" s="79" t="b">
        <v>0</v>
      </c>
      <c r="AO92" s="85" t="s">
        <v>1106</v>
      </c>
      <c r="AP92" s="79" t="s">
        <v>176</v>
      </c>
      <c r="AQ92" s="79">
        <v>0</v>
      </c>
      <c r="AR92" s="79">
        <v>0</v>
      </c>
      <c r="AS92" s="79"/>
      <c r="AT92" s="79"/>
      <c r="AU92" s="79"/>
      <c r="AV92" s="79"/>
      <c r="AW92" s="79"/>
      <c r="AX92" s="79"/>
      <c r="AY92" s="79"/>
      <c r="AZ92" s="79"/>
      <c r="BA92">
        <v>4</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20</v>
      </c>
      <c r="BK92" s="49">
        <v>100</v>
      </c>
      <c r="BL92" s="48">
        <v>20</v>
      </c>
    </row>
    <row r="93" spans="1:64" ht="15">
      <c r="A93" s="64" t="s">
        <v>270</v>
      </c>
      <c r="B93" s="64" t="s">
        <v>282</v>
      </c>
      <c r="C93" s="65"/>
      <c r="D93" s="66"/>
      <c r="E93" s="67"/>
      <c r="F93" s="68"/>
      <c r="G93" s="65"/>
      <c r="H93" s="69"/>
      <c r="I93" s="70"/>
      <c r="J93" s="70"/>
      <c r="K93" s="34" t="s">
        <v>65</v>
      </c>
      <c r="L93" s="77">
        <v>102</v>
      </c>
      <c r="M93" s="77"/>
      <c r="N93" s="72"/>
      <c r="O93" s="79" t="s">
        <v>303</v>
      </c>
      <c r="P93" s="81">
        <v>43506.768472222226</v>
      </c>
      <c r="Q93" s="79" t="s">
        <v>376</v>
      </c>
      <c r="R93" s="79"/>
      <c r="S93" s="79"/>
      <c r="T93" s="79"/>
      <c r="U93" s="79"/>
      <c r="V93" s="83" t="s">
        <v>756</v>
      </c>
      <c r="W93" s="81">
        <v>43506.768472222226</v>
      </c>
      <c r="X93" s="83" t="s">
        <v>864</v>
      </c>
      <c r="Y93" s="79"/>
      <c r="Z93" s="79"/>
      <c r="AA93" s="85" t="s">
        <v>1051</v>
      </c>
      <c r="AB93" s="79"/>
      <c r="AC93" s="79" t="b">
        <v>0</v>
      </c>
      <c r="AD93" s="79">
        <v>0</v>
      </c>
      <c r="AE93" s="85" t="s">
        <v>1149</v>
      </c>
      <c r="AF93" s="79" t="b">
        <v>0</v>
      </c>
      <c r="AG93" s="79" t="s">
        <v>1152</v>
      </c>
      <c r="AH93" s="79"/>
      <c r="AI93" s="85" t="s">
        <v>1149</v>
      </c>
      <c r="AJ93" s="79" t="b">
        <v>0</v>
      </c>
      <c r="AK93" s="79">
        <v>1</v>
      </c>
      <c r="AL93" s="85" t="s">
        <v>1113</v>
      </c>
      <c r="AM93" s="79" t="s">
        <v>1157</v>
      </c>
      <c r="AN93" s="79" t="b">
        <v>0</v>
      </c>
      <c r="AO93" s="85" t="s">
        <v>1113</v>
      </c>
      <c r="AP93" s="79" t="s">
        <v>176</v>
      </c>
      <c r="AQ93" s="79">
        <v>0</v>
      </c>
      <c r="AR93" s="79">
        <v>0</v>
      </c>
      <c r="AS93" s="79"/>
      <c r="AT93" s="79"/>
      <c r="AU93" s="79"/>
      <c r="AV93" s="79"/>
      <c r="AW93" s="79"/>
      <c r="AX93" s="79"/>
      <c r="AY93" s="79"/>
      <c r="AZ93" s="79"/>
      <c r="BA93">
        <v>4</v>
      </c>
      <c r="BB93" s="78" t="str">
        <f>REPLACE(INDEX(GroupVertices[Group],MATCH(Edges24[[#This Row],[Vertex 1]],GroupVertices[Vertex],0)),1,1,"")</f>
        <v>1</v>
      </c>
      <c r="BC93" s="78" t="str">
        <f>REPLACE(INDEX(GroupVertices[Group],MATCH(Edges24[[#This Row],[Vertex 2]],GroupVertices[Vertex],0)),1,1,"")</f>
        <v>1</v>
      </c>
      <c r="BD93" s="48">
        <v>1</v>
      </c>
      <c r="BE93" s="49">
        <v>4.545454545454546</v>
      </c>
      <c r="BF93" s="48">
        <v>2</v>
      </c>
      <c r="BG93" s="49">
        <v>9.090909090909092</v>
      </c>
      <c r="BH93" s="48">
        <v>0</v>
      </c>
      <c r="BI93" s="49">
        <v>0</v>
      </c>
      <c r="BJ93" s="48">
        <v>19</v>
      </c>
      <c r="BK93" s="49">
        <v>86.36363636363636</v>
      </c>
      <c r="BL93" s="48">
        <v>22</v>
      </c>
    </row>
    <row r="94" spans="1:64" ht="15">
      <c r="A94" s="64" t="s">
        <v>270</v>
      </c>
      <c r="B94" s="64" t="s">
        <v>282</v>
      </c>
      <c r="C94" s="65"/>
      <c r="D94" s="66"/>
      <c r="E94" s="67"/>
      <c r="F94" s="68"/>
      <c r="G94" s="65"/>
      <c r="H94" s="69"/>
      <c r="I94" s="70"/>
      <c r="J94" s="70"/>
      <c r="K94" s="34" t="s">
        <v>65</v>
      </c>
      <c r="L94" s="77">
        <v>103</v>
      </c>
      <c r="M94" s="77"/>
      <c r="N94" s="72"/>
      <c r="O94" s="79" t="s">
        <v>303</v>
      </c>
      <c r="P94" s="81">
        <v>43514.05311342593</v>
      </c>
      <c r="Q94" s="79" t="s">
        <v>377</v>
      </c>
      <c r="R94" s="79"/>
      <c r="S94" s="79"/>
      <c r="T94" s="79" t="s">
        <v>596</v>
      </c>
      <c r="U94" s="79"/>
      <c r="V94" s="83" t="s">
        <v>756</v>
      </c>
      <c r="W94" s="81">
        <v>43514.05311342593</v>
      </c>
      <c r="X94" s="83" t="s">
        <v>865</v>
      </c>
      <c r="Y94" s="79"/>
      <c r="Z94" s="79"/>
      <c r="AA94" s="85" t="s">
        <v>1052</v>
      </c>
      <c r="AB94" s="79"/>
      <c r="AC94" s="79" t="b">
        <v>0</v>
      </c>
      <c r="AD94" s="79">
        <v>0</v>
      </c>
      <c r="AE94" s="85" t="s">
        <v>1149</v>
      </c>
      <c r="AF94" s="79" t="b">
        <v>0</v>
      </c>
      <c r="AG94" s="79" t="s">
        <v>1152</v>
      </c>
      <c r="AH94" s="79"/>
      <c r="AI94" s="85" t="s">
        <v>1149</v>
      </c>
      <c r="AJ94" s="79" t="b">
        <v>0</v>
      </c>
      <c r="AK94" s="79">
        <v>2</v>
      </c>
      <c r="AL94" s="85" t="s">
        <v>1137</v>
      </c>
      <c r="AM94" s="79" t="s">
        <v>1157</v>
      </c>
      <c r="AN94" s="79" t="b">
        <v>0</v>
      </c>
      <c r="AO94" s="85" t="s">
        <v>1137</v>
      </c>
      <c r="AP94" s="79" t="s">
        <v>176</v>
      </c>
      <c r="AQ94" s="79">
        <v>0</v>
      </c>
      <c r="AR94" s="79">
        <v>0</v>
      </c>
      <c r="AS94" s="79"/>
      <c r="AT94" s="79"/>
      <c r="AU94" s="79"/>
      <c r="AV94" s="79"/>
      <c r="AW94" s="79"/>
      <c r="AX94" s="79"/>
      <c r="AY94" s="79"/>
      <c r="AZ94" s="79"/>
      <c r="BA94">
        <v>4</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23</v>
      </c>
      <c r="BK94" s="49">
        <v>100</v>
      </c>
      <c r="BL94" s="48">
        <v>23</v>
      </c>
    </row>
    <row r="95" spans="1:64" ht="15">
      <c r="A95" s="64" t="s">
        <v>271</v>
      </c>
      <c r="B95" s="64" t="s">
        <v>282</v>
      </c>
      <c r="C95" s="65"/>
      <c r="D95" s="66"/>
      <c r="E95" s="67"/>
      <c r="F95" s="68"/>
      <c r="G95" s="65"/>
      <c r="H95" s="69"/>
      <c r="I95" s="70"/>
      <c r="J95" s="70"/>
      <c r="K95" s="34" t="s">
        <v>65</v>
      </c>
      <c r="L95" s="77">
        <v>104</v>
      </c>
      <c r="M95" s="77"/>
      <c r="N95" s="72"/>
      <c r="O95" s="79" t="s">
        <v>303</v>
      </c>
      <c r="P95" s="81">
        <v>43505.96208333333</v>
      </c>
      <c r="Q95" s="79" t="s">
        <v>378</v>
      </c>
      <c r="R95" s="79"/>
      <c r="S95" s="79"/>
      <c r="T95" s="79" t="s">
        <v>596</v>
      </c>
      <c r="U95" s="79"/>
      <c r="V95" s="83" t="s">
        <v>757</v>
      </c>
      <c r="W95" s="81">
        <v>43505.96208333333</v>
      </c>
      <c r="X95" s="83" t="s">
        <v>866</v>
      </c>
      <c r="Y95" s="79"/>
      <c r="Z95" s="79"/>
      <c r="AA95" s="85" t="s">
        <v>1053</v>
      </c>
      <c r="AB95" s="79"/>
      <c r="AC95" s="79" t="b">
        <v>0</v>
      </c>
      <c r="AD95" s="79">
        <v>0</v>
      </c>
      <c r="AE95" s="85" t="s">
        <v>1149</v>
      </c>
      <c r="AF95" s="79" t="b">
        <v>0</v>
      </c>
      <c r="AG95" s="79" t="s">
        <v>1152</v>
      </c>
      <c r="AH95" s="79"/>
      <c r="AI95" s="85" t="s">
        <v>1149</v>
      </c>
      <c r="AJ95" s="79" t="b">
        <v>0</v>
      </c>
      <c r="AK95" s="79">
        <v>1</v>
      </c>
      <c r="AL95" s="85" t="s">
        <v>1111</v>
      </c>
      <c r="AM95" s="79" t="s">
        <v>1159</v>
      </c>
      <c r="AN95" s="79" t="b">
        <v>0</v>
      </c>
      <c r="AO95" s="85" t="s">
        <v>1111</v>
      </c>
      <c r="AP95" s="79" t="s">
        <v>176</v>
      </c>
      <c r="AQ95" s="79">
        <v>0</v>
      </c>
      <c r="AR95" s="79">
        <v>0</v>
      </c>
      <c r="AS95" s="79"/>
      <c r="AT95" s="79"/>
      <c r="AU95" s="79"/>
      <c r="AV95" s="79"/>
      <c r="AW95" s="79"/>
      <c r="AX95" s="79"/>
      <c r="AY95" s="79"/>
      <c r="AZ95" s="79"/>
      <c r="BA95">
        <v>5</v>
      </c>
      <c r="BB95" s="78" t="str">
        <f>REPLACE(INDEX(GroupVertices[Group],MATCH(Edges24[[#This Row],[Vertex 1]],GroupVertices[Vertex],0)),1,1,"")</f>
        <v>1</v>
      </c>
      <c r="BC95" s="78" t="str">
        <f>REPLACE(INDEX(GroupVertices[Group],MATCH(Edges24[[#This Row],[Vertex 2]],GroupVertices[Vertex],0)),1,1,"")</f>
        <v>1</v>
      </c>
      <c r="BD95" s="48">
        <v>2</v>
      </c>
      <c r="BE95" s="49">
        <v>9.090909090909092</v>
      </c>
      <c r="BF95" s="48">
        <v>0</v>
      </c>
      <c r="BG95" s="49">
        <v>0</v>
      </c>
      <c r="BH95" s="48">
        <v>0</v>
      </c>
      <c r="BI95" s="49">
        <v>0</v>
      </c>
      <c r="BJ95" s="48">
        <v>20</v>
      </c>
      <c r="BK95" s="49">
        <v>90.9090909090909</v>
      </c>
      <c r="BL95" s="48">
        <v>22</v>
      </c>
    </row>
    <row r="96" spans="1:64" ht="15">
      <c r="A96" s="64" t="s">
        <v>271</v>
      </c>
      <c r="B96" s="64" t="s">
        <v>282</v>
      </c>
      <c r="C96" s="65"/>
      <c r="D96" s="66"/>
      <c r="E96" s="67"/>
      <c r="F96" s="68"/>
      <c r="G96" s="65"/>
      <c r="H96" s="69"/>
      <c r="I96" s="70"/>
      <c r="J96" s="70"/>
      <c r="K96" s="34" t="s">
        <v>65</v>
      </c>
      <c r="L96" s="77">
        <v>105</v>
      </c>
      <c r="M96" s="77"/>
      <c r="N96" s="72"/>
      <c r="O96" s="79" t="s">
        <v>303</v>
      </c>
      <c r="P96" s="81">
        <v>43505.96239583333</v>
      </c>
      <c r="Q96" s="79" t="s">
        <v>318</v>
      </c>
      <c r="R96" s="79"/>
      <c r="S96" s="79"/>
      <c r="T96" s="79" t="s">
        <v>575</v>
      </c>
      <c r="U96" s="79"/>
      <c r="V96" s="83" t="s">
        <v>757</v>
      </c>
      <c r="W96" s="81">
        <v>43505.96239583333</v>
      </c>
      <c r="X96" s="83" t="s">
        <v>867</v>
      </c>
      <c r="Y96" s="79"/>
      <c r="Z96" s="79"/>
      <c r="AA96" s="85" t="s">
        <v>1054</v>
      </c>
      <c r="AB96" s="79"/>
      <c r="AC96" s="79" t="b">
        <v>0</v>
      </c>
      <c r="AD96" s="79">
        <v>0</v>
      </c>
      <c r="AE96" s="85" t="s">
        <v>1149</v>
      </c>
      <c r="AF96" s="79" t="b">
        <v>0</v>
      </c>
      <c r="AG96" s="79" t="s">
        <v>1152</v>
      </c>
      <c r="AH96" s="79"/>
      <c r="AI96" s="85" t="s">
        <v>1149</v>
      </c>
      <c r="AJ96" s="79" t="b">
        <v>0</v>
      </c>
      <c r="AK96" s="79">
        <v>5</v>
      </c>
      <c r="AL96" s="85" t="s">
        <v>1106</v>
      </c>
      <c r="AM96" s="79" t="s">
        <v>1159</v>
      </c>
      <c r="AN96" s="79" t="b">
        <v>0</v>
      </c>
      <c r="AO96" s="85" t="s">
        <v>1106</v>
      </c>
      <c r="AP96" s="79" t="s">
        <v>176</v>
      </c>
      <c r="AQ96" s="79">
        <v>0</v>
      </c>
      <c r="AR96" s="79">
        <v>0</v>
      </c>
      <c r="AS96" s="79"/>
      <c r="AT96" s="79"/>
      <c r="AU96" s="79"/>
      <c r="AV96" s="79"/>
      <c r="AW96" s="79"/>
      <c r="AX96" s="79"/>
      <c r="AY96" s="79"/>
      <c r="AZ96" s="79"/>
      <c r="BA96">
        <v>5</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20</v>
      </c>
      <c r="BK96" s="49">
        <v>100</v>
      </c>
      <c r="BL96" s="48">
        <v>20</v>
      </c>
    </row>
    <row r="97" spans="1:64" ht="15">
      <c r="A97" s="64" t="s">
        <v>271</v>
      </c>
      <c r="B97" s="64" t="s">
        <v>282</v>
      </c>
      <c r="C97" s="65"/>
      <c r="D97" s="66"/>
      <c r="E97" s="67"/>
      <c r="F97" s="68"/>
      <c r="G97" s="65"/>
      <c r="H97" s="69"/>
      <c r="I97" s="70"/>
      <c r="J97" s="70"/>
      <c r="K97" s="34" t="s">
        <v>65</v>
      </c>
      <c r="L97" s="77">
        <v>106</v>
      </c>
      <c r="M97" s="77"/>
      <c r="N97" s="72"/>
      <c r="O97" s="79" t="s">
        <v>303</v>
      </c>
      <c r="P97" s="81">
        <v>43514.30173611111</v>
      </c>
      <c r="Q97" s="79" t="s">
        <v>377</v>
      </c>
      <c r="R97" s="79"/>
      <c r="S97" s="79"/>
      <c r="T97" s="79" t="s">
        <v>596</v>
      </c>
      <c r="U97" s="79"/>
      <c r="V97" s="83" t="s">
        <v>757</v>
      </c>
      <c r="W97" s="81">
        <v>43514.30173611111</v>
      </c>
      <c r="X97" s="83" t="s">
        <v>868</v>
      </c>
      <c r="Y97" s="79"/>
      <c r="Z97" s="79"/>
      <c r="AA97" s="85" t="s">
        <v>1055</v>
      </c>
      <c r="AB97" s="79"/>
      <c r="AC97" s="79" t="b">
        <v>0</v>
      </c>
      <c r="AD97" s="79">
        <v>0</v>
      </c>
      <c r="AE97" s="85" t="s">
        <v>1149</v>
      </c>
      <c r="AF97" s="79" t="b">
        <v>0</v>
      </c>
      <c r="AG97" s="79" t="s">
        <v>1152</v>
      </c>
      <c r="AH97" s="79"/>
      <c r="AI97" s="85" t="s">
        <v>1149</v>
      </c>
      <c r="AJ97" s="79" t="b">
        <v>0</v>
      </c>
      <c r="AK97" s="79">
        <v>2</v>
      </c>
      <c r="AL97" s="85" t="s">
        <v>1137</v>
      </c>
      <c r="AM97" s="79" t="s">
        <v>1156</v>
      </c>
      <c r="AN97" s="79" t="b">
        <v>0</v>
      </c>
      <c r="AO97" s="85" t="s">
        <v>1137</v>
      </c>
      <c r="AP97" s="79" t="s">
        <v>176</v>
      </c>
      <c r="AQ97" s="79">
        <v>0</v>
      </c>
      <c r="AR97" s="79">
        <v>0</v>
      </c>
      <c r="AS97" s="79"/>
      <c r="AT97" s="79"/>
      <c r="AU97" s="79"/>
      <c r="AV97" s="79"/>
      <c r="AW97" s="79"/>
      <c r="AX97" s="79"/>
      <c r="AY97" s="79"/>
      <c r="AZ97" s="79"/>
      <c r="BA97">
        <v>5</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23</v>
      </c>
      <c r="BK97" s="49">
        <v>100</v>
      </c>
      <c r="BL97" s="48">
        <v>23</v>
      </c>
    </row>
    <row r="98" spans="1:64" ht="15">
      <c r="A98" s="64" t="s">
        <v>271</v>
      </c>
      <c r="B98" s="64" t="s">
        <v>282</v>
      </c>
      <c r="C98" s="65"/>
      <c r="D98" s="66"/>
      <c r="E98" s="67"/>
      <c r="F98" s="68"/>
      <c r="G98" s="65"/>
      <c r="H98" s="69"/>
      <c r="I98" s="70"/>
      <c r="J98" s="70"/>
      <c r="K98" s="34" t="s">
        <v>65</v>
      </c>
      <c r="L98" s="77">
        <v>107</v>
      </c>
      <c r="M98" s="77"/>
      <c r="N98" s="72"/>
      <c r="O98" s="79" t="s">
        <v>303</v>
      </c>
      <c r="P98" s="81">
        <v>43514.3019212963</v>
      </c>
      <c r="Q98" s="79" t="s">
        <v>374</v>
      </c>
      <c r="R98" s="79"/>
      <c r="S98" s="79"/>
      <c r="T98" s="79" t="s">
        <v>595</v>
      </c>
      <c r="U98" s="79"/>
      <c r="V98" s="83" t="s">
        <v>757</v>
      </c>
      <c r="W98" s="81">
        <v>43514.3019212963</v>
      </c>
      <c r="X98" s="83" t="s">
        <v>869</v>
      </c>
      <c r="Y98" s="79"/>
      <c r="Z98" s="79"/>
      <c r="AA98" s="85" t="s">
        <v>1056</v>
      </c>
      <c r="AB98" s="79"/>
      <c r="AC98" s="79" t="b">
        <v>0</v>
      </c>
      <c r="AD98" s="79">
        <v>0</v>
      </c>
      <c r="AE98" s="85" t="s">
        <v>1149</v>
      </c>
      <c r="AF98" s="79" t="b">
        <v>0</v>
      </c>
      <c r="AG98" s="79" t="s">
        <v>1152</v>
      </c>
      <c r="AH98" s="79"/>
      <c r="AI98" s="85" t="s">
        <v>1149</v>
      </c>
      <c r="AJ98" s="79" t="b">
        <v>0</v>
      </c>
      <c r="AK98" s="79">
        <v>2</v>
      </c>
      <c r="AL98" s="85" t="s">
        <v>1136</v>
      </c>
      <c r="AM98" s="79" t="s">
        <v>1156</v>
      </c>
      <c r="AN98" s="79" t="b">
        <v>0</v>
      </c>
      <c r="AO98" s="85" t="s">
        <v>1136</v>
      </c>
      <c r="AP98" s="79" t="s">
        <v>176</v>
      </c>
      <c r="AQ98" s="79">
        <v>0</v>
      </c>
      <c r="AR98" s="79">
        <v>0</v>
      </c>
      <c r="AS98" s="79"/>
      <c r="AT98" s="79"/>
      <c r="AU98" s="79"/>
      <c r="AV98" s="79"/>
      <c r="AW98" s="79"/>
      <c r="AX98" s="79"/>
      <c r="AY98" s="79"/>
      <c r="AZ98" s="79"/>
      <c r="BA98">
        <v>5</v>
      </c>
      <c r="BB98" s="78" t="str">
        <f>REPLACE(INDEX(GroupVertices[Group],MATCH(Edges24[[#This Row],[Vertex 1]],GroupVertices[Vertex],0)),1,1,"")</f>
        <v>1</v>
      </c>
      <c r="BC98" s="78" t="str">
        <f>REPLACE(INDEX(GroupVertices[Group],MATCH(Edges24[[#This Row],[Vertex 2]],GroupVertices[Vertex],0)),1,1,"")</f>
        <v>1</v>
      </c>
      <c r="BD98" s="48">
        <v>2</v>
      </c>
      <c r="BE98" s="49">
        <v>10.526315789473685</v>
      </c>
      <c r="BF98" s="48">
        <v>2</v>
      </c>
      <c r="BG98" s="49">
        <v>10.526315789473685</v>
      </c>
      <c r="BH98" s="48">
        <v>0</v>
      </c>
      <c r="BI98" s="49">
        <v>0</v>
      </c>
      <c r="BJ98" s="48">
        <v>15</v>
      </c>
      <c r="BK98" s="49">
        <v>78.94736842105263</v>
      </c>
      <c r="BL98" s="48">
        <v>19</v>
      </c>
    </row>
    <row r="99" spans="1:64" ht="15">
      <c r="A99" s="64" t="s">
        <v>271</v>
      </c>
      <c r="B99" s="64" t="s">
        <v>282</v>
      </c>
      <c r="C99" s="65"/>
      <c r="D99" s="66"/>
      <c r="E99" s="67"/>
      <c r="F99" s="68"/>
      <c r="G99" s="65"/>
      <c r="H99" s="69"/>
      <c r="I99" s="70"/>
      <c r="J99" s="70"/>
      <c r="K99" s="34" t="s">
        <v>65</v>
      </c>
      <c r="L99" s="77">
        <v>108</v>
      </c>
      <c r="M99" s="77"/>
      <c r="N99" s="72"/>
      <c r="O99" s="79" t="s">
        <v>303</v>
      </c>
      <c r="P99" s="81">
        <v>43514.30197916667</v>
      </c>
      <c r="Q99" s="79" t="s">
        <v>379</v>
      </c>
      <c r="R99" s="79"/>
      <c r="S99" s="79"/>
      <c r="T99" s="79" t="s">
        <v>597</v>
      </c>
      <c r="U99" s="79"/>
      <c r="V99" s="83" t="s">
        <v>757</v>
      </c>
      <c r="W99" s="81">
        <v>43514.30197916667</v>
      </c>
      <c r="X99" s="83" t="s">
        <v>870</v>
      </c>
      <c r="Y99" s="79"/>
      <c r="Z99" s="79"/>
      <c r="AA99" s="85" t="s">
        <v>1057</v>
      </c>
      <c r="AB99" s="79"/>
      <c r="AC99" s="79" t="b">
        <v>0</v>
      </c>
      <c r="AD99" s="79">
        <v>0</v>
      </c>
      <c r="AE99" s="85" t="s">
        <v>1149</v>
      </c>
      <c r="AF99" s="79" t="b">
        <v>0</v>
      </c>
      <c r="AG99" s="79" t="s">
        <v>1152</v>
      </c>
      <c r="AH99" s="79"/>
      <c r="AI99" s="85" t="s">
        <v>1149</v>
      </c>
      <c r="AJ99" s="79" t="b">
        <v>0</v>
      </c>
      <c r="AK99" s="79">
        <v>1</v>
      </c>
      <c r="AL99" s="85" t="s">
        <v>1135</v>
      </c>
      <c r="AM99" s="79" t="s">
        <v>1156</v>
      </c>
      <c r="AN99" s="79" t="b">
        <v>0</v>
      </c>
      <c r="AO99" s="85" t="s">
        <v>1135</v>
      </c>
      <c r="AP99" s="79" t="s">
        <v>176</v>
      </c>
      <c r="AQ99" s="79">
        <v>0</v>
      </c>
      <c r="AR99" s="79">
        <v>0</v>
      </c>
      <c r="AS99" s="79"/>
      <c r="AT99" s="79"/>
      <c r="AU99" s="79"/>
      <c r="AV99" s="79"/>
      <c r="AW99" s="79"/>
      <c r="AX99" s="79"/>
      <c r="AY99" s="79"/>
      <c r="AZ99" s="79"/>
      <c r="BA99">
        <v>5</v>
      </c>
      <c r="BB99" s="78" t="str">
        <f>REPLACE(INDEX(GroupVertices[Group],MATCH(Edges24[[#This Row],[Vertex 1]],GroupVertices[Vertex],0)),1,1,"")</f>
        <v>1</v>
      </c>
      <c r="BC99" s="78" t="str">
        <f>REPLACE(INDEX(GroupVertices[Group],MATCH(Edges24[[#This Row],[Vertex 2]],GroupVertices[Vertex],0)),1,1,"")</f>
        <v>1</v>
      </c>
      <c r="BD99" s="48">
        <v>1</v>
      </c>
      <c r="BE99" s="49">
        <v>5.2631578947368425</v>
      </c>
      <c r="BF99" s="48">
        <v>0</v>
      </c>
      <c r="BG99" s="49">
        <v>0</v>
      </c>
      <c r="BH99" s="48">
        <v>0</v>
      </c>
      <c r="BI99" s="49">
        <v>0</v>
      </c>
      <c r="BJ99" s="48">
        <v>18</v>
      </c>
      <c r="BK99" s="49">
        <v>94.73684210526316</v>
      </c>
      <c r="BL99" s="48">
        <v>19</v>
      </c>
    </row>
    <row r="100" spans="1:64" ht="15">
      <c r="A100" s="64" t="s">
        <v>272</v>
      </c>
      <c r="B100" s="64" t="s">
        <v>282</v>
      </c>
      <c r="C100" s="65"/>
      <c r="D100" s="66"/>
      <c r="E100" s="67"/>
      <c r="F100" s="68"/>
      <c r="G100" s="65"/>
      <c r="H100" s="69"/>
      <c r="I100" s="70"/>
      <c r="J100" s="70"/>
      <c r="K100" s="34" t="s">
        <v>65</v>
      </c>
      <c r="L100" s="77">
        <v>109</v>
      </c>
      <c r="M100" s="77"/>
      <c r="N100" s="72"/>
      <c r="O100" s="79" t="s">
        <v>303</v>
      </c>
      <c r="P100" s="81">
        <v>43514.34612268519</v>
      </c>
      <c r="Q100" s="79" t="s">
        <v>380</v>
      </c>
      <c r="R100" s="83" t="s">
        <v>508</v>
      </c>
      <c r="S100" s="79" t="s">
        <v>560</v>
      </c>
      <c r="T100" s="79" t="s">
        <v>598</v>
      </c>
      <c r="U100" s="79"/>
      <c r="V100" s="83" t="s">
        <v>758</v>
      </c>
      <c r="W100" s="81">
        <v>43514.34612268519</v>
      </c>
      <c r="X100" s="83" t="s">
        <v>871</v>
      </c>
      <c r="Y100" s="79"/>
      <c r="Z100" s="79"/>
      <c r="AA100" s="85" t="s">
        <v>1058</v>
      </c>
      <c r="AB100" s="79"/>
      <c r="AC100" s="79" t="b">
        <v>0</v>
      </c>
      <c r="AD100" s="79">
        <v>0</v>
      </c>
      <c r="AE100" s="85" t="s">
        <v>1149</v>
      </c>
      <c r="AF100" s="79" t="b">
        <v>0</v>
      </c>
      <c r="AG100" s="79" t="s">
        <v>1152</v>
      </c>
      <c r="AH100" s="79"/>
      <c r="AI100" s="85" t="s">
        <v>1149</v>
      </c>
      <c r="AJ100" s="79" t="b">
        <v>0</v>
      </c>
      <c r="AK100" s="79">
        <v>0</v>
      </c>
      <c r="AL100" s="85" t="s">
        <v>1129</v>
      </c>
      <c r="AM100" s="79" t="s">
        <v>1156</v>
      </c>
      <c r="AN100" s="79" t="b">
        <v>0</v>
      </c>
      <c r="AO100" s="85" t="s">
        <v>1129</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2</v>
      </c>
      <c r="BE100" s="49">
        <v>11.11111111111111</v>
      </c>
      <c r="BF100" s="48">
        <v>0</v>
      </c>
      <c r="BG100" s="49">
        <v>0</v>
      </c>
      <c r="BH100" s="48">
        <v>0</v>
      </c>
      <c r="BI100" s="49">
        <v>0</v>
      </c>
      <c r="BJ100" s="48">
        <v>16</v>
      </c>
      <c r="BK100" s="49">
        <v>88.88888888888889</v>
      </c>
      <c r="BL100" s="48">
        <v>18</v>
      </c>
    </row>
    <row r="101" spans="1:64" ht="15">
      <c r="A101" s="64" t="s">
        <v>273</v>
      </c>
      <c r="B101" s="64" t="s">
        <v>285</v>
      </c>
      <c r="C101" s="65"/>
      <c r="D101" s="66"/>
      <c r="E101" s="67"/>
      <c r="F101" s="68"/>
      <c r="G101" s="65"/>
      <c r="H101" s="69"/>
      <c r="I101" s="70"/>
      <c r="J101" s="70"/>
      <c r="K101" s="34" t="s">
        <v>65</v>
      </c>
      <c r="L101" s="77">
        <v>110</v>
      </c>
      <c r="M101" s="77"/>
      <c r="N101" s="72"/>
      <c r="O101" s="79" t="s">
        <v>303</v>
      </c>
      <c r="P101" s="81">
        <v>43511.60594907407</v>
      </c>
      <c r="Q101" s="79" t="s">
        <v>334</v>
      </c>
      <c r="R101" s="83" t="s">
        <v>479</v>
      </c>
      <c r="S101" s="79" t="s">
        <v>560</v>
      </c>
      <c r="T101" s="79" t="s">
        <v>579</v>
      </c>
      <c r="U101" s="79"/>
      <c r="V101" s="83" t="s">
        <v>759</v>
      </c>
      <c r="W101" s="81">
        <v>43511.60594907407</v>
      </c>
      <c r="X101" s="83" t="s">
        <v>872</v>
      </c>
      <c r="Y101" s="79"/>
      <c r="Z101" s="79"/>
      <c r="AA101" s="85" t="s">
        <v>1059</v>
      </c>
      <c r="AB101" s="79"/>
      <c r="AC101" s="79" t="b">
        <v>0</v>
      </c>
      <c r="AD101" s="79">
        <v>0</v>
      </c>
      <c r="AE101" s="85" t="s">
        <v>1149</v>
      </c>
      <c r="AF101" s="79" t="b">
        <v>0</v>
      </c>
      <c r="AG101" s="79" t="s">
        <v>1152</v>
      </c>
      <c r="AH101" s="79"/>
      <c r="AI101" s="85" t="s">
        <v>1149</v>
      </c>
      <c r="AJ101" s="79" t="b">
        <v>0</v>
      </c>
      <c r="AK101" s="79">
        <v>6</v>
      </c>
      <c r="AL101" s="85" t="s">
        <v>1090</v>
      </c>
      <c r="AM101" s="79" t="s">
        <v>1159</v>
      </c>
      <c r="AN101" s="79" t="b">
        <v>0</v>
      </c>
      <c r="AO101" s="85" t="s">
        <v>1090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273</v>
      </c>
      <c r="B102" s="64" t="s">
        <v>282</v>
      </c>
      <c r="C102" s="65"/>
      <c r="D102" s="66"/>
      <c r="E102" s="67"/>
      <c r="F102" s="68"/>
      <c r="G102" s="65"/>
      <c r="H102" s="69"/>
      <c r="I102" s="70"/>
      <c r="J102" s="70"/>
      <c r="K102" s="34" t="s">
        <v>65</v>
      </c>
      <c r="L102" s="77">
        <v>112</v>
      </c>
      <c r="M102" s="77"/>
      <c r="N102" s="72"/>
      <c r="O102" s="79" t="s">
        <v>303</v>
      </c>
      <c r="P102" s="81">
        <v>43514.490648148145</v>
      </c>
      <c r="Q102" s="79" t="s">
        <v>377</v>
      </c>
      <c r="R102" s="79"/>
      <c r="S102" s="79"/>
      <c r="T102" s="79" t="s">
        <v>596</v>
      </c>
      <c r="U102" s="79"/>
      <c r="V102" s="83" t="s">
        <v>759</v>
      </c>
      <c r="W102" s="81">
        <v>43514.490648148145</v>
      </c>
      <c r="X102" s="83" t="s">
        <v>873</v>
      </c>
      <c r="Y102" s="79"/>
      <c r="Z102" s="79"/>
      <c r="AA102" s="85" t="s">
        <v>1060</v>
      </c>
      <c r="AB102" s="79"/>
      <c r="AC102" s="79" t="b">
        <v>0</v>
      </c>
      <c r="AD102" s="79">
        <v>0</v>
      </c>
      <c r="AE102" s="85" t="s">
        <v>1149</v>
      </c>
      <c r="AF102" s="79" t="b">
        <v>0</v>
      </c>
      <c r="AG102" s="79" t="s">
        <v>1152</v>
      </c>
      <c r="AH102" s="79"/>
      <c r="AI102" s="85" t="s">
        <v>1149</v>
      </c>
      <c r="AJ102" s="79" t="b">
        <v>0</v>
      </c>
      <c r="AK102" s="79">
        <v>3</v>
      </c>
      <c r="AL102" s="85" t="s">
        <v>1137</v>
      </c>
      <c r="AM102" s="79" t="s">
        <v>1167</v>
      </c>
      <c r="AN102" s="79" t="b">
        <v>0</v>
      </c>
      <c r="AO102" s="85" t="s">
        <v>1137</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23</v>
      </c>
      <c r="BK102" s="49">
        <v>100</v>
      </c>
      <c r="BL102" s="48">
        <v>23</v>
      </c>
    </row>
    <row r="103" spans="1:64" ht="15">
      <c r="A103" s="64" t="s">
        <v>274</v>
      </c>
      <c r="B103" s="64" t="s">
        <v>274</v>
      </c>
      <c r="C103" s="65"/>
      <c r="D103" s="66"/>
      <c r="E103" s="67"/>
      <c r="F103" s="68"/>
      <c r="G103" s="65"/>
      <c r="H103" s="69"/>
      <c r="I103" s="70"/>
      <c r="J103" s="70"/>
      <c r="K103" s="34" t="s">
        <v>65</v>
      </c>
      <c r="L103" s="77">
        <v>113</v>
      </c>
      <c r="M103" s="77"/>
      <c r="N103" s="72"/>
      <c r="O103" s="79" t="s">
        <v>176</v>
      </c>
      <c r="P103" s="81">
        <v>43514.55949074074</v>
      </c>
      <c r="Q103" s="79" t="s">
        <v>381</v>
      </c>
      <c r="R103" s="83" t="s">
        <v>509</v>
      </c>
      <c r="S103" s="79" t="s">
        <v>560</v>
      </c>
      <c r="T103" s="79" t="s">
        <v>599</v>
      </c>
      <c r="U103" s="83" t="s">
        <v>648</v>
      </c>
      <c r="V103" s="83" t="s">
        <v>648</v>
      </c>
      <c r="W103" s="81">
        <v>43514.55949074074</v>
      </c>
      <c r="X103" s="83" t="s">
        <v>874</v>
      </c>
      <c r="Y103" s="79"/>
      <c r="Z103" s="79"/>
      <c r="AA103" s="85" t="s">
        <v>1061</v>
      </c>
      <c r="AB103" s="79"/>
      <c r="AC103" s="79" t="b">
        <v>0</v>
      </c>
      <c r="AD103" s="79">
        <v>0</v>
      </c>
      <c r="AE103" s="85" t="s">
        <v>1149</v>
      </c>
      <c r="AF103" s="79" t="b">
        <v>0</v>
      </c>
      <c r="AG103" s="79" t="s">
        <v>1152</v>
      </c>
      <c r="AH103" s="79"/>
      <c r="AI103" s="85" t="s">
        <v>1149</v>
      </c>
      <c r="AJ103" s="79" t="b">
        <v>0</v>
      </c>
      <c r="AK103" s="79">
        <v>0</v>
      </c>
      <c r="AL103" s="85" t="s">
        <v>1149</v>
      </c>
      <c r="AM103" s="79" t="s">
        <v>1156</v>
      </c>
      <c r="AN103" s="79" t="b">
        <v>0</v>
      </c>
      <c r="AO103" s="85" t="s">
        <v>1061</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0</v>
      </c>
      <c r="BE103" s="49">
        <v>0</v>
      </c>
      <c r="BF103" s="48">
        <v>0</v>
      </c>
      <c r="BG103" s="49">
        <v>0</v>
      </c>
      <c r="BH103" s="48">
        <v>0</v>
      </c>
      <c r="BI103" s="49">
        <v>0</v>
      </c>
      <c r="BJ103" s="48">
        <v>21</v>
      </c>
      <c r="BK103" s="49">
        <v>100</v>
      </c>
      <c r="BL103" s="48">
        <v>21</v>
      </c>
    </row>
    <row r="104" spans="1:64" ht="15">
      <c r="A104" s="64" t="s">
        <v>275</v>
      </c>
      <c r="B104" s="64" t="s">
        <v>282</v>
      </c>
      <c r="C104" s="65"/>
      <c r="D104" s="66"/>
      <c r="E104" s="67"/>
      <c r="F104" s="68"/>
      <c r="G104" s="65"/>
      <c r="H104" s="69"/>
      <c r="I104" s="70"/>
      <c r="J104" s="70"/>
      <c r="K104" s="34" t="s">
        <v>65</v>
      </c>
      <c r="L104" s="77">
        <v>114</v>
      </c>
      <c r="M104" s="77"/>
      <c r="N104" s="72"/>
      <c r="O104" s="79" t="s">
        <v>303</v>
      </c>
      <c r="P104" s="81">
        <v>43514.59328703704</v>
      </c>
      <c r="Q104" s="79" t="s">
        <v>382</v>
      </c>
      <c r="R104" s="83" t="s">
        <v>510</v>
      </c>
      <c r="S104" s="79" t="s">
        <v>560</v>
      </c>
      <c r="T104" s="79"/>
      <c r="U104" s="83" t="s">
        <v>649</v>
      </c>
      <c r="V104" s="83" t="s">
        <v>649</v>
      </c>
      <c r="W104" s="81">
        <v>43514.59328703704</v>
      </c>
      <c r="X104" s="83" t="s">
        <v>875</v>
      </c>
      <c r="Y104" s="79"/>
      <c r="Z104" s="79"/>
      <c r="AA104" s="85" t="s">
        <v>1062</v>
      </c>
      <c r="AB104" s="79"/>
      <c r="AC104" s="79" t="b">
        <v>0</v>
      </c>
      <c r="AD104" s="79">
        <v>0</v>
      </c>
      <c r="AE104" s="85" t="s">
        <v>1149</v>
      </c>
      <c r="AF104" s="79" t="b">
        <v>0</v>
      </c>
      <c r="AG104" s="79" t="s">
        <v>1152</v>
      </c>
      <c r="AH104" s="79"/>
      <c r="AI104" s="85" t="s">
        <v>1149</v>
      </c>
      <c r="AJ104" s="79" t="b">
        <v>0</v>
      </c>
      <c r="AK104" s="79">
        <v>1</v>
      </c>
      <c r="AL104" s="85" t="s">
        <v>1138</v>
      </c>
      <c r="AM104" s="79" t="s">
        <v>1159</v>
      </c>
      <c r="AN104" s="79" t="b">
        <v>0</v>
      </c>
      <c r="AO104" s="85" t="s">
        <v>1138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1</v>
      </c>
      <c r="BG104" s="49">
        <v>6.25</v>
      </c>
      <c r="BH104" s="48">
        <v>0</v>
      </c>
      <c r="BI104" s="49">
        <v>0</v>
      </c>
      <c r="BJ104" s="48">
        <v>15</v>
      </c>
      <c r="BK104" s="49">
        <v>93.75</v>
      </c>
      <c r="BL104" s="48">
        <v>16</v>
      </c>
    </row>
    <row r="105" spans="1:64" ht="15">
      <c r="A105" s="64" t="s">
        <v>276</v>
      </c>
      <c r="B105" s="64" t="s">
        <v>290</v>
      </c>
      <c r="C105" s="65"/>
      <c r="D105" s="66"/>
      <c r="E105" s="67"/>
      <c r="F105" s="68"/>
      <c r="G105" s="65"/>
      <c r="H105" s="69"/>
      <c r="I105" s="70"/>
      <c r="J105" s="70"/>
      <c r="K105" s="34" t="s">
        <v>65</v>
      </c>
      <c r="L105" s="77">
        <v>115</v>
      </c>
      <c r="M105" s="77"/>
      <c r="N105" s="72"/>
      <c r="O105" s="79" t="s">
        <v>303</v>
      </c>
      <c r="P105" s="81">
        <v>43514.67236111111</v>
      </c>
      <c r="Q105" s="79" t="s">
        <v>356</v>
      </c>
      <c r="R105" s="79"/>
      <c r="S105" s="79"/>
      <c r="T105" s="79" t="s">
        <v>583</v>
      </c>
      <c r="U105" s="79"/>
      <c r="V105" s="83" t="s">
        <v>760</v>
      </c>
      <c r="W105" s="81">
        <v>43514.67236111111</v>
      </c>
      <c r="X105" s="83" t="s">
        <v>876</v>
      </c>
      <c r="Y105" s="79"/>
      <c r="Z105" s="79"/>
      <c r="AA105" s="85" t="s">
        <v>1063</v>
      </c>
      <c r="AB105" s="79"/>
      <c r="AC105" s="79" t="b">
        <v>0</v>
      </c>
      <c r="AD105" s="79">
        <v>0</v>
      </c>
      <c r="AE105" s="85" t="s">
        <v>1149</v>
      </c>
      <c r="AF105" s="79" t="b">
        <v>0</v>
      </c>
      <c r="AG105" s="79" t="s">
        <v>1152</v>
      </c>
      <c r="AH105" s="79"/>
      <c r="AI105" s="85" t="s">
        <v>1149</v>
      </c>
      <c r="AJ105" s="79" t="b">
        <v>0</v>
      </c>
      <c r="AK105" s="79">
        <v>0</v>
      </c>
      <c r="AL105" s="85" t="s">
        <v>1146</v>
      </c>
      <c r="AM105" s="79" t="s">
        <v>1159</v>
      </c>
      <c r="AN105" s="79" t="b">
        <v>0</v>
      </c>
      <c r="AO105" s="85" t="s">
        <v>1146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4</v>
      </c>
      <c r="BC105" s="78" t="str">
        <f>REPLACE(INDEX(GroupVertices[Group],MATCH(Edges24[[#This Row],[Vertex 2]],GroupVertices[Vertex],0)),1,1,"")</f>
        <v>4</v>
      </c>
      <c r="BD105" s="48">
        <v>0</v>
      </c>
      <c r="BE105" s="49">
        <v>0</v>
      </c>
      <c r="BF105" s="48">
        <v>0</v>
      </c>
      <c r="BG105" s="49">
        <v>0</v>
      </c>
      <c r="BH105" s="48">
        <v>0</v>
      </c>
      <c r="BI105" s="49">
        <v>0</v>
      </c>
      <c r="BJ105" s="48">
        <v>22</v>
      </c>
      <c r="BK105" s="49">
        <v>100</v>
      </c>
      <c r="BL105" s="48">
        <v>22</v>
      </c>
    </row>
    <row r="106" spans="1:64" ht="15">
      <c r="A106" s="64" t="s">
        <v>277</v>
      </c>
      <c r="B106" s="64" t="s">
        <v>277</v>
      </c>
      <c r="C106" s="65"/>
      <c r="D106" s="66"/>
      <c r="E106" s="67"/>
      <c r="F106" s="68"/>
      <c r="G106" s="65"/>
      <c r="H106" s="69"/>
      <c r="I106" s="70"/>
      <c r="J106" s="70"/>
      <c r="K106" s="34" t="s">
        <v>65</v>
      </c>
      <c r="L106" s="77">
        <v>116</v>
      </c>
      <c r="M106" s="77"/>
      <c r="N106" s="72"/>
      <c r="O106" s="79" t="s">
        <v>176</v>
      </c>
      <c r="P106" s="81">
        <v>43514.92582175926</v>
      </c>
      <c r="Q106" s="79" t="s">
        <v>383</v>
      </c>
      <c r="R106" s="83" t="s">
        <v>511</v>
      </c>
      <c r="S106" s="79" t="s">
        <v>564</v>
      </c>
      <c r="T106" s="79" t="s">
        <v>600</v>
      </c>
      <c r="U106" s="79"/>
      <c r="V106" s="83" t="s">
        <v>761</v>
      </c>
      <c r="W106" s="81">
        <v>43514.92582175926</v>
      </c>
      <c r="X106" s="83" t="s">
        <v>877</v>
      </c>
      <c r="Y106" s="79"/>
      <c r="Z106" s="79"/>
      <c r="AA106" s="85" t="s">
        <v>1064</v>
      </c>
      <c r="AB106" s="79"/>
      <c r="AC106" s="79" t="b">
        <v>0</v>
      </c>
      <c r="AD106" s="79">
        <v>1</v>
      </c>
      <c r="AE106" s="85" t="s">
        <v>1149</v>
      </c>
      <c r="AF106" s="79" t="b">
        <v>0</v>
      </c>
      <c r="AG106" s="79" t="s">
        <v>1152</v>
      </c>
      <c r="AH106" s="79"/>
      <c r="AI106" s="85" t="s">
        <v>1149</v>
      </c>
      <c r="AJ106" s="79" t="b">
        <v>0</v>
      </c>
      <c r="AK106" s="79">
        <v>0</v>
      </c>
      <c r="AL106" s="85" t="s">
        <v>1149</v>
      </c>
      <c r="AM106" s="79" t="s">
        <v>1160</v>
      </c>
      <c r="AN106" s="79" t="b">
        <v>0</v>
      </c>
      <c r="AO106" s="85" t="s">
        <v>1064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11</v>
      </c>
      <c r="BK106" s="49">
        <v>100</v>
      </c>
      <c r="BL106" s="48">
        <v>11</v>
      </c>
    </row>
    <row r="107" spans="1:64" ht="15">
      <c r="A107" s="64" t="s">
        <v>278</v>
      </c>
      <c r="B107" s="64" t="s">
        <v>282</v>
      </c>
      <c r="C107" s="65"/>
      <c r="D107" s="66"/>
      <c r="E107" s="67"/>
      <c r="F107" s="68"/>
      <c r="G107" s="65"/>
      <c r="H107" s="69"/>
      <c r="I107" s="70"/>
      <c r="J107" s="70"/>
      <c r="K107" s="34" t="s">
        <v>65</v>
      </c>
      <c r="L107" s="77">
        <v>117</v>
      </c>
      <c r="M107" s="77"/>
      <c r="N107" s="72"/>
      <c r="O107" s="79" t="s">
        <v>303</v>
      </c>
      <c r="P107" s="81">
        <v>43503.619108796294</v>
      </c>
      <c r="Q107" s="79" t="s">
        <v>384</v>
      </c>
      <c r="R107" s="79"/>
      <c r="S107" s="79"/>
      <c r="T107" s="79" t="s">
        <v>601</v>
      </c>
      <c r="U107" s="79"/>
      <c r="V107" s="83" t="s">
        <v>762</v>
      </c>
      <c r="W107" s="81">
        <v>43503.619108796294</v>
      </c>
      <c r="X107" s="83" t="s">
        <v>878</v>
      </c>
      <c r="Y107" s="79"/>
      <c r="Z107" s="79"/>
      <c r="AA107" s="85" t="s">
        <v>1065</v>
      </c>
      <c r="AB107" s="79"/>
      <c r="AC107" s="79" t="b">
        <v>0</v>
      </c>
      <c r="AD107" s="79">
        <v>0</v>
      </c>
      <c r="AE107" s="85" t="s">
        <v>1149</v>
      </c>
      <c r="AF107" s="79" t="b">
        <v>0</v>
      </c>
      <c r="AG107" s="79" t="s">
        <v>1152</v>
      </c>
      <c r="AH107" s="79"/>
      <c r="AI107" s="85" t="s">
        <v>1149</v>
      </c>
      <c r="AJ107" s="79" t="b">
        <v>0</v>
      </c>
      <c r="AK107" s="79">
        <v>1</v>
      </c>
      <c r="AL107" s="85" t="s">
        <v>1079</v>
      </c>
      <c r="AM107" s="79" t="s">
        <v>1159</v>
      </c>
      <c r="AN107" s="79" t="b">
        <v>0</v>
      </c>
      <c r="AO107" s="85" t="s">
        <v>1079</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10</v>
      </c>
      <c r="BC107" s="78" t="str">
        <f>REPLACE(INDEX(GroupVertices[Group],MATCH(Edges24[[#This Row],[Vertex 2]],GroupVertices[Vertex],0)),1,1,"")</f>
        <v>1</v>
      </c>
      <c r="BD107" s="48">
        <v>1</v>
      </c>
      <c r="BE107" s="49">
        <v>4.761904761904762</v>
      </c>
      <c r="BF107" s="48">
        <v>0</v>
      </c>
      <c r="BG107" s="49">
        <v>0</v>
      </c>
      <c r="BH107" s="48">
        <v>0</v>
      </c>
      <c r="BI107" s="49">
        <v>0</v>
      </c>
      <c r="BJ107" s="48">
        <v>20</v>
      </c>
      <c r="BK107" s="49">
        <v>95.23809523809524</v>
      </c>
      <c r="BL107" s="48">
        <v>21</v>
      </c>
    </row>
    <row r="108" spans="1:64" ht="15">
      <c r="A108" s="64" t="s">
        <v>278</v>
      </c>
      <c r="B108" s="64" t="s">
        <v>278</v>
      </c>
      <c r="C108" s="65"/>
      <c r="D108" s="66"/>
      <c r="E108" s="67"/>
      <c r="F108" s="68"/>
      <c r="G108" s="65"/>
      <c r="H108" s="69"/>
      <c r="I108" s="70"/>
      <c r="J108" s="70"/>
      <c r="K108" s="34" t="s">
        <v>65</v>
      </c>
      <c r="L108" s="77">
        <v>118</v>
      </c>
      <c r="M108" s="77"/>
      <c r="N108" s="72"/>
      <c r="O108" s="79" t="s">
        <v>176</v>
      </c>
      <c r="P108" s="81">
        <v>43504.622777777775</v>
      </c>
      <c r="Q108" s="79" t="s">
        <v>385</v>
      </c>
      <c r="R108" s="79" t="s">
        <v>512</v>
      </c>
      <c r="S108" s="79" t="s">
        <v>561</v>
      </c>
      <c r="T108" s="79" t="s">
        <v>583</v>
      </c>
      <c r="U108" s="79"/>
      <c r="V108" s="83" t="s">
        <v>762</v>
      </c>
      <c r="W108" s="81">
        <v>43504.622777777775</v>
      </c>
      <c r="X108" s="83" t="s">
        <v>879</v>
      </c>
      <c r="Y108" s="79"/>
      <c r="Z108" s="79"/>
      <c r="AA108" s="85" t="s">
        <v>1066</v>
      </c>
      <c r="AB108" s="79"/>
      <c r="AC108" s="79" t="b">
        <v>0</v>
      </c>
      <c r="AD108" s="79">
        <v>2</v>
      </c>
      <c r="AE108" s="85" t="s">
        <v>1149</v>
      </c>
      <c r="AF108" s="79" t="b">
        <v>0</v>
      </c>
      <c r="AG108" s="79" t="s">
        <v>1152</v>
      </c>
      <c r="AH108" s="79"/>
      <c r="AI108" s="85" t="s">
        <v>1149</v>
      </c>
      <c r="AJ108" s="79" t="b">
        <v>0</v>
      </c>
      <c r="AK108" s="79">
        <v>0</v>
      </c>
      <c r="AL108" s="85" t="s">
        <v>1149</v>
      </c>
      <c r="AM108" s="79" t="s">
        <v>1160</v>
      </c>
      <c r="AN108" s="79" t="b">
        <v>0</v>
      </c>
      <c r="AO108" s="85" t="s">
        <v>1066</v>
      </c>
      <c r="AP108" s="79" t="s">
        <v>176</v>
      </c>
      <c r="AQ108" s="79">
        <v>0</v>
      </c>
      <c r="AR108" s="79">
        <v>0</v>
      </c>
      <c r="AS108" s="79"/>
      <c r="AT108" s="79"/>
      <c r="AU108" s="79"/>
      <c r="AV108" s="79"/>
      <c r="AW108" s="79"/>
      <c r="AX108" s="79"/>
      <c r="AY108" s="79"/>
      <c r="AZ108" s="79"/>
      <c r="BA108">
        <v>4</v>
      </c>
      <c r="BB108" s="78" t="str">
        <f>REPLACE(INDEX(GroupVertices[Group],MATCH(Edges24[[#This Row],[Vertex 1]],GroupVertices[Vertex],0)),1,1,"")</f>
        <v>10</v>
      </c>
      <c r="BC108" s="78" t="str">
        <f>REPLACE(INDEX(GroupVertices[Group],MATCH(Edges24[[#This Row],[Vertex 2]],GroupVertices[Vertex],0)),1,1,"")</f>
        <v>10</v>
      </c>
      <c r="BD108" s="48">
        <v>1</v>
      </c>
      <c r="BE108" s="49">
        <v>5.2631578947368425</v>
      </c>
      <c r="BF108" s="48">
        <v>0</v>
      </c>
      <c r="BG108" s="49">
        <v>0</v>
      </c>
      <c r="BH108" s="48">
        <v>0</v>
      </c>
      <c r="BI108" s="49">
        <v>0</v>
      </c>
      <c r="BJ108" s="48">
        <v>18</v>
      </c>
      <c r="BK108" s="49">
        <v>94.73684210526316</v>
      </c>
      <c r="BL108" s="48">
        <v>19</v>
      </c>
    </row>
    <row r="109" spans="1:64" ht="15">
      <c r="A109" s="64" t="s">
        <v>278</v>
      </c>
      <c r="B109" s="64" t="s">
        <v>278</v>
      </c>
      <c r="C109" s="65"/>
      <c r="D109" s="66"/>
      <c r="E109" s="67"/>
      <c r="F109" s="68"/>
      <c r="G109" s="65"/>
      <c r="H109" s="69"/>
      <c r="I109" s="70"/>
      <c r="J109" s="70"/>
      <c r="K109" s="34" t="s">
        <v>65</v>
      </c>
      <c r="L109" s="77">
        <v>119</v>
      </c>
      <c r="M109" s="77"/>
      <c r="N109" s="72"/>
      <c r="O109" s="79" t="s">
        <v>176</v>
      </c>
      <c r="P109" s="81">
        <v>43504.729363425926</v>
      </c>
      <c r="Q109" s="79" t="s">
        <v>386</v>
      </c>
      <c r="R109" s="79" t="s">
        <v>513</v>
      </c>
      <c r="S109" s="79" t="s">
        <v>566</v>
      </c>
      <c r="T109" s="79" t="s">
        <v>583</v>
      </c>
      <c r="U109" s="79"/>
      <c r="V109" s="83" t="s">
        <v>762</v>
      </c>
      <c r="W109" s="81">
        <v>43504.729363425926</v>
      </c>
      <c r="X109" s="83" t="s">
        <v>880</v>
      </c>
      <c r="Y109" s="79"/>
      <c r="Z109" s="79"/>
      <c r="AA109" s="85" t="s">
        <v>1067</v>
      </c>
      <c r="AB109" s="79"/>
      <c r="AC109" s="79" t="b">
        <v>0</v>
      </c>
      <c r="AD109" s="79">
        <v>1</v>
      </c>
      <c r="AE109" s="85" t="s">
        <v>1149</v>
      </c>
      <c r="AF109" s="79" t="b">
        <v>0</v>
      </c>
      <c r="AG109" s="79" t="s">
        <v>1152</v>
      </c>
      <c r="AH109" s="79"/>
      <c r="AI109" s="85" t="s">
        <v>1149</v>
      </c>
      <c r="AJ109" s="79" t="b">
        <v>0</v>
      </c>
      <c r="AK109" s="79">
        <v>0</v>
      </c>
      <c r="AL109" s="85" t="s">
        <v>1149</v>
      </c>
      <c r="AM109" s="79" t="s">
        <v>1160</v>
      </c>
      <c r="AN109" s="79" t="b">
        <v>0</v>
      </c>
      <c r="AO109" s="85" t="s">
        <v>1067</v>
      </c>
      <c r="AP109" s="79" t="s">
        <v>176</v>
      </c>
      <c r="AQ109" s="79">
        <v>0</v>
      </c>
      <c r="AR109" s="79">
        <v>0</v>
      </c>
      <c r="AS109" s="79"/>
      <c r="AT109" s="79"/>
      <c r="AU109" s="79"/>
      <c r="AV109" s="79"/>
      <c r="AW109" s="79"/>
      <c r="AX109" s="79"/>
      <c r="AY109" s="79"/>
      <c r="AZ109" s="79"/>
      <c r="BA109">
        <v>4</v>
      </c>
      <c r="BB109" s="78" t="str">
        <f>REPLACE(INDEX(GroupVertices[Group],MATCH(Edges24[[#This Row],[Vertex 1]],GroupVertices[Vertex],0)),1,1,"")</f>
        <v>10</v>
      </c>
      <c r="BC109" s="78" t="str">
        <f>REPLACE(INDEX(GroupVertices[Group],MATCH(Edges24[[#This Row],[Vertex 2]],GroupVertices[Vertex],0)),1,1,"")</f>
        <v>10</v>
      </c>
      <c r="BD109" s="48">
        <v>1</v>
      </c>
      <c r="BE109" s="49">
        <v>4.3478260869565215</v>
      </c>
      <c r="BF109" s="48">
        <v>0</v>
      </c>
      <c r="BG109" s="49">
        <v>0</v>
      </c>
      <c r="BH109" s="48">
        <v>0</v>
      </c>
      <c r="BI109" s="49">
        <v>0</v>
      </c>
      <c r="BJ109" s="48">
        <v>22</v>
      </c>
      <c r="BK109" s="49">
        <v>95.65217391304348</v>
      </c>
      <c r="BL109" s="48">
        <v>23</v>
      </c>
    </row>
    <row r="110" spans="1:64" ht="15">
      <c r="A110" s="64" t="s">
        <v>278</v>
      </c>
      <c r="B110" s="64" t="s">
        <v>278</v>
      </c>
      <c r="C110" s="65"/>
      <c r="D110" s="66"/>
      <c r="E110" s="67"/>
      <c r="F110" s="68"/>
      <c r="G110" s="65"/>
      <c r="H110" s="69"/>
      <c r="I110" s="70"/>
      <c r="J110" s="70"/>
      <c r="K110" s="34" t="s">
        <v>65</v>
      </c>
      <c r="L110" s="77">
        <v>120</v>
      </c>
      <c r="M110" s="77"/>
      <c r="N110" s="72"/>
      <c r="O110" s="79" t="s">
        <v>176</v>
      </c>
      <c r="P110" s="81">
        <v>43509.25962962963</v>
      </c>
      <c r="Q110" s="79" t="s">
        <v>387</v>
      </c>
      <c r="R110" s="79" t="s">
        <v>514</v>
      </c>
      <c r="S110" s="79" t="s">
        <v>561</v>
      </c>
      <c r="T110" s="79"/>
      <c r="U110" s="79"/>
      <c r="V110" s="83" t="s">
        <v>762</v>
      </c>
      <c r="W110" s="81">
        <v>43509.25962962963</v>
      </c>
      <c r="X110" s="83" t="s">
        <v>881</v>
      </c>
      <c r="Y110" s="79"/>
      <c r="Z110" s="79"/>
      <c r="AA110" s="85" t="s">
        <v>1068</v>
      </c>
      <c r="AB110" s="79"/>
      <c r="AC110" s="79" t="b">
        <v>0</v>
      </c>
      <c r="AD110" s="79">
        <v>1</v>
      </c>
      <c r="AE110" s="85" t="s">
        <v>1149</v>
      </c>
      <c r="AF110" s="79" t="b">
        <v>0</v>
      </c>
      <c r="AG110" s="79" t="s">
        <v>1152</v>
      </c>
      <c r="AH110" s="79"/>
      <c r="AI110" s="85" t="s">
        <v>1149</v>
      </c>
      <c r="AJ110" s="79" t="b">
        <v>0</v>
      </c>
      <c r="AK110" s="79">
        <v>1</v>
      </c>
      <c r="AL110" s="85" t="s">
        <v>1149</v>
      </c>
      <c r="AM110" s="79" t="s">
        <v>1160</v>
      </c>
      <c r="AN110" s="79" t="b">
        <v>0</v>
      </c>
      <c r="AO110" s="85" t="s">
        <v>1068</v>
      </c>
      <c r="AP110" s="79" t="s">
        <v>176</v>
      </c>
      <c r="AQ110" s="79">
        <v>0</v>
      </c>
      <c r="AR110" s="79">
        <v>0</v>
      </c>
      <c r="AS110" s="79"/>
      <c r="AT110" s="79"/>
      <c r="AU110" s="79"/>
      <c r="AV110" s="79"/>
      <c r="AW110" s="79"/>
      <c r="AX110" s="79"/>
      <c r="AY110" s="79"/>
      <c r="AZ110" s="79"/>
      <c r="BA110">
        <v>4</v>
      </c>
      <c r="BB110" s="78" t="str">
        <f>REPLACE(INDEX(GroupVertices[Group],MATCH(Edges24[[#This Row],[Vertex 1]],GroupVertices[Vertex],0)),1,1,"")</f>
        <v>10</v>
      </c>
      <c r="BC110" s="78" t="str">
        <f>REPLACE(INDEX(GroupVertices[Group],MATCH(Edges24[[#This Row],[Vertex 2]],GroupVertices[Vertex],0)),1,1,"")</f>
        <v>10</v>
      </c>
      <c r="BD110" s="48">
        <v>2</v>
      </c>
      <c r="BE110" s="49">
        <v>4.444444444444445</v>
      </c>
      <c r="BF110" s="48">
        <v>1</v>
      </c>
      <c r="BG110" s="49">
        <v>2.2222222222222223</v>
      </c>
      <c r="BH110" s="48">
        <v>0</v>
      </c>
      <c r="BI110" s="49">
        <v>0</v>
      </c>
      <c r="BJ110" s="48">
        <v>42</v>
      </c>
      <c r="BK110" s="49">
        <v>93.33333333333333</v>
      </c>
      <c r="BL110" s="48">
        <v>45</v>
      </c>
    </row>
    <row r="111" spans="1:64" ht="15">
      <c r="A111" s="64" t="s">
        <v>278</v>
      </c>
      <c r="B111" s="64" t="s">
        <v>278</v>
      </c>
      <c r="C111" s="65"/>
      <c r="D111" s="66"/>
      <c r="E111" s="67"/>
      <c r="F111" s="68"/>
      <c r="G111" s="65"/>
      <c r="H111" s="69"/>
      <c r="I111" s="70"/>
      <c r="J111" s="70"/>
      <c r="K111" s="34" t="s">
        <v>65</v>
      </c>
      <c r="L111" s="77">
        <v>121</v>
      </c>
      <c r="M111" s="77"/>
      <c r="N111" s="72"/>
      <c r="O111" s="79" t="s">
        <v>176</v>
      </c>
      <c r="P111" s="81">
        <v>43515.04131944444</v>
      </c>
      <c r="Q111" s="79" t="s">
        <v>388</v>
      </c>
      <c r="R111" s="83" t="s">
        <v>515</v>
      </c>
      <c r="S111" s="79" t="s">
        <v>562</v>
      </c>
      <c r="T111" s="79" t="s">
        <v>602</v>
      </c>
      <c r="U111" s="79"/>
      <c r="V111" s="83" t="s">
        <v>762</v>
      </c>
      <c r="W111" s="81">
        <v>43515.04131944444</v>
      </c>
      <c r="X111" s="83" t="s">
        <v>882</v>
      </c>
      <c r="Y111" s="79"/>
      <c r="Z111" s="79"/>
      <c r="AA111" s="85" t="s">
        <v>1069</v>
      </c>
      <c r="AB111" s="79"/>
      <c r="AC111" s="79" t="b">
        <v>0</v>
      </c>
      <c r="AD111" s="79">
        <v>0</v>
      </c>
      <c r="AE111" s="85" t="s">
        <v>1149</v>
      </c>
      <c r="AF111" s="79" t="b">
        <v>0</v>
      </c>
      <c r="AG111" s="79" t="s">
        <v>1152</v>
      </c>
      <c r="AH111" s="79"/>
      <c r="AI111" s="85" t="s">
        <v>1149</v>
      </c>
      <c r="AJ111" s="79" t="b">
        <v>0</v>
      </c>
      <c r="AK111" s="79">
        <v>0</v>
      </c>
      <c r="AL111" s="85" t="s">
        <v>1149</v>
      </c>
      <c r="AM111" s="79" t="s">
        <v>1160</v>
      </c>
      <c r="AN111" s="79" t="b">
        <v>1</v>
      </c>
      <c r="AO111" s="85" t="s">
        <v>1069</v>
      </c>
      <c r="AP111" s="79" t="s">
        <v>176</v>
      </c>
      <c r="AQ111" s="79">
        <v>0</v>
      </c>
      <c r="AR111" s="79">
        <v>0</v>
      </c>
      <c r="AS111" s="79"/>
      <c r="AT111" s="79"/>
      <c r="AU111" s="79"/>
      <c r="AV111" s="79"/>
      <c r="AW111" s="79"/>
      <c r="AX111" s="79"/>
      <c r="AY111" s="79"/>
      <c r="AZ111" s="79"/>
      <c r="BA111">
        <v>4</v>
      </c>
      <c r="BB111" s="78" t="str">
        <f>REPLACE(INDEX(GroupVertices[Group],MATCH(Edges24[[#This Row],[Vertex 1]],GroupVertices[Vertex],0)),1,1,"")</f>
        <v>10</v>
      </c>
      <c r="BC111" s="78" t="str">
        <f>REPLACE(INDEX(GroupVertices[Group],MATCH(Edges24[[#This Row],[Vertex 2]],GroupVertices[Vertex],0)),1,1,"")</f>
        <v>10</v>
      </c>
      <c r="BD111" s="48">
        <v>0</v>
      </c>
      <c r="BE111" s="49">
        <v>0</v>
      </c>
      <c r="BF111" s="48">
        <v>0</v>
      </c>
      <c r="BG111" s="49">
        <v>0</v>
      </c>
      <c r="BH111" s="48">
        <v>0</v>
      </c>
      <c r="BI111" s="49">
        <v>0</v>
      </c>
      <c r="BJ111" s="48">
        <v>21</v>
      </c>
      <c r="BK111" s="49">
        <v>100</v>
      </c>
      <c r="BL111" s="48">
        <v>21</v>
      </c>
    </row>
    <row r="112" spans="1:64" ht="15">
      <c r="A112" s="64" t="s">
        <v>279</v>
      </c>
      <c r="B112" s="64" t="s">
        <v>296</v>
      </c>
      <c r="C112" s="65"/>
      <c r="D112" s="66"/>
      <c r="E112" s="67"/>
      <c r="F112" s="68"/>
      <c r="G112" s="65"/>
      <c r="H112" s="69"/>
      <c r="I112" s="70"/>
      <c r="J112" s="70"/>
      <c r="K112" s="34" t="s">
        <v>65</v>
      </c>
      <c r="L112" s="77">
        <v>122</v>
      </c>
      <c r="M112" s="77"/>
      <c r="N112" s="72"/>
      <c r="O112" s="79" t="s">
        <v>303</v>
      </c>
      <c r="P112" s="81">
        <v>43505.823113425926</v>
      </c>
      <c r="Q112" s="79" t="s">
        <v>389</v>
      </c>
      <c r="R112" s="79"/>
      <c r="S112" s="79"/>
      <c r="T112" s="79" t="s">
        <v>603</v>
      </c>
      <c r="U112" s="79"/>
      <c r="V112" s="83" t="s">
        <v>763</v>
      </c>
      <c r="W112" s="81">
        <v>43505.823113425926</v>
      </c>
      <c r="X112" s="83" t="s">
        <v>883</v>
      </c>
      <c r="Y112" s="79"/>
      <c r="Z112" s="79"/>
      <c r="AA112" s="85" t="s">
        <v>1070</v>
      </c>
      <c r="AB112" s="79"/>
      <c r="AC112" s="79" t="b">
        <v>0</v>
      </c>
      <c r="AD112" s="79">
        <v>0</v>
      </c>
      <c r="AE112" s="85" t="s">
        <v>1149</v>
      </c>
      <c r="AF112" s="79" t="b">
        <v>0</v>
      </c>
      <c r="AG112" s="79" t="s">
        <v>1152</v>
      </c>
      <c r="AH112" s="79"/>
      <c r="AI112" s="85" t="s">
        <v>1149</v>
      </c>
      <c r="AJ112" s="79" t="b">
        <v>0</v>
      </c>
      <c r="AK112" s="79">
        <v>1</v>
      </c>
      <c r="AL112" s="85" t="s">
        <v>1072</v>
      </c>
      <c r="AM112" s="79" t="s">
        <v>1159</v>
      </c>
      <c r="AN112" s="79" t="b">
        <v>0</v>
      </c>
      <c r="AO112" s="85" t="s">
        <v>1072</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5</v>
      </c>
      <c r="BC112" s="78" t="str">
        <f>REPLACE(INDEX(GroupVertices[Group],MATCH(Edges24[[#This Row],[Vertex 2]],GroupVertices[Vertex],0)),1,1,"")</f>
        <v>5</v>
      </c>
      <c r="BD112" s="48"/>
      <c r="BE112" s="49"/>
      <c r="BF112" s="48"/>
      <c r="BG112" s="49"/>
      <c r="BH112" s="48"/>
      <c r="BI112" s="49"/>
      <c r="BJ112" s="48"/>
      <c r="BK112" s="49"/>
      <c r="BL112" s="48"/>
    </row>
    <row r="113" spans="1:64" ht="15">
      <c r="A113" s="64" t="s">
        <v>279</v>
      </c>
      <c r="B113" s="64" t="s">
        <v>280</v>
      </c>
      <c r="C113" s="65"/>
      <c r="D113" s="66"/>
      <c r="E113" s="67"/>
      <c r="F113" s="68"/>
      <c r="G113" s="65"/>
      <c r="H113" s="69"/>
      <c r="I113" s="70"/>
      <c r="J113" s="70"/>
      <c r="K113" s="34" t="s">
        <v>65</v>
      </c>
      <c r="L113" s="77">
        <v>125</v>
      </c>
      <c r="M113" s="77"/>
      <c r="N113" s="72"/>
      <c r="O113" s="79" t="s">
        <v>303</v>
      </c>
      <c r="P113" s="81">
        <v>43515.070810185185</v>
      </c>
      <c r="Q113" s="79" t="s">
        <v>390</v>
      </c>
      <c r="R113" s="79"/>
      <c r="S113" s="79"/>
      <c r="T113" s="79" t="s">
        <v>604</v>
      </c>
      <c r="U113" s="79"/>
      <c r="V113" s="83" t="s">
        <v>763</v>
      </c>
      <c r="W113" s="81">
        <v>43515.070810185185</v>
      </c>
      <c r="X113" s="83" t="s">
        <v>884</v>
      </c>
      <c r="Y113" s="79"/>
      <c r="Z113" s="79"/>
      <c r="AA113" s="85" t="s">
        <v>1071</v>
      </c>
      <c r="AB113" s="79"/>
      <c r="AC113" s="79" t="b">
        <v>0</v>
      </c>
      <c r="AD113" s="79">
        <v>0</v>
      </c>
      <c r="AE113" s="85" t="s">
        <v>1149</v>
      </c>
      <c r="AF113" s="79" t="b">
        <v>0</v>
      </c>
      <c r="AG113" s="79" t="s">
        <v>1152</v>
      </c>
      <c r="AH113" s="79"/>
      <c r="AI113" s="85" t="s">
        <v>1149</v>
      </c>
      <c r="AJ113" s="79" t="b">
        <v>0</v>
      </c>
      <c r="AK113" s="79">
        <v>1</v>
      </c>
      <c r="AL113" s="85" t="s">
        <v>1073</v>
      </c>
      <c r="AM113" s="79" t="s">
        <v>1159</v>
      </c>
      <c r="AN113" s="79" t="b">
        <v>0</v>
      </c>
      <c r="AO113" s="85" t="s">
        <v>1073</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5</v>
      </c>
      <c r="BC113" s="78" t="str">
        <f>REPLACE(INDEX(GroupVertices[Group],MATCH(Edges24[[#This Row],[Vertex 2]],GroupVertices[Vertex],0)),1,1,"")</f>
        <v>5</v>
      </c>
      <c r="BD113" s="48">
        <v>3</v>
      </c>
      <c r="BE113" s="49">
        <v>13.636363636363637</v>
      </c>
      <c r="BF113" s="48">
        <v>0</v>
      </c>
      <c r="BG113" s="49">
        <v>0</v>
      </c>
      <c r="BH113" s="48">
        <v>0</v>
      </c>
      <c r="BI113" s="49">
        <v>0</v>
      </c>
      <c r="BJ113" s="48">
        <v>19</v>
      </c>
      <c r="BK113" s="49">
        <v>86.36363636363636</v>
      </c>
      <c r="BL113" s="48">
        <v>22</v>
      </c>
    </row>
    <row r="114" spans="1:64" ht="15">
      <c r="A114" s="64" t="s">
        <v>280</v>
      </c>
      <c r="B114" s="64" t="s">
        <v>297</v>
      </c>
      <c r="C114" s="65"/>
      <c r="D114" s="66"/>
      <c r="E114" s="67"/>
      <c r="F114" s="68"/>
      <c r="G114" s="65"/>
      <c r="H114" s="69"/>
      <c r="I114" s="70"/>
      <c r="J114" s="70"/>
      <c r="K114" s="34" t="s">
        <v>65</v>
      </c>
      <c r="L114" s="77">
        <v>126</v>
      </c>
      <c r="M114" s="77"/>
      <c r="N114" s="72"/>
      <c r="O114" s="79" t="s">
        <v>303</v>
      </c>
      <c r="P114" s="81">
        <v>43504.562743055554</v>
      </c>
      <c r="Q114" s="79" t="s">
        <v>391</v>
      </c>
      <c r="R114" s="83" t="s">
        <v>516</v>
      </c>
      <c r="S114" s="79" t="s">
        <v>560</v>
      </c>
      <c r="T114" s="79" t="s">
        <v>603</v>
      </c>
      <c r="U114" s="83" t="s">
        <v>650</v>
      </c>
      <c r="V114" s="83" t="s">
        <v>650</v>
      </c>
      <c r="W114" s="81">
        <v>43504.562743055554</v>
      </c>
      <c r="X114" s="83" t="s">
        <v>885</v>
      </c>
      <c r="Y114" s="79"/>
      <c r="Z114" s="79"/>
      <c r="AA114" s="85" t="s">
        <v>1072</v>
      </c>
      <c r="AB114" s="79"/>
      <c r="AC114" s="79" t="b">
        <v>0</v>
      </c>
      <c r="AD114" s="79">
        <v>0</v>
      </c>
      <c r="AE114" s="85" t="s">
        <v>1149</v>
      </c>
      <c r="AF114" s="79" t="b">
        <v>0</v>
      </c>
      <c r="AG114" s="79" t="s">
        <v>1152</v>
      </c>
      <c r="AH114" s="79"/>
      <c r="AI114" s="85" t="s">
        <v>1149</v>
      </c>
      <c r="AJ114" s="79" t="b">
        <v>0</v>
      </c>
      <c r="AK114" s="79">
        <v>0</v>
      </c>
      <c r="AL114" s="85" t="s">
        <v>1149</v>
      </c>
      <c r="AM114" s="79" t="s">
        <v>1168</v>
      </c>
      <c r="AN114" s="79" t="b">
        <v>0</v>
      </c>
      <c r="AO114" s="85" t="s">
        <v>1072</v>
      </c>
      <c r="AP114" s="79" t="s">
        <v>176</v>
      </c>
      <c r="AQ114" s="79">
        <v>0</v>
      </c>
      <c r="AR114" s="79">
        <v>0</v>
      </c>
      <c r="AS114" s="79"/>
      <c r="AT114" s="79"/>
      <c r="AU114" s="79"/>
      <c r="AV114" s="79"/>
      <c r="AW114" s="79"/>
      <c r="AX114" s="79"/>
      <c r="AY114" s="79"/>
      <c r="AZ114" s="79"/>
      <c r="BA114">
        <v>3</v>
      </c>
      <c r="BB114" s="78" t="str">
        <f>REPLACE(INDEX(GroupVertices[Group],MATCH(Edges24[[#This Row],[Vertex 1]],GroupVertices[Vertex],0)),1,1,"")</f>
        <v>5</v>
      </c>
      <c r="BC114" s="78" t="str">
        <f>REPLACE(INDEX(GroupVertices[Group],MATCH(Edges24[[#This Row],[Vertex 2]],GroupVertices[Vertex],0)),1,1,"")</f>
        <v>5</v>
      </c>
      <c r="BD114" s="48">
        <v>0</v>
      </c>
      <c r="BE114" s="49">
        <v>0</v>
      </c>
      <c r="BF114" s="48">
        <v>0</v>
      </c>
      <c r="BG114" s="49">
        <v>0</v>
      </c>
      <c r="BH114" s="48">
        <v>0</v>
      </c>
      <c r="BI114" s="49">
        <v>0</v>
      </c>
      <c r="BJ114" s="48">
        <v>36</v>
      </c>
      <c r="BK114" s="49">
        <v>100</v>
      </c>
      <c r="BL114" s="48">
        <v>36</v>
      </c>
    </row>
    <row r="115" spans="1:64" ht="15">
      <c r="A115" s="64" t="s">
        <v>280</v>
      </c>
      <c r="B115" s="64" t="s">
        <v>297</v>
      </c>
      <c r="C115" s="65"/>
      <c r="D115" s="66"/>
      <c r="E115" s="67"/>
      <c r="F115" s="68"/>
      <c r="G115" s="65"/>
      <c r="H115" s="69"/>
      <c r="I115" s="70"/>
      <c r="J115" s="70"/>
      <c r="K115" s="34" t="s">
        <v>65</v>
      </c>
      <c r="L115" s="77">
        <v>127</v>
      </c>
      <c r="M115" s="77"/>
      <c r="N115" s="72"/>
      <c r="O115" s="79" t="s">
        <v>303</v>
      </c>
      <c r="P115" s="81">
        <v>43508.83430555555</v>
      </c>
      <c r="Q115" s="79" t="s">
        <v>392</v>
      </c>
      <c r="R115" s="83" t="s">
        <v>516</v>
      </c>
      <c r="S115" s="79" t="s">
        <v>560</v>
      </c>
      <c r="T115" s="79" t="s">
        <v>604</v>
      </c>
      <c r="U115" s="83" t="s">
        <v>651</v>
      </c>
      <c r="V115" s="83" t="s">
        <v>651</v>
      </c>
      <c r="W115" s="81">
        <v>43508.83430555555</v>
      </c>
      <c r="X115" s="83" t="s">
        <v>886</v>
      </c>
      <c r="Y115" s="79"/>
      <c r="Z115" s="79"/>
      <c r="AA115" s="85" t="s">
        <v>1073</v>
      </c>
      <c r="AB115" s="79"/>
      <c r="AC115" s="79" t="b">
        <v>0</v>
      </c>
      <c r="AD115" s="79">
        <v>1</v>
      </c>
      <c r="AE115" s="85" t="s">
        <v>1149</v>
      </c>
      <c r="AF115" s="79" t="b">
        <v>0</v>
      </c>
      <c r="AG115" s="79" t="s">
        <v>1152</v>
      </c>
      <c r="AH115" s="79"/>
      <c r="AI115" s="85" t="s">
        <v>1149</v>
      </c>
      <c r="AJ115" s="79" t="b">
        <v>0</v>
      </c>
      <c r="AK115" s="79">
        <v>0</v>
      </c>
      <c r="AL115" s="85" t="s">
        <v>1149</v>
      </c>
      <c r="AM115" s="79" t="s">
        <v>1168</v>
      </c>
      <c r="AN115" s="79" t="b">
        <v>0</v>
      </c>
      <c r="AO115" s="85" t="s">
        <v>1073</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5</v>
      </c>
      <c r="BC115" s="78" t="str">
        <f>REPLACE(INDEX(GroupVertices[Group],MATCH(Edges24[[#This Row],[Vertex 2]],GroupVertices[Vertex],0)),1,1,"")</f>
        <v>5</v>
      </c>
      <c r="BD115" s="48">
        <v>5</v>
      </c>
      <c r="BE115" s="49">
        <v>12.195121951219512</v>
      </c>
      <c r="BF115" s="48">
        <v>0</v>
      </c>
      <c r="BG115" s="49">
        <v>0</v>
      </c>
      <c r="BH115" s="48">
        <v>0</v>
      </c>
      <c r="BI115" s="49">
        <v>0</v>
      </c>
      <c r="BJ115" s="48">
        <v>36</v>
      </c>
      <c r="BK115" s="49">
        <v>87.8048780487805</v>
      </c>
      <c r="BL115" s="48">
        <v>41</v>
      </c>
    </row>
    <row r="116" spans="1:64" ht="15">
      <c r="A116" s="64" t="s">
        <v>280</v>
      </c>
      <c r="B116" s="64" t="s">
        <v>297</v>
      </c>
      <c r="C116" s="65"/>
      <c r="D116" s="66"/>
      <c r="E116" s="67"/>
      <c r="F116" s="68"/>
      <c r="G116" s="65"/>
      <c r="H116" s="69"/>
      <c r="I116" s="70"/>
      <c r="J116" s="70"/>
      <c r="K116" s="34" t="s">
        <v>65</v>
      </c>
      <c r="L116" s="77">
        <v>128</v>
      </c>
      <c r="M116" s="77"/>
      <c r="N116" s="72"/>
      <c r="O116" s="79" t="s">
        <v>303</v>
      </c>
      <c r="P116" s="81">
        <v>43515.542650462965</v>
      </c>
      <c r="Q116" s="79" t="s">
        <v>393</v>
      </c>
      <c r="R116" s="83" t="s">
        <v>516</v>
      </c>
      <c r="S116" s="79" t="s">
        <v>560</v>
      </c>
      <c r="T116" s="79" t="s">
        <v>604</v>
      </c>
      <c r="U116" s="83" t="s">
        <v>652</v>
      </c>
      <c r="V116" s="83" t="s">
        <v>652</v>
      </c>
      <c r="W116" s="81">
        <v>43515.542650462965</v>
      </c>
      <c r="X116" s="83" t="s">
        <v>887</v>
      </c>
      <c r="Y116" s="79"/>
      <c r="Z116" s="79"/>
      <c r="AA116" s="85" t="s">
        <v>1074</v>
      </c>
      <c r="AB116" s="79"/>
      <c r="AC116" s="79" t="b">
        <v>0</v>
      </c>
      <c r="AD116" s="79">
        <v>1</v>
      </c>
      <c r="AE116" s="85" t="s">
        <v>1149</v>
      </c>
      <c r="AF116" s="79" t="b">
        <v>0</v>
      </c>
      <c r="AG116" s="79" t="s">
        <v>1152</v>
      </c>
      <c r="AH116" s="79"/>
      <c r="AI116" s="85" t="s">
        <v>1149</v>
      </c>
      <c r="AJ116" s="79" t="b">
        <v>0</v>
      </c>
      <c r="AK116" s="79">
        <v>0</v>
      </c>
      <c r="AL116" s="85" t="s">
        <v>1149</v>
      </c>
      <c r="AM116" s="79" t="s">
        <v>1168</v>
      </c>
      <c r="AN116" s="79" t="b">
        <v>0</v>
      </c>
      <c r="AO116" s="85" t="s">
        <v>1074</v>
      </c>
      <c r="AP116" s="79" t="s">
        <v>176</v>
      </c>
      <c r="AQ116" s="79">
        <v>0</v>
      </c>
      <c r="AR116" s="79">
        <v>0</v>
      </c>
      <c r="AS116" s="79"/>
      <c r="AT116" s="79"/>
      <c r="AU116" s="79"/>
      <c r="AV116" s="79"/>
      <c r="AW116" s="79"/>
      <c r="AX116" s="79"/>
      <c r="AY116" s="79"/>
      <c r="AZ116" s="79"/>
      <c r="BA116">
        <v>3</v>
      </c>
      <c r="BB116" s="78" t="str">
        <f>REPLACE(INDEX(GroupVertices[Group],MATCH(Edges24[[#This Row],[Vertex 1]],GroupVertices[Vertex],0)),1,1,"")</f>
        <v>5</v>
      </c>
      <c r="BC116" s="78" t="str">
        <f>REPLACE(INDEX(GroupVertices[Group],MATCH(Edges24[[#This Row],[Vertex 2]],GroupVertices[Vertex],0)),1,1,"")</f>
        <v>5</v>
      </c>
      <c r="BD116" s="48">
        <v>0</v>
      </c>
      <c r="BE116" s="49">
        <v>0</v>
      </c>
      <c r="BF116" s="48">
        <v>0</v>
      </c>
      <c r="BG116" s="49">
        <v>0</v>
      </c>
      <c r="BH116" s="48">
        <v>0</v>
      </c>
      <c r="BI116" s="49">
        <v>0</v>
      </c>
      <c r="BJ116" s="48">
        <v>28</v>
      </c>
      <c r="BK116" s="49">
        <v>100</v>
      </c>
      <c r="BL116" s="48">
        <v>28</v>
      </c>
    </row>
    <row r="117" spans="1:64" ht="15">
      <c r="A117" s="64" t="s">
        <v>281</v>
      </c>
      <c r="B117" s="64" t="s">
        <v>282</v>
      </c>
      <c r="C117" s="65"/>
      <c r="D117" s="66"/>
      <c r="E117" s="67"/>
      <c r="F117" s="68"/>
      <c r="G117" s="65"/>
      <c r="H117" s="69"/>
      <c r="I117" s="70"/>
      <c r="J117" s="70"/>
      <c r="K117" s="34" t="s">
        <v>65</v>
      </c>
      <c r="L117" s="77">
        <v>132</v>
      </c>
      <c r="M117" s="77"/>
      <c r="N117" s="72"/>
      <c r="O117" s="79" t="s">
        <v>303</v>
      </c>
      <c r="P117" s="81">
        <v>43515.625451388885</v>
      </c>
      <c r="Q117" s="79" t="s">
        <v>394</v>
      </c>
      <c r="R117" s="83" t="s">
        <v>517</v>
      </c>
      <c r="S117" s="79" t="s">
        <v>560</v>
      </c>
      <c r="T117" s="79"/>
      <c r="U117" s="83" t="s">
        <v>653</v>
      </c>
      <c r="V117" s="83" t="s">
        <v>653</v>
      </c>
      <c r="W117" s="81">
        <v>43515.625451388885</v>
      </c>
      <c r="X117" s="83" t="s">
        <v>888</v>
      </c>
      <c r="Y117" s="79"/>
      <c r="Z117" s="79"/>
      <c r="AA117" s="85" t="s">
        <v>1075</v>
      </c>
      <c r="AB117" s="79"/>
      <c r="AC117" s="79" t="b">
        <v>0</v>
      </c>
      <c r="AD117" s="79">
        <v>1</v>
      </c>
      <c r="AE117" s="85" t="s">
        <v>1149</v>
      </c>
      <c r="AF117" s="79" t="b">
        <v>0</v>
      </c>
      <c r="AG117" s="79" t="s">
        <v>1152</v>
      </c>
      <c r="AH117" s="79"/>
      <c r="AI117" s="85" t="s">
        <v>1149</v>
      </c>
      <c r="AJ117" s="79" t="b">
        <v>0</v>
      </c>
      <c r="AK117" s="79">
        <v>0</v>
      </c>
      <c r="AL117" s="85" t="s">
        <v>1149</v>
      </c>
      <c r="AM117" s="79" t="s">
        <v>1168</v>
      </c>
      <c r="AN117" s="79" t="b">
        <v>0</v>
      </c>
      <c r="AO117" s="85" t="s">
        <v>1075</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11</v>
      </c>
      <c r="BK117" s="49">
        <v>100</v>
      </c>
      <c r="BL117" s="48">
        <v>11</v>
      </c>
    </row>
    <row r="118" spans="1:64" ht="15">
      <c r="A118" s="64" t="s">
        <v>282</v>
      </c>
      <c r="B118" s="64" t="s">
        <v>298</v>
      </c>
      <c r="C118" s="65"/>
      <c r="D118" s="66"/>
      <c r="E118" s="67"/>
      <c r="F118" s="68"/>
      <c r="G118" s="65"/>
      <c r="H118" s="69"/>
      <c r="I118" s="70"/>
      <c r="J118" s="70"/>
      <c r="K118" s="34" t="s">
        <v>65</v>
      </c>
      <c r="L118" s="77">
        <v>133</v>
      </c>
      <c r="M118" s="77"/>
      <c r="N118" s="72"/>
      <c r="O118" s="79" t="s">
        <v>303</v>
      </c>
      <c r="P118" s="81">
        <v>43502.8459375</v>
      </c>
      <c r="Q118" s="79" t="s">
        <v>395</v>
      </c>
      <c r="R118" s="83" t="s">
        <v>518</v>
      </c>
      <c r="S118" s="79" t="s">
        <v>567</v>
      </c>
      <c r="T118" s="79" t="s">
        <v>605</v>
      </c>
      <c r="U118" s="79"/>
      <c r="V118" s="83" t="s">
        <v>764</v>
      </c>
      <c r="W118" s="81">
        <v>43502.8459375</v>
      </c>
      <c r="X118" s="83" t="s">
        <v>889</v>
      </c>
      <c r="Y118" s="79"/>
      <c r="Z118" s="79"/>
      <c r="AA118" s="85" t="s">
        <v>1076</v>
      </c>
      <c r="AB118" s="79"/>
      <c r="AC118" s="79" t="b">
        <v>0</v>
      </c>
      <c r="AD118" s="79">
        <v>1</v>
      </c>
      <c r="AE118" s="85" t="s">
        <v>1149</v>
      </c>
      <c r="AF118" s="79" t="b">
        <v>0</v>
      </c>
      <c r="AG118" s="79" t="s">
        <v>1152</v>
      </c>
      <c r="AH118" s="79"/>
      <c r="AI118" s="85" t="s">
        <v>1149</v>
      </c>
      <c r="AJ118" s="79" t="b">
        <v>0</v>
      </c>
      <c r="AK118" s="79">
        <v>0</v>
      </c>
      <c r="AL118" s="85" t="s">
        <v>1149</v>
      </c>
      <c r="AM118" s="79" t="s">
        <v>1168</v>
      </c>
      <c r="AN118" s="79" t="b">
        <v>0</v>
      </c>
      <c r="AO118" s="85" t="s">
        <v>1076</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1</v>
      </c>
      <c r="BG118" s="49">
        <v>2.9411764705882355</v>
      </c>
      <c r="BH118" s="48">
        <v>0</v>
      </c>
      <c r="BI118" s="49">
        <v>0</v>
      </c>
      <c r="BJ118" s="48">
        <v>33</v>
      </c>
      <c r="BK118" s="49">
        <v>97.05882352941177</v>
      </c>
      <c r="BL118" s="48">
        <v>34</v>
      </c>
    </row>
    <row r="119" spans="1:64" ht="15">
      <c r="A119" s="64" t="s">
        <v>283</v>
      </c>
      <c r="B119" s="64" t="s">
        <v>283</v>
      </c>
      <c r="C119" s="65"/>
      <c r="D119" s="66"/>
      <c r="E119" s="67"/>
      <c r="F119" s="68"/>
      <c r="G119" s="65"/>
      <c r="H119" s="69"/>
      <c r="I119" s="70"/>
      <c r="J119" s="70"/>
      <c r="K119" s="34" t="s">
        <v>65</v>
      </c>
      <c r="L119" s="77">
        <v>134</v>
      </c>
      <c r="M119" s="77"/>
      <c r="N119" s="72"/>
      <c r="O119" s="79" t="s">
        <v>176</v>
      </c>
      <c r="P119" s="81">
        <v>43503.71212962963</v>
      </c>
      <c r="Q119" s="79" t="s">
        <v>396</v>
      </c>
      <c r="R119" s="83" t="s">
        <v>519</v>
      </c>
      <c r="S119" s="79" t="s">
        <v>564</v>
      </c>
      <c r="T119" s="79"/>
      <c r="U119" s="79"/>
      <c r="V119" s="83" t="s">
        <v>765</v>
      </c>
      <c r="W119" s="81">
        <v>43503.71212962963</v>
      </c>
      <c r="X119" s="83" t="s">
        <v>890</v>
      </c>
      <c r="Y119" s="79"/>
      <c r="Z119" s="79"/>
      <c r="AA119" s="85" t="s">
        <v>1077</v>
      </c>
      <c r="AB119" s="79"/>
      <c r="AC119" s="79" t="b">
        <v>0</v>
      </c>
      <c r="AD119" s="79">
        <v>8</v>
      </c>
      <c r="AE119" s="85" t="s">
        <v>1149</v>
      </c>
      <c r="AF119" s="79" t="b">
        <v>0</v>
      </c>
      <c r="AG119" s="79" t="s">
        <v>1152</v>
      </c>
      <c r="AH119" s="79"/>
      <c r="AI119" s="85" t="s">
        <v>1149</v>
      </c>
      <c r="AJ119" s="79" t="b">
        <v>0</v>
      </c>
      <c r="AK119" s="79">
        <v>4</v>
      </c>
      <c r="AL119" s="85" t="s">
        <v>1149</v>
      </c>
      <c r="AM119" s="79" t="s">
        <v>1160</v>
      </c>
      <c r="AN119" s="79" t="b">
        <v>0</v>
      </c>
      <c r="AO119" s="85" t="s">
        <v>1077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7</v>
      </c>
      <c r="BC119" s="78" t="str">
        <f>REPLACE(INDEX(GroupVertices[Group],MATCH(Edges24[[#This Row],[Vertex 2]],GroupVertices[Vertex],0)),1,1,"")</f>
        <v>7</v>
      </c>
      <c r="BD119" s="48">
        <v>0</v>
      </c>
      <c r="BE119" s="49">
        <v>0</v>
      </c>
      <c r="BF119" s="48">
        <v>0</v>
      </c>
      <c r="BG119" s="49">
        <v>0</v>
      </c>
      <c r="BH119" s="48">
        <v>0</v>
      </c>
      <c r="BI119" s="49">
        <v>0</v>
      </c>
      <c r="BJ119" s="48">
        <v>20</v>
      </c>
      <c r="BK119" s="49">
        <v>100</v>
      </c>
      <c r="BL119" s="48">
        <v>20</v>
      </c>
    </row>
    <row r="120" spans="1:64" ht="15">
      <c r="A120" s="64" t="s">
        <v>283</v>
      </c>
      <c r="B120" s="64" t="s">
        <v>282</v>
      </c>
      <c r="C120" s="65"/>
      <c r="D120" s="66"/>
      <c r="E120" s="67"/>
      <c r="F120" s="68"/>
      <c r="G120" s="65"/>
      <c r="H120" s="69"/>
      <c r="I120" s="70"/>
      <c r="J120" s="70"/>
      <c r="K120" s="34" t="s">
        <v>66</v>
      </c>
      <c r="L120" s="77">
        <v>135</v>
      </c>
      <c r="M120" s="77"/>
      <c r="N120" s="72"/>
      <c r="O120" s="79" t="s">
        <v>303</v>
      </c>
      <c r="P120" s="81">
        <v>43510.63569444444</v>
      </c>
      <c r="Q120" s="79" t="s">
        <v>355</v>
      </c>
      <c r="R120" s="83" t="s">
        <v>496</v>
      </c>
      <c r="S120" s="79" t="s">
        <v>560</v>
      </c>
      <c r="T120" s="79" t="s">
        <v>588</v>
      </c>
      <c r="U120" s="83" t="s">
        <v>646</v>
      </c>
      <c r="V120" s="83" t="s">
        <v>646</v>
      </c>
      <c r="W120" s="81">
        <v>43510.63569444444</v>
      </c>
      <c r="X120" s="83" t="s">
        <v>891</v>
      </c>
      <c r="Y120" s="79"/>
      <c r="Z120" s="79"/>
      <c r="AA120" s="85" t="s">
        <v>1078</v>
      </c>
      <c r="AB120" s="79"/>
      <c r="AC120" s="79" t="b">
        <v>0</v>
      </c>
      <c r="AD120" s="79">
        <v>0</v>
      </c>
      <c r="AE120" s="85" t="s">
        <v>1149</v>
      </c>
      <c r="AF120" s="79" t="b">
        <v>0</v>
      </c>
      <c r="AG120" s="79" t="s">
        <v>1152</v>
      </c>
      <c r="AH120" s="79"/>
      <c r="AI120" s="85" t="s">
        <v>1149</v>
      </c>
      <c r="AJ120" s="79" t="b">
        <v>0</v>
      </c>
      <c r="AK120" s="79">
        <v>0</v>
      </c>
      <c r="AL120" s="85" t="s">
        <v>1124</v>
      </c>
      <c r="AM120" s="79" t="s">
        <v>1159</v>
      </c>
      <c r="AN120" s="79" t="b">
        <v>0</v>
      </c>
      <c r="AO120" s="85" t="s">
        <v>1124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7</v>
      </c>
      <c r="BC120" s="78" t="str">
        <f>REPLACE(INDEX(GroupVertices[Group],MATCH(Edges24[[#This Row],[Vertex 2]],GroupVertices[Vertex],0)),1,1,"")</f>
        <v>1</v>
      </c>
      <c r="BD120" s="48">
        <v>1</v>
      </c>
      <c r="BE120" s="49">
        <v>10</v>
      </c>
      <c r="BF120" s="48">
        <v>0</v>
      </c>
      <c r="BG120" s="49">
        <v>0</v>
      </c>
      <c r="BH120" s="48">
        <v>0</v>
      </c>
      <c r="BI120" s="49">
        <v>0</v>
      </c>
      <c r="BJ120" s="48">
        <v>9</v>
      </c>
      <c r="BK120" s="49">
        <v>90</v>
      </c>
      <c r="BL120" s="48">
        <v>10</v>
      </c>
    </row>
    <row r="121" spans="1:64" ht="15">
      <c r="A121" s="64" t="s">
        <v>282</v>
      </c>
      <c r="B121" s="64" t="s">
        <v>283</v>
      </c>
      <c r="C121" s="65"/>
      <c r="D121" s="66"/>
      <c r="E121" s="67"/>
      <c r="F121" s="68"/>
      <c r="G121" s="65"/>
      <c r="H121" s="69"/>
      <c r="I121" s="70"/>
      <c r="J121" s="70"/>
      <c r="K121" s="34" t="s">
        <v>66</v>
      </c>
      <c r="L121" s="77">
        <v>136</v>
      </c>
      <c r="M121" s="77"/>
      <c r="N121" s="72"/>
      <c r="O121" s="79" t="s">
        <v>303</v>
      </c>
      <c r="P121" s="81">
        <v>43501.600266203706</v>
      </c>
      <c r="Q121" s="79" t="s">
        <v>397</v>
      </c>
      <c r="R121" s="83" t="s">
        <v>520</v>
      </c>
      <c r="S121" s="79" t="s">
        <v>560</v>
      </c>
      <c r="T121" s="79" t="s">
        <v>601</v>
      </c>
      <c r="U121" s="83" t="s">
        <v>654</v>
      </c>
      <c r="V121" s="83" t="s">
        <v>654</v>
      </c>
      <c r="W121" s="81">
        <v>43501.600266203706</v>
      </c>
      <c r="X121" s="83" t="s">
        <v>892</v>
      </c>
      <c r="Y121" s="79"/>
      <c r="Z121" s="79"/>
      <c r="AA121" s="85" t="s">
        <v>1079</v>
      </c>
      <c r="AB121" s="79"/>
      <c r="AC121" s="79" t="b">
        <v>0</v>
      </c>
      <c r="AD121" s="79">
        <v>5</v>
      </c>
      <c r="AE121" s="85" t="s">
        <v>1149</v>
      </c>
      <c r="AF121" s="79" t="b">
        <v>0</v>
      </c>
      <c r="AG121" s="79" t="s">
        <v>1152</v>
      </c>
      <c r="AH121" s="79"/>
      <c r="AI121" s="85" t="s">
        <v>1149</v>
      </c>
      <c r="AJ121" s="79" t="b">
        <v>0</v>
      </c>
      <c r="AK121" s="79">
        <v>1</v>
      </c>
      <c r="AL121" s="85" t="s">
        <v>1149</v>
      </c>
      <c r="AM121" s="79" t="s">
        <v>1156</v>
      </c>
      <c r="AN121" s="79" t="b">
        <v>0</v>
      </c>
      <c r="AO121" s="85" t="s">
        <v>1079</v>
      </c>
      <c r="AP121" s="79" t="s">
        <v>1169</v>
      </c>
      <c r="AQ121" s="79">
        <v>0</v>
      </c>
      <c r="AR121" s="79">
        <v>0</v>
      </c>
      <c r="AS121" s="79"/>
      <c r="AT121" s="79"/>
      <c r="AU121" s="79"/>
      <c r="AV121" s="79"/>
      <c r="AW121" s="79"/>
      <c r="AX121" s="79"/>
      <c r="AY121" s="79"/>
      <c r="AZ121" s="79"/>
      <c r="BA121">
        <v>2</v>
      </c>
      <c r="BB121" s="78" t="str">
        <f>REPLACE(INDEX(GroupVertices[Group],MATCH(Edges24[[#This Row],[Vertex 1]],GroupVertices[Vertex],0)),1,1,"")</f>
        <v>1</v>
      </c>
      <c r="BC121" s="78" t="str">
        <f>REPLACE(INDEX(GroupVertices[Group],MATCH(Edges24[[#This Row],[Vertex 2]],GroupVertices[Vertex],0)),1,1,"")</f>
        <v>7</v>
      </c>
      <c r="BD121" s="48">
        <v>2</v>
      </c>
      <c r="BE121" s="49">
        <v>5.405405405405405</v>
      </c>
      <c r="BF121" s="48">
        <v>0</v>
      </c>
      <c r="BG121" s="49">
        <v>0</v>
      </c>
      <c r="BH121" s="48">
        <v>0</v>
      </c>
      <c r="BI121" s="49">
        <v>0</v>
      </c>
      <c r="BJ121" s="48">
        <v>35</v>
      </c>
      <c r="BK121" s="49">
        <v>94.5945945945946</v>
      </c>
      <c r="BL121" s="48">
        <v>37</v>
      </c>
    </row>
    <row r="122" spans="1:64" ht="15">
      <c r="A122" s="64" t="s">
        <v>282</v>
      </c>
      <c r="B122" s="64" t="s">
        <v>283</v>
      </c>
      <c r="C122" s="65"/>
      <c r="D122" s="66"/>
      <c r="E122" s="67"/>
      <c r="F122" s="68"/>
      <c r="G122" s="65"/>
      <c r="H122" s="69"/>
      <c r="I122" s="70"/>
      <c r="J122" s="70"/>
      <c r="K122" s="34" t="s">
        <v>66</v>
      </c>
      <c r="L122" s="77">
        <v>137</v>
      </c>
      <c r="M122" s="77"/>
      <c r="N122" s="72"/>
      <c r="O122" s="79" t="s">
        <v>303</v>
      </c>
      <c r="P122" s="81">
        <v>43503.866747685184</v>
      </c>
      <c r="Q122" s="79" t="s">
        <v>310</v>
      </c>
      <c r="R122" s="79"/>
      <c r="S122" s="79"/>
      <c r="T122" s="79"/>
      <c r="U122" s="79"/>
      <c r="V122" s="83" t="s">
        <v>764</v>
      </c>
      <c r="W122" s="81">
        <v>43503.866747685184</v>
      </c>
      <c r="X122" s="83" t="s">
        <v>893</v>
      </c>
      <c r="Y122" s="79"/>
      <c r="Z122" s="79"/>
      <c r="AA122" s="85" t="s">
        <v>1080</v>
      </c>
      <c r="AB122" s="79"/>
      <c r="AC122" s="79" t="b">
        <v>0</v>
      </c>
      <c r="AD122" s="79">
        <v>0</v>
      </c>
      <c r="AE122" s="85" t="s">
        <v>1149</v>
      </c>
      <c r="AF122" s="79" t="b">
        <v>0</v>
      </c>
      <c r="AG122" s="79" t="s">
        <v>1152</v>
      </c>
      <c r="AH122" s="79"/>
      <c r="AI122" s="85" t="s">
        <v>1149</v>
      </c>
      <c r="AJ122" s="79" t="b">
        <v>0</v>
      </c>
      <c r="AK122" s="79">
        <v>4</v>
      </c>
      <c r="AL122" s="85" t="s">
        <v>1077</v>
      </c>
      <c r="AM122" s="79" t="s">
        <v>1156</v>
      </c>
      <c r="AN122" s="79" t="b">
        <v>0</v>
      </c>
      <c r="AO122" s="85" t="s">
        <v>1077</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7</v>
      </c>
      <c r="BD122" s="48">
        <v>0</v>
      </c>
      <c r="BE122" s="49">
        <v>0</v>
      </c>
      <c r="BF122" s="48">
        <v>0</v>
      </c>
      <c r="BG122" s="49">
        <v>0</v>
      </c>
      <c r="BH122" s="48">
        <v>0</v>
      </c>
      <c r="BI122" s="49">
        <v>0</v>
      </c>
      <c r="BJ122" s="48">
        <v>23</v>
      </c>
      <c r="BK122" s="49">
        <v>100</v>
      </c>
      <c r="BL122" s="48">
        <v>23</v>
      </c>
    </row>
    <row r="123" spans="1:64" ht="15">
      <c r="A123" s="64" t="s">
        <v>282</v>
      </c>
      <c r="B123" s="64" t="s">
        <v>299</v>
      </c>
      <c r="C123" s="65"/>
      <c r="D123" s="66"/>
      <c r="E123" s="67"/>
      <c r="F123" s="68"/>
      <c r="G123" s="65"/>
      <c r="H123" s="69"/>
      <c r="I123" s="70"/>
      <c r="J123" s="70"/>
      <c r="K123" s="34" t="s">
        <v>65</v>
      </c>
      <c r="L123" s="77">
        <v>138</v>
      </c>
      <c r="M123" s="77"/>
      <c r="N123" s="72"/>
      <c r="O123" s="79" t="s">
        <v>303</v>
      </c>
      <c r="P123" s="81">
        <v>43504.98273148148</v>
      </c>
      <c r="Q123" s="79" t="s">
        <v>398</v>
      </c>
      <c r="R123" s="83" t="s">
        <v>521</v>
      </c>
      <c r="S123" s="79" t="s">
        <v>560</v>
      </c>
      <c r="T123" s="79" t="s">
        <v>606</v>
      </c>
      <c r="U123" s="83" t="s">
        <v>655</v>
      </c>
      <c r="V123" s="83" t="s">
        <v>655</v>
      </c>
      <c r="W123" s="81">
        <v>43504.98273148148</v>
      </c>
      <c r="X123" s="83" t="s">
        <v>894</v>
      </c>
      <c r="Y123" s="79"/>
      <c r="Z123" s="79"/>
      <c r="AA123" s="85" t="s">
        <v>1081</v>
      </c>
      <c r="AB123" s="79"/>
      <c r="AC123" s="79" t="b">
        <v>0</v>
      </c>
      <c r="AD123" s="79">
        <v>0</v>
      </c>
      <c r="AE123" s="85" t="s">
        <v>1149</v>
      </c>
      <c r="AF123" s="79" t="b">
        <v>0</v>
      </c>
      <c r="AG123" s="79" t="s">
        <v>1152</v>
      </c>
      <c r="AH123" s="79"/>
      <c r="AI123" s="85" t="s">
        <v>1149</v>
      </c>
      <c r="AJ123" s="79" t="b">
        <v>0</v>
      </c>
      <c r="AK123" s="79">
        <v>0</v>
      </c>
      <c r="AL123" s="85" t="s">
        <v>1149</v>
      </c>
      <c r="AM123" s="79" t="s">
        <v>1168</v>
      </c>
      <c r="AN123" s="79" t="b">
        <v>0</v>
      </c>
      <c r="AO123" s="85" t="s">
        <v>1081</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2</v>
      </c>
      <c r="BE123" s="49">
        <v>6.0606060606060606</v>
      </c>
      <c r="BF123" s="48">
        <v>1</v>
      </c>
      <c r="BG123" s="49">
        <v>3.0303030303030303</v>
      </c>
      <c r="BH123" s="48">
        <v>0</v>
      </c>
      <c r="BI123" s="49">
        <v>0</v>
      </c>
      <c r="BJ123" s="48">
        <v>30</v>
      </c>
      <c r="BK123" s="49">
        <v>90.9090909090909</v>
      </c>
      <c r="BL123" s="48">
        <v>33</v>
      </c>
    </row>
    <row r="124" spans="1:64" ht="15">
      <c r="A124" s="64" t="s">
        <v>284</v>
      </c>
      <c r="B124" s="64" t="s">
        <v>282</v>
      </c>
      <c r="C124" s="65"/>
      <c r="D124" s="66"/>
      <c r="E124" s="67"/>
      <c r="F124" s="68"/>
      <c r="G124" s="65"/>
      <c r="H124" s="69"/>
      <c r="I124" s="70"/>
      <c r="J124" s="70"/>
      <c r="K124" s="34" t="s">
        <v>66</v>
      </c>
      <c r="L124" s="77">
        <v>139</v>
      </c>
      <c r="M124" s="77"/>
      <c r="N124" s="72"/>
      <c r="O124" s="79" t="s">
        <v>303</v>
      </c>
      <c r="P124" s="81">
        <v>43509.74277777778</v>
      </c>
      <c r="Q124" s="79" t="s">
        <v>399</v>
      </c>
      <c r="R124" s="79"/>
      <c r="S124" s="79"/>
      <c r="T124" s="79" t="s">
        <v>607</v>
      </c>
      <c r="U124" s="79"/>
      <c r="V124" s="83" t="s">
        <v>766</v>
      </c>
      <c r="W124" s="81">
        <v>43509.74277777778</v>
      </c>
      <c r="X124" s="83" t="s">
        <v>895</v>
      </c>
      <c r="Y124" s="79"/>
      <c r="Z124" s="79"/>
      <c r="AA124" s="85" t="s">
        <v>1082</v>
      </c>
      <c r="AB124" s="79"/>
      <c r="AC124" s="79" t="b">
        <v>0</v>
      </c>
      <c r="AD124" s="79">
        <v>0</v>
      </c>
      <c r="AE124" s="85" t="s">
        <v>1149</v>
      </c>
      <c r="AF124" s="79" t="b">
        <v>0</v>
      </c>
      <c r="AG124" s="79" t="s">
        <v>1152</v>
      </c>
      <c r="AH124" s="79"/>
      <c r="AI124" s="85" t="s">
        <v>1149</v>
      </c>
      <c r="AJ124" s="79" t="b">
        <v>0</v>
      </c>
      <c r="AK124" s="79">
        <v>1</v>
      </c>
      <c r="AL124" s="85" t="s">
        <v>1083</v>
      </c>
      <c r="AM124" s="79" t="s">
        <v>1156</v>
      </c>
      <c r="AN124" s="79" t="b">
        <v>0</v>
      </c>
      <c r="AO124" s="85" t="s">
        <v>1083</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1</v>
      </c>
      <c r="BE124" s="49">
        <v>4</v>
      </c>
      <c r="BF124" s="48">
        <v>1</v>
      </c>
      <c r="BG124" s="49">
        <v>4</v>
      </c>
      <c r="BH124" s="48">
        <v>0</v>
      </c>
      <c r="BI124" s="49">
        <v>0</v>
      </c>
      <c r="BJ124" s="48">
        <v>23</v>
      </c>
      <c r="BK124" s="49">
        <v>92</v>
      </c>
      <c r="BL124" s="48">
        <v>25</v>
      </c>
    </row>
    <row r="125" spans="1:64" ht="15">
      <c r="A125" s="64" t="s">
        <v>282</v>
      </c>
      <c r="B125" s="64" t="s">
        <v>284</v>
      </c>
      <c r="C125" s="65"/>
      <c r="D125" s="66"/>
      <c r="E125" s="67"/>
      <c r="F125" s="68"/>
      <c r="G125" s="65"/>
      <c r="H125" s="69"/>
      <c r="I125" s="70"/>
      <c r="J125" s="70"/>
      <c r="K125" s="34" t="s">
        <v>66</v>
      </c>
      <c r="L125" s="77">
        <v>140</v>
      </c>
      <c r="M125" s="77"/>
      <c r="N125" s="72"/>
      <c r="O125" s="79" t="s">
        <v>303</v>
      </c>
      <c r="P125" s="81">
        <v>43507.90630787037</v>
      </c>
      <c r="Q125" s="79" t="s">
        <v>400</v>
      </c>
      <c r="R125" s="83" t="s">
        <v>498</v>
      </c>
      <c r="S125" s="79" t="s">
        <v>560</v>
      </c>
      <c r="T125" s="79" t="s">
        <v>607</v>
      </c>
      <c r="U125" s="83" t="s">
        <v>656</v>
      </c>
      <c r="V125" s="83" t="s">
        <v>656</v>
      </c>
      <c r="W125" s="81">
        <v>43507.90630787037</v>
      </c>
      <c r="X125" s="83" t="s">
        <v>896</v>
      </c>
      <c r="Y125" s="79"/>
      <c r="Z125" s="79"/>
      <c r="AA125" s="85" t="s">
        <v>1083</v>
      </c>
      <c r="AB125" s="79"/>
      <c r="AC125" s="79" t="b">
        <v>0</v>
      </c>
      <c r="AD125" s="79">
        <v>1</v>
      </c>
      <c r="AE125" s="85" t="s">
        <v>1149</v>
      </c>
      <c r="AF125" s="79" t="b">
        <v>0</v>
      </c>
      <c r="AG125" s="79" t="s">
        <v>1152</v>
      </c>
      <c r="AH125" s="79"/>
      <c r="AI125" s="85" t="s">
        <v>1149</v>
      </c>
      <c r="AJ125" s="79" t="b">
        <v>0</v>
      </c>
      <c r="AK125" s="79">
        <v>0</v>
      </c>
      <c r="AL125" s="85" t="s">
        <v>1149</v>
      </c>
      <c r="AM125" s="79" t="s">
        <v>1168</v>
      </c>
      <c r="AN125" s="79" t="b">
        <v>0</v>
      </c>
      <c r="AO125" s="85" t="s">
        <v>1083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1</v>
      </c>
      <c r="BE125" s="49">
        <v>4.545454545454546</v>
      </c>
      <c r="BF125" s="48">
        <v>1</v>
      </c>
      <c r="BG125" s="49">
        <v>4.545454545454546</v>
      </c>
      <c r="BH125" s="48">
        <v>0</v>
      </c>
      <c r="BI125" s="49">
        <v>0</v>
      </c>
      <c r="BJ125" s="48">
        <v>20</v>
      </c>
      <c r="BK125" s="49">
        <v>90.9090909090909</v>
      </c>
      <c r="BL125" s="48">
        <v>22</v>
      </c>
    </row>
    <row r="126" spans="1:64" ht="15">
      <c r="A126" s="64" t="s">
        <v>282</v>
      </c>
      <c r="B126" s="64" t="s">
        <v>300</v>
      </c>
      <c r="C126" s="65"/>
      <c r="D126" s="66"/>
      <c r="E126" s="67"/>
      <c r="F126" s="68"/>
      <c r="G126" s="65"/>
      <c r="H126" s="69"/>
      <c r="I126" s="70"/>
      <c r="J126" s="70"/>
      <c r="K126" s="34" t="s">
        <v>65</v>
      </c>
      <c r="L126" s="77">
        <v>141</v>
      </c>
      <c r="M126" s="77"/>
      <c r="N126" s="72"/>
      <c r="O126" s="79" t="s">
        <v>303</v>
      </c>
      <c r="P126" s="81">
        <v>43508.60438657407</v>
      </c>
      <c r="Q126" s="79" t="s">
        <v>401</v>
      </c>
      <c r="R126" s="83" t="s">
        <v>522</v>
      </c>
      <c r="S126" s="79" t="s">
        <v>560</v>
      </c>
      <c r="T126" s="79" t="s">
        <v>608</v>
      </c>
      <c r="U126" s="83" t="s">
        <v>657</v>
      </c>
      <c r="V126" s="83" t="s">
        <v>657</v>
      </c>
      <c r="W126" s="81">
        <v>43508.60438657407</v>
      </c>
      <c r="X126" s="83" t="s">
        <v>897</v>
      </c>
      <c r="Y126" s="79"/>
      <c r="Z126" s="79"/>
      <c r="AA126" s="85" t="s">
        <v>1084</v>
      </c>
      <c r="AB126" s="79"/>
      <c r="AC126" s="79" t="b">
        <v>0</v>
      </c>
      <c r="AD126" s="79">
        <v>1</v>
      </c>
      <c r="AE126" s="85" t="s">
        <v>1149</v>
      </c>
      <c r="AF126" s="79" t="b">
        <v>0</v>
      </c>
      <c r="AG126" s="79" t="s">
        <v>1152</v>
      </c>
      <c r="AH126" s="79"/>
      <c r="AI126" s="85" t="s">
        <v>1149</v>
      </c>
      <c r="AJ126" s="79" t="b">
        <v>0</v>
      </c>
      <c r="AK126" s="79">
        <v>0</v>
      </c>
      <c r="AL126" s="85" t="s">
        <v>1149</v>
      </c>
      <c r="AM126" s="79" t="s">
        <v>1168</v>
      </c>
      <c r="AN126" s="79" t="b">
        <v>0</v>
      </c>
      <c r="AO126" s="85" t="s">
        <v>1084</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2</v>
      </c>
      <c r="BE126" s="49">
        <v>6.25</v>
      </c>
      <c r="BF126" s="48">
        <v>1</v>
      </c>
      <c r="BG126" s="49">
        <v>3.125</v>
      </c>
      <c r="BH126" s="48">
        <v>0</v>
      </c>
      <c r="BI126" s="49">
        <v>0</v>
      </c>
      <c r="BJ126" s="48">
        <v>29</v>
      </c>
      <c r="BK126" s="49">
        <v>90.625</v>
      </c>
      <c r="BL126" s="48">
        <v>32</v>
      </c>
    </row>
    <row r="127" spans="1:64" ht="15">
      <c r="A127" s="64" t="s">
        <v>282</v>
      </c>
      <c r="B127" s="64" t="s">
        <v>295</v>
      </c>
      <c r="C127" s="65"/>
      <c r="D127" s="66"/>
      <c r="E127" s="67"/>
      <c r="F127" s="68"/>
      <c r="G127" s="65"/>
      <c r="H127" s="69"/>
      <c r="I127" s="70"/>
      <c r="J127" s="70"/>
      <c r="K127" s="34" t="s">
        <v>65</v>
      </c>
      <c r="L127" s="77">
        <v>142</v>
      </c>
      <c r="M127" s="77"/>
      <c r="N127" s="72"/>
      <c r="O127" s="79" t="s">
        <v>303</v>
      </c>
      <c r="P127" s="81">
        <v>43504.847280092596</v>
      </c>
      <c r="Q127" s="79" t="s">
        <v>402</v>
      </c>
      <c r="R127" s="83" t="s">
        <v>523</v>
      </c>
      <c r="S127" s="79" t="s">
        <v>560</v>
      </c>
      <c r="T127" s="79" t="s">
        <v>609</v>
      </c>
      <c r="U127" s="83" t="s">
        <v>658</v>
      </c>
      <c r="V127" s="83" t="s">
        <v>658</v>
      </c>
      <c r="W127" s="81">
        <v>43504.847280092596</v>
      </c>
      <c r="X127" s="83" t="s">
        <v>898</v>
      </c>
      <c r="Y127" s="79"/>
      <c r="Z127" s="79"/>
      <c r="AA127" s="85" t="s">
        <v>1085</v>
      </c>
      <c r="AB127" s="79"/>
      <c r="AC127" s="79" t="b">
        <v>0</v>
      </c>
      <c r="AD127" s="79">
        <v>1</v>
      </c>
      <c r="AE127" s="85" t="s">
        <v>1149</v>
      </c>
      <c r="AF127" s="79" t="b">
        <v>0</v>
      </c>
      <c r="AG127" s="79" t="s">
        <v>1152</v>
      </c>
      <c r="AH127" s="79"/>
      <c r="AI127" s="85" t="s">
        <v>1149</v>
      </c>
      <c r="AJ127" s="79" t="b">
        <v>0</v>
      </c>
      <c r="AK127" s="79">
        <v>1</v>
      </c>
      <c r="AL127" s="85" t="s">
        <v>1149</v>
      </c>
      <c r="AM127" s="79" t="s">
        <v>1168</v>
      </c>
      <c r="AN127" s="79" t="b">
        <v>0</v>
      </c>
      <c r="AO127" s="85" t="s">
        <v>1085</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3</v>
      </c>
      <c r="BD127" s="48">
        <v>0</v>
      </c>
      <c r="BE127" s="49">
        <v>0</v>
      </c>
      <c r="BF127" s="48">
        <v>0</v>
      </c>
      <c r="BG127" s="49">
        <v>0</v>
      </c>
      <c r="BH127" s="48">
        <v>0</v>
      </c>
      <c r="BI127" s="49">
        <v>0</v>
      </c>
      <c r="BJ127" s="48">
        <v>17</v>
      </c>
      <c r="BK127" s="49">
        <v>100</v>
      </c>
      <c r="BL127" s="48">
        <v>17</v>
      </c>
    </row>
    <row r="128" spans="1:64" ht="15">
      <c r="A128" s="64" t="s">
        <v>282</v>
      </c>
      <c r="B128" s="64" t="s">
        <v>295</v>
      </c>
      <c r="C128" s="65"/>
      <c r="D128" s="66"/>
      <c r="E128" s="67"/>
      <c r="F128" s="68"/>
      <c r="G128" s="65"/>
      <c r="H128" s="69"/>
      <c r="I128" s="70"/>
      <c r="J128" s="70"/>
      <c r="K128" s="34" t="s">
        <v>65</v>
      </c>
      <c r="L128" s="77">
        <v>143</v>
      </c>
      <c r="M128" s="77"/>
      <c r="N128" s="72"/>
      <c r="O128" s="79" t="s">
        <v>303</v>
      </c>
      <c r="P128" s="81">
        <v>43509.6312962963</v>
      </c>
      <c r="Q128" s="79" t="s">
        <v>403</v>
      </c>
      <c r="R128" s="83" t="s">
        <v>523</v>
      </c>
      <c r="S128" s="79" t="s">
        <v>560</v>
      </c>
      <c r="T128" s="79" t="s">
        <v>610</v>
      </c>
      <c r="U128" s="83" t="s">
        <v>659</v>
      </c>
      <c r="V128" s="83" t="s">
        <v>659</v>
      </c>
      <c r="W128" s="81">
        <v>43509.6312962963</v>
      </c>
      <c r="X128" s="83" t="s">
        <v>899</v>
      </c>
      <c r="Y128" s="79"/>
      <c r="Z128" s="79"/>
      <c r="AA128" s="85" t="s">
        <v>1086</v>
      </c>
      <c r="AB128" s="79"/>
      <c r="AC128" s="79" t="b">
        <v>0</v>
      </c>
      <c r="AD128" s="79">
        <v>2</v>
      </c>
      <c r="AE128" s="85" t="s">
        <v>1149</v>
      </c>
      <c r="AF128" s="79" t="b">
        <v>0</v>
      </c>
      <c r="AG128" s="79" t="s">
        <v>1152</v>
      </c>
      <c r="AH128" s="79"/>
      <c r="AI128" s="85" t="s">
        <v>1149</v>
      </c>
      <c r="AJ128" s="79" t="b">
        <v>0</v>
      </c>
      <c r="AK128" s="79">
        <v>0</v>
      </c>
      <c r="AL128" s="85" t="s">
        <v>1149</v>
      </c>
      <c r="AM128" s="79" t="s">
        <v>1156</v>
      </c>
      <c r="AN128" s="79" t="b">
        <v>0</v>
      </c>
      <c r="AO128" s="85" t="s">
        <v>1086</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1</v>
      </c>
      <c r="BC128" s="78" t="str">
        <f>REPLACE(INDEX(GroupVertices[Group],MATCH(Edges24[[#This Row],[Vertex 2]],GroupVertices[Vertex],0)),1,1,"")</f>
        <v>3</v>
      </c>
      <c r="BD128" s="48">
        <v>0</v>
      </c>
      <c r="BE128" s="49">
        <v>0</v>
      </c>
      <c r="BF128" s="48">
        <v>1</v>
      </c>
      <c r="BG128" s="49">
        <v>4</v>
      </c>
      <c r="BH128" s="48">
        <v>0</v>
      </c>
      <c r="BI128" s="49">
        <v>0</v>
      </c>
      <c r="BJ128" s="48">
        <v>24</v>
      </c>
      <c r="BK128" s="49">
        <v>96</v>
      </c>
      <c r="BL128" s="48">
        <v>25</v>
      </c>
    </row>
    <row r="129" spans="1:64" ht="15">
      <c r="A129" s="64" t="s">
        <v>282</v>
      </c>
      <c r="B129" s="64" t="s">
        <v>301</v>
      </c>
      <c r="C129" s="65"/>
      <c r="D129" s="66"/>
      <c r="E129" s="67"/>
      <c r="F129" s="68"/>
      <c r="G129" s="65"/>
      <c r="H129" s="69"/>
      <c r="I129" s="70"/>
      <c r="J129" s="70"/>
      <c r="K129" s="34" t="s">
        <v>65</v>
      </c>
      <c r="L129" s="77">
        <v>144</v>
      </c>
      <c r="M129" s="77"/>
      <c r="N129" s="72"/>
      <c r="O129" s="79" t="s">
        <v>303</v>
      </c>
      <c r="P129" s="81">
        <v>43511.71061342592</v>
      </c>
      <c r="Q129" s="79" t="s">
        <v>404</v>
      </c>
      <c r="R129" s="83" t="s">
        <v>524</v>
      </c>
      <c r="S129" s="79" t="s">
        <v>560</v>
      </c>
      <c r="T129" s="79" t="s">
        <v>611</v>
      </c>
      <c r="U129" s="83" t="s">
        <v>660</v>
      </c>
      <c r="V129" s="83" t="s">
        <v>660</v>
      </c>
      <c r="W129" s="81">
        <v>43511.71061342592</v>
      </c>
      <c r="X129" s="83" t="s">
        <v>900</v>
      </c>
      <c r="Y129" s="79"/>
      <c r="Z129" s="79"/>
      <c r="AA129" s="85" t="s">
        <v>1087</v>
      </c>
      <c r="AB129" s="79"/>
      <c r="AC129" s="79" t="b">
        <v>0</v>
      </c>
      <c r="AD129" s="79">
        <v>4</v>
      </c>
      <c r="AE129" s="85" t="s">
        <v>1149</v>
      </c>
      <c r="AF129" s="79" t="b">
        <v>0</v>
      </c>
      <c r="AG129" s="79" t="s">
        <v>1152</v>
      </c>
      <c r="AH129" s="79"/>
      <c r="AI129" s="85" t="s">
        <v>1149</v>
      </c>
      <c r="AJ129" s="79" t="b">
        <v>0</v>
      </c>
      <c r="AK129" s="79">
        <v>0</v>
      </c>
      <c r="AL129" s="85" t="s">
        <v>1149</v>
      </c>
      <c r="AM129" s="79" t="s">
        <v>1168</v>
      </c>
      <c r="AN129" s="79" t="b">
        <v>0</v>
      </c>
      <c r="AO129" s="85" t="s">
        <v>1087</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2</v>
      </c>
      <c r="BE129" s="49">
        <v>9.523809523809524</v>
      </c>
      <c r="BF129" s="48">
        <v>0</v>
      </c>
      <c r="BG129" s="49">
        <v>0</v>
      </c>
      <c r="BH129" s="48">
        <v>0</v>
      </c>
      <c r="BI129" s="49">
        <v>0</v>
      </c>
      <c r="BJ129" s="48">
        <v>19</v>
      </c>
      <c r="BK129" s="49">
        <v>90.47619047619048</v>
      </c>
      <c r="BL129" s="48">
        <v>21</v>
      </c>
    </row>
    <row r="130" spans="1:64" ht="15">
      <c r="A130" s="64" t="s">
        <v>282</v>
      </c>
      <c r="B130" s="64" t="s">
        <v>302</v>
      </c>
      <c r="C130" s="65"/>
      <c r="D130" s="66"/>
      <c r="E130" s="67"/>
      <c r="F130" s="68"/>
      <c r="G130" s="65"/>
      <c r="H130" s="69"/>
      <c r="I130" s="70"/>
      <c r="J130" s="70"/>
      <c r="K130" s="34" t="s">
        <v>65</v>
      </c>
      <c r="L130" s="77">
        <v>145</v>
      </c>
      <c r="M130" s="77"/>
      <c r="N130" s="72"/>
      <c r="O130" s="79" t="s">
        <v>303</v>
      </c>
      <c r="P130" s="81">
        <v>43511.79210648148</v>
      </c>
      <c r="Q130" s="79" t="s">
        <v>405</v>
      </c>
      <c r="R130" s="83" t="s">
        <v>525</v>
      </c>
      <c r="S130" s="79" t="s">
        <v>560</v>
      </c>
      <c r="T130" s="79" t="s">
        <v>612</v>
      </c>
      <c r="U130" s="83" t="s">
        <v>661</v>
      </c>
      <c r="V130" s="83" t="s">
        <v>661</v>
      </c>
      <c r="W130" s="81">
        <v>43511.79210648148</v>
      </c>
      <c r="X130" s="83" t="s">
        <v>901</v>
      </c>
      <c r="Y130" s="79"/>
      <c r="Z130" s="79"/>
      <c r="AA130" s="85" t="s">
        <v>1088</v>
      </c>
      <c r="AB130" s="79"/>
      <c r="AC130" s="79" t="b">
        <v>0</v>
      </c>
      <c r="AD130" s="79">
        <v>0</v>
      </c>
      <c r="AE130" s="85" t="s">
        <v>1149</v>
      </c>
      <c r="AF130" s="79" t="b">
        <v>0</v>
      </c>
      <c r="AG130" s="79" t="s">
        <v>1152</v>
      </c>
      <c r="AH130" s="79"/>
      <c r="AI130" s="85" t="s">
        <v>1149</v>
      </c>
      <c r="AJ130" s="79" t="b">
        <v>0</v>
      </c>
      <c r="AK130" s="79">
        <v>0</v>
      </c>
      <c r="AL130" s="85" t="s">
        <v>1149</v>
      </c>
      <c r="AM130" s="79" t="s">
        <v>1168</v>
      </c>
      <c r="AN130" s="79" t="b">
        <v>0</v>
      </c>
      <c r="AO130" s="85" t="s">
        <v>1088</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0</v>
      </c>
      <c r="BE130" s="49">
        <v>0</v>
      </c>
      <c r="BF130" s="48">
        <v>3</v>
      </c>
      <c r="BG130" s="49">
        <v>14.285714285714286</v>
      </c>
      <c r="BH130" s="48">
        <v>0</v>
      </c>
      <c r="BI130" s="49">
        <v>0</v>
      </c>
      <c r="BJ130" s="48">
        <v>18</v>
      </c>
      <c r="BK130" s="49">
        <v>85.71428571428571</v>
      </c>
      <c r="BL130" s="48">
        <v>21</v>
      </c>
    </row>
    <row r="131" spans="1:64" ht="15">
      <c r="A131" s="64" t="s">
        <v>285</v>
      </c>
      <c r="B131" s="64" t="s">
        <v>282</v>
      </c>
      <c r="C131" s="65"/>
      <c r="D131" s="66"/>
      <c r="E131" s="67"/>
      <c r="F131" s="68"/>
      <c r="G131" s="65"/>
      <c r="H131" s="69"/>
      <c r="I131" s="70"/>
      <c r="J131" s="70"/>
      <c r="K131" s="34" t="s">
        <v>66</v>
      </c>
      <c r="L131" s="77">
        <v>146</v>
      </c>
      <c r="M131" s="77"/>
      <c r="N131" s="72"/>
      <c r="O131" s="79" t="s">
        <v>303</v>
      </c>
      <c r="P131" s="81">
        <v>43511.537881944445</v>
      </c>
      <c r="Q131" s="79" t="s">
        <v>334</v>
      </c>
      <c r="R131" s="83" t="s">
        <v>479</v>
      </c>
      <c r="S131" s="79" t="s">
        <v>560</v>
      </c>
      <c r="T131" s="79" t="s">
        <v>579</v>
      </c>
      <c r="U131" s="79"/>
      <c r="V131" s="83" t="s">
        <v>767</v>
      </c>
      <c r="W131" s="81">
        <v>43511.537881944445</v>
      </c>
      <c r="X131" s="83" t="s">
        <v>902</v>
      </c>
      <c r="Y131" s="79"/>
      <c r="Z131" s="79"/>
      <c r="AA131" s="85" t="s">
        <v>1089</v>
      </c>
      <c r="AB131" s="79"/>
      <c r="AC131" s="79" t="b">
        <v>0</v>
      </c>
      <c r="AD131" s="79">
        <v>0</v>
      </c>
      <c r="AE131" s="85" t="s">
        <v>1149</v>
      </c>
      <c r="AF131" s="79" t="b">
        <v>0</v>
      </c>
      <c r="AG131" s="79" t="s">
        <v>1152</v>
      </c>
      <c r="AH131" s="79"/>
      <c r="AI131" s="85" t="s">
        <v>1149</v>
      </c>
      <c r="AJ131" s="79" t="b">
        <v>0</v>
      </c>
      <c r="AK131" s="79">
        <v>6</v>
      </c>
      <c r="AL131" s="85" t="s">
        <v>1090</v>
      </c>
      <c r="AM131" s="79" t="s">
        <v>1159</v>
      </c>
      <c r="AN131" s="79" t="b">
        <v>0</v>
      </c>
      <c r="AO131" s="85" t="s">
        <v>1090</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17</v>
      </c>
      <c r="BK131" s="49">
        <v>100</v>
      </c>
      <c r="BL131" s="48">
        <v>17</v>
      </c>
    </row>
    <row r="132" spans="1:64" ht="15">
      <c r="A132" s="64" t="s">
        <v>282</v>
      </c>
      <c r="B132" s="64" t="s">
        <v>285</v>
      </c>
      <c r="C132" s="65"/>
      <c r="D132" s="66"/>
      <c r="E132" s="67"/>
      <c r="F132" s="68"/>
      <c r="G132" s="65"/>
      <c r="H132" s="69"/>
      <c r="I132" s="70"/>
      <c r="J132" s="70"/>
      <c r="K132" s="34" t="s">
        <v>66</v>
      </c>
      <c r="L132" s="77">
        <v>147</v>
      </c>
      <c r="M132" s="77"/>
      <c r="N132" s="72"/>
      <c r="O132" s="79" t="s">
        <v>303</v>
      </c>
      <c r="P132" s="81">
        <v>43510.666712962964</v>
      </c>
      <c r="Q132" s="79" t="s">
        <v>406</v>
      </c>
      <c r="R132" s="83" t="s">
        <v>479</v>
      </c>
      <c r="S132" s="79" t="s">
        <v>560</v>
      </c>
      <c r="T132" s="79" t="s">
        <v>579</v>
      </c>
      <c r="U132" s="83" t="s">
        <v>662</v>
      </c>
      <c r="V132" s="83" t="s">
        <v>662</v>
      </c>
      <c r="W132" s="81">
        <v>43510.666712962964</v>
      </c>
      <c r="X132" s="83" t="s">
        <v>903</v>
      </c>
      <c r="Y132" s="79"/>
      <c r="Z132" s="79"/>
      <c r="AA132" s="85" t="s">
        <v>1090</v>
      </c>
      <c r="AB132" s="79"/>
      <c r="AC132" s="79" t="b">
        <v>0</v>
      </c>
      <c r="AD132" s="79">
        <v>12</v>
      </c>
      <c r="AE132" s="85" t="s">
        <v>1149</v>
      </c>
      <c r="AF132" s="79" t="b">
        <v>0</v>
      </c>
      <c r="AG132" s="79" t="s">
        <v>1152</v>
      </c>
      <c r="AH132" s="79"/>
      <c r="AI132" s="85" t="s">
        <v>1149</v>
      </c>
      <c r="AJ132" s="79" t="b">
        <v>0</v>
      </c>
      <c r="AK132" s="79">
        <v>2</v>
      </c>
      <c r="AL132" s="85" t="s">
        <v>1149</v>
      </c>
      <c r="AM132" s="79" t="s">
        <v>1156</v>
      </c>
      <c r="AN132" s="79" t="b">
        <v>0</v>
      </c>
      <c r="AO132" s="85" t="s">
        <v>1090</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15</v>
      </c>
      <c r="BK132" s="49">
        <v>100</v>
      </c>
      <c r="BL132" s="48">
        <v>15</v>
      </c>
    </row>
    <row r="133" spans="1:64" ht="15">
      <c r="A133" s="64" t="s">
        <v>286</v>
      </c>
      <c r="B133" s="64" t="s">
        <v>285</v>
      </c>
      <c r="C133" s="65"/>
      <c r="D133" s="66"/>
      <c r="E133" s="67"/>
      <c r="F133" s="68"/>
      <c r="G133" s="65"/>
      <c r="H133" s="69"/>
      <c r="I133" s="70"/>
      <c r="J133" s="70"/>
      <c r="K133" s="34" t="s">
        <v>65</v>
      </c>
      <c r="L133" s="77">
        <v>148</v>
      </c>
      <c r="M133" s="77"/>
      <c r="N133" s="72"/>
      <c r="O133" s="79" t="s">
        <v>303</v>
      </c>
      <c r="P133" s="81">
        <v>43515.72574074074</v>
      </c>
      <c r="Q133" s="79" t="s">
        <v>334</v>
      </c>
      <c r="R133" s="83" t="s">
        <v>479</v>
      </c>
      <c r="S133" s="79" t="s">
        <v>560</v>
      </c>
      <c r="T133" s="79" t="s">
        <v>579</v>
      </c>
      <c r="U133" s="79"/>
      <c r="V133" s="83" t="s">
        <v>768</v>
      </c>
      <c r="W133" s="81">
        <v>43515.72574074074</v>
      </c>
      <c r="X133" s="83" t="s">
        <v>904</v>
      </c>
      <c r="Y133" s="79"/>
      <c r="Z133" s="79"/>
      <c r="AA133" s="85" t="s">
        <v>1091</v>
      </c>
      <c r="AB133" s="79"/>
      <c r="AC133" s="79" t="b">
        <v>0</v>
      </c>
      <c r="AD133" s="79">
        <v>0</v>
      </c>
      <c r="AE133" s="85" t="s">
        <v>1149</v>
      </c>
      <c r="AF133" s="79" t="b">
        <v>0</v>
      </c>
      <c r="AG133" s="79" t="s">
        <v>1152</v>
      </c>
      <c r="AH133" s="79"/>
      <c r="AI133" s="85" t="s">
        <v>1149</v>
      </c>
      <c r="AJ133" s="79" t="b">
        <v>0</v>
      </c>
      <c r="AK133" s="79">
        <v>8</v>
      </c>
      <c r="AL133" s="85" t="s">
        <v>1090</v>
      </c>
      <c r="AM133" s="79" t="s">
        <v>1159</v>
      </c>
      <c r="AN133" s="79" t="b">
        <v>0</v>
      </c>
      <c r="AO133" s="85" t="s">
        <v>1090</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286</v>
      </c>
      <c r="B134" s="64" t="s">
        <v>286</v>
      </c>
      <c r="C134" s="65"/>
      <c r="D134" s="66"/>
      <c r="E134" s="67"/>
      <c r="F134" s="68"/>
      <c r="G134" s="65"/>
      <c r="H134" s="69"/>
      <c r="I134" s="70"/>
      <c r="J134" s="70"/>
      <c r="K134" s="34" t="s">
        <v>65</v>
      </c>
      <c r="L134" s="77">
        <v>149</v>
      </c>
      <c r="M134" s="77"/>
      <c r="N134" s="72"/>
      <c r="O134" s="79" t="s">
        <v>176</v>
      </c>
      <c r="P134" s="81">
        <v>43504.62112268519</v>
      </c>
      <c r="Q134" s="79" t="s">
        <v>407</v>
      </c>
      <c r="R134" s="83" t="s">
        <v>526</v>
      </c>
      <c r="S134" s="79" t="s">
        <v>560</v>
      </c>
      <c r="T134" s="79" t="s">
        <v>613</v>
      </c>
      <c r="U134" s="79"/>
      <c r="V134" s="83" t="s">
        <v>768</v>
      </c>
      <c r="W134" s="81">
        <v>43504.62112268519</v>
      </c>
      <c r="X134" s="83" t="s">
        <v>905</v>
      </c>
      <c r="Y134" s="79"/>
      <c r="Z134" s="79"/>
      <c r="AA134" s="85" t="s">
        <v>1092</v>
      </c>
      <c r="AB134" s="79"/>
      <c r="AC134" s="79" t="b">
        <v>0</v>
      </c>
      <c r="AD134" s="79">
        <v>2</v>
      </c>
      <c r="AE134" s="85" t="s">
        <v>1149</v>
      </c>
      <c r="AF134" s="79" t="b">
        <v>0</v>
      </c>
      <c r="AG134" s="79" t="s">
        <v>1152</v>
      </c>
      <c r="AH134" s="79"/>
      <c r="AI134" s="85" t="s">
        <v>1149</v>
      </c>
      <c r="AJ134" s="79" t="b">
        <v>0</v>
      </c>
      <c r="AK134" s="79">
        <v>0</v>
      </c>
      <c r="AL134" s="85" t="s">
        <v>1149</v>
      </c>
      <c r="AM134" s="79" t="s">
        <v>1156</v>
      </c>
      <c r="AN134" s="79" t="b">
        <v>0</v>
      </c>
      <c r="AO134" s="85" t="s">
        <v>1092</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1</v>
      </c>
      <c r="BC134" s="78" t="str">
        <f>REPLACE(INDEX(GroupVertices[Group],MATCH(Edges24[[#This Row],[Vertex 2]],GroupVertices[Vertex],0)),1,1,"")</f>
        <v>1</v>
      </c>
      <c r="BD134" s="48">
        <v>2</v>
      </c>
      <c r="BE134" s="49">
        <v>13.333333333333334</v>
      </c>
      <c r="BF134" s="48">
        <v>0</v>
      </c>
      <c r="BG134" s="49">
        <v>0</v>
      </c>
      <c r="BH134" s="48">
        <v>0</v>
      </c>
      <c r="BI134" s="49">
        <v>0</v>
      </c>
      <c r="BJ134" s="48">
        <v>13</v>
      </c>
      <c r="BK134" s="49">
        <v>86.66666666666667</v>
      </c>
      <c r="BL134" s="48">
        <v>15</v>
      </c>
    </row>
    <row r="135" spans="1:64" ht="15">
      <c r="A135" s="64" t="s">
        <v>286</v>
      </c>
      <c r="B135" s="64" t="s">
        <v>282</v>
      </c>
      <c r="C135" s="65"/>
      <c r="D135" s="66"/>
      <c r="E135" s="67"/>
      <c r="F135" s="68"/>
      <c r="G135" s="65"/>
      <c r="H135" s="69"/>
      <c r="I135" s="70"/>
      <c r="J135" s="70"/>
      <c r="K135" s="34" t="s">
        <v>65</v>
      </c>
      <c r="L135" s="77">
        <v>150</v>
      </c>
      <c r="M135" s="77"/>
      <c r="N135" s="72"/>
      <c r="O135" s="79" t="s">
        <v>303</v>
      </c>
      <c r="P135" s="81">
        <v>43506.7397337963</v>
      </c>
      <c r="Q135" s="79" t="s">
        <v>378</v>
      </c>
      <c r="R135" s="79"/>
      <c r="S135" s="79"/>
      <c r="T135" s="79" t="s">
        <v>596</v>
      </c>
      <c r="U135" s="79"/>
      <c r="V135" s="83" t="s">
        <v>768</v>
      </c>
      <c r="W135" s="81">
        <v>43506.7397337963</v>
      </c>
      <c r="X135" s="83" t="s">
        <v>906</v>
      </c>
      <c r="Y135" s="79"/>
      <c r="Z135" s="79"/>
      <c r="AA135" s="85" t="s">
        <v>1093</v>
      </c>
      <c r="AB135" s="79"/>
      <c r="AC135" s="79" t="b">
        <v>0</v>
      </c>
      <c r="AD135" s="79">
        <v>0</v>
      </c>
      <c r="AE135" s="85" t="s">
        <v>1149</v>
      </c>
      <c r="AF135" s="79" t="b">
        <v>0</v>
      </c>
      <c r="AG135" s="79" t="s">
        <v>1152</v>
      </c>
      <c r="AH135" s="79"/>
      <c r="AI135" s="85" t="s">
        <v>1149</v>
      </c>
      <c r="AJ135" s="79" t="b">
        <v>0</v>
      </c>
      <c r="AK135" s="79">
        <v>2</v>
      </c>
      <c r="AL135" s="85" t="s">
        <v>1111</v>
      </c>
      <c r="AM135" s="79" t="s">
        <v>1159</v>
      </c>
      <c r="AN135" s="79" t="b">
        <v>0</v>
      </c>
      <c r="AO135" s="85" t="s">
        <v>1111</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1</v>
      </c>
      <c r="BC135" s="78" t="str">
        <f>REPLACE(INDEX(GroupVertices[Group],MATCH(Edges24[[#This Row],[Vertex 2]],GroupVertices[Vertex],0)),1,1,"")</f>
        <v>1</v>
      </c>
      <c r="BD135" s="48">
        <v>2</v>
      </c>
      <c r="BE135" s="49">
        <v>9.090909090909092</v>
      </c>
      <c r="BF135" s="48">
        <v>0</v>
      </c>
      <c r="BG135" s="49">
        <v>0</v>
      </c>
      <c r="BH135" s="48">
        <v>0</v>
      </c>
      <c r="BI135" s="49">
        <v>0</v>
      </c>
      <c r="BJ135" s="48">
        <v>20</v>
      </c>
      <c r="BK135" s="49">
        <v>90.9090909090909</v>
      </c>
      <c r="BL135" s="48">
        <v>22</v>
      </c>
    </row>
    <row r="136" spans="1:64" ht="15">
      <c r="A136" s="64" t="s">
        <v>286</v>
      </c>
      <c r="B136" s="64" t="s">
        <v>286</v>
      </c>
      <c r="C136" s="65"/>
      <c r="D136" s="66"/>
      <c r="E136" s="67"/>
      <c r="F136" s="68"/>
      <c r="G136" s="65"/>
      <c r="H136" s="69"/>
      <c r="I136" s="70"/>
      <c r="J136" s="70"/>
      <c r="K136" s="34" t="s">
        <v>65</v>
      </c>
      <c r="L136" s="77">
        <v>151</v>
      </c>
      <c r="M136" s="77"/>
      <c r="N136" s="72"/>
      <c r="O136" s="79" t="s">
        <v>176</v>
      </c>
      <c r="P136" s="81">
        <v>43510.82946759259</v>
      </c>
      <c r="Q136" s="79" t="s">
        <v>408</v>
      </c>
      <c r="R136" s="83" t="s">
        <v>527</v>
      </c>
      <c r="S136" s="79" t="s">
        <v>560</v>
      </c>
      <c r="T136" s="79" t="s">
        <v>583</v>
      </c>
      <c r="U136" s="83" t="s">
        <v>663</v>
      </c>
      <c r="V136" s="83" t="s">
        <v>663</v>
      </c>
      <c r="W136" s="81">
        <v>43510.82946759259</v>
      </c>
      <c r="X136" s="83" t="s">
        <v>907</v>
      </c>
      <c r="Y136" s="79"/>
      <c r="Z136" s="79"/>
      <c r="AA136" s="85" t="s">
        <v>1094</v>
      </c>
      <c r="AB136" s="79"/>
      <c r="AC136" s="79" t="b">
        <v>0</v>
      </c>
      <c r="AD136" s="79">
        <v>3</v>
      </c>
      <c r="AE136" s="85" t="s">
        <v>1149</v>
      </c>
      <c r="AF136" s="79" t="b">
        <v>0</v>
      </c>
      <c r="AG136" s="79" t="s">
        <v>1152</v>
      </c>
      <c r="AH136" s="79"/>
      <c r="AI136" s="85" t="s">
        <v>1149</v>
      </c>
      <c r="AJ136" s="79" t="b">
        <v>0</v>
      </c>
      <c r="AK136" s="79">
        <v>0</v>
      </c>
      <c r="AL136" s="85" t="s">
        <v>1149</v>
      </c>
      <c r="AM136" s="79" t="s">
        <v>1156</v>
      </c>
      <c r="AN136" s="79" t="b">
        <v>0</v>
      </c>
      <c r="AO136" s="85" t="s">
        <v>1094</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1</v>
      </c>
      <c r="BC136" s="78" t="str">
        <f>REPLACE(INDEX(GroupVertices[Group],MATCH(Edges24[[#This Row],[Vertex 2]],GroupVertices[Vertex],0)),1,1,"")</f>
        <v>1</v>
      </c>
      <c r="BD136" s="48">
        <v>1</v>
      </c>
      <c r="BE136" s="49">
        <v>3.225806451612903</v>
      </c>
      <c r="BF136" s="48">
        <v>0</v>
      </c>
      <c r="BG136" s="49">
        <v>0</v>
      </c>
      <c r="BH136" s="48">
        <v>0</v>
      </c>
      <c r="BI136" s="49">
        <v>0</v>
      </c>
      <c r="BJ136" s="48">
        <v>30</v>
      </c>
      <c r="BK136" s="49">
        <v>96.7741935483871</v>
      </c>
      <c r="BL136" s="48">
        <v>31</v>
      </c>
    </row>
    <row r="137" spans="1:64" ht="15">
      <c r="A137" s="64" t="s">
        <v>287</v>
      </c>
      <c r="B137" s="64" t="s">
        <v>287</v>
      </c>
      <c r="C137" s="65"/>
      <c r="D137" s="66"/>
      <c r="E137" s="67"/>
      <c r="F137" s="68"/>
      <c r="G137" s="65"/>
      <c r="H137" s="69"/>
      <c r="I137" s="70"/>
      <c r="J137" s="70"/>
      <c r="K137" s="34" t="s">
        <v>65</v>
      </c>
      <c r="L137" s="77">
        <v>153</v>
      </c>
      <c r="M137" s="77"/>
      <c r="N137" s="72"/>
      <c r="O137" s="79" t="s">
        <v>176</v>
      </c>
      <c r="P137" s="81">
        <v>43515.74444444444</v>
      </c>
      <c r="Q137" s="79" t="s">
        <v>409</v>
      </c>
      <c r="R137" s="83" t="s">
        <v>528</v>
      </c>
      <c r="S137" s="79" t="s">
        <v>560</v>
      </c>
      <c r="T137" s="79"/>
      <c r="U137" s="79"/>
      <c r="V137" s="83" t="s">
        <v>769</v>
      </c>
      <c r="W137" s="81">
        <v>43515.74444444444</v>
      </c>
      <c r="X137" s="83" t="s">
        <v>908</v>
      </c>
      <c r="Y137" s="79"/>
      <c r="Z137" s="79"/>
      <c r="AA137" s="85" t="s">
        <v>1095</v>
      </c>
      <c r="AB137" s="79"/>
      <c r="AC137" s="79" t="b">
        <v>0</v>
      </c>
      <c r="AD137" s="79">
        <v>0</v>
      </c>
      <c r="AE137" s="85" t="s">
        <v>1149</v>
      </c>
      <c r="AF137" s="79" t="b">
        <v>0</v>
      </c>
      <c r="AG137" s="79" t="s">
        <v>1152</v>
      </c>
      <c r="AH137" s="79"/>
      <c r="AI137" s="85" t="s">
        <v>1149</v>
      </c>
      <c r="AJ137" s="79" t="b">
        <v>0</v>
      </c>
      <c r="AK137" s="79">
        <v>0</v>
      </c>
      <c r="AL137" s="85" t="s">
        <v>1149</v>
      </c>
      <c r="AM137" s="79" t="s">
        <v>1156</v>
      </c>
      <c r="AN137" s="79" t="b">
        <v>0</v>
      </c>
      <c r="AO137" s="85" t="s">
        <v>1095</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v>0</v>
      </c>
      <c r="BE137" s="49">
        <v>0</v>
      </c>
      <c r="BF137" s="48">
        <v>2</v>
      </c>
      <c r="BG137" s="49">
        <v>20</v>
      </c>
      <c r="BH137" s="48">
        <v>0</v>
      </c>
      <c r="BI137" s="49">
        <v>0</v>
      </c>
      <c r="BJ137" s="48">
        <v>8</v>
      </c>
      <c r="BK137" s="49">
        <v>80</v>
      </c>
      <c r="BL137" s="48">
        <v>10</v>
      </c>
    </row>
    <row r="138" spans="1:64" ht="15">
      <c r="A138" s="64" t="s">
        <v>282</v>
      </c>
      <c r="B138" s="64" t="s">
        <v>282</v>
      </c>
      <c r="C138" s="65"/>
      <c r="D138" s="66"/>
      <c r="E138" s="67"/>
      <c r="F138" s="68"/>
      <c r="G138" s="65"/>
      <c r="H138" s="69"/>
      <c r="I138" s="70"/>
      <c r="J138" s="70"/>
      <c r="K138" s="34" t="s">
        <v>65</v>
      </c>
      <c r="L138" s="77">
        <v>154</v>
      </c>
      <c r="M138" s="77"/>
      <c r="N138" s="72"/>
      <c r="O138" s="79" t="s">
        <v>176</v>
      </c>
      <c r="P138" s="81">
        <v>43501.798622685186</v>
      </c>
      <c r="Q138" s="79" t="s">
        <v>410</v>
      </c>
      <c r="R138" s="83" t="s">
        <v>495</v>
      </c>
      <c r="S138" s="79" t="s">
        <v>560</v>
      </c>
      <c r="T138" s="79" t="s">
        <v>585</v>
      </c>
      <c r="U138" s="83" t="s">
        <v>645</v>
      </c>
      <c r="V138" s="83" t="s">
        <v>645</v>
      </c>
      <c r="W138" s="81">
        <v>43501.798622685186</v>
      </c>
      <c r="X138" s="83" t="s">
        <v>909</v>
      </c>
      <c r="Y138" s="79"/>
      <c r="Z138" s="79"/>
      <c r="AA138" s="85" t="s">
        <v>1096</v>
      </c>
      <c r="AB138" s="79"/>
      <c r="AC138" s="79" t="b">
        <v>0</v>
      </c>
      <c r="AD138" s="79">
        <v>3</v>
      </c>
      <c r="AE138" s="85" t="s">
        <v>1149</v>
      </c>
      <c r="AF138" s="79" t="b">
        <v>0</v>
      </c>
      <c r="AG138" s="79" t="s">
        <v>1152</v>
      </c>
      <c r="AH138" s="79"/>
      <c r="AI138" s="85" t="s">
        <v>1149</v>
      </c>
      <c r="AJ138" s="79" t="b">
        <v>0</v>
      </c>
      <c r="AK138" s="79">
        <v>2</v>
      </c>
      <c r="AL138" s="85" t="s">
        <v>1149</v>
      </c>
      <c r="AM138" s="79" t="s">
        <v>1168</v>
      </c>
      <c r="AN138" s="79" t="b">
        <v>0</v>
      </c>
      <c r="AO138" s="85" t="s">
        <v>1096</v>
      </c>
      <c r="AP138" s="79" t="s">
        <v>1169</v>
      </c>
      <c r="AQ138" s="79">
        <v>0</v>
      </c>
      <c r="AR138" s="79">
        <v>0</v>
      </c>
      <c r="AS138" s="79"/>
      <c r="AT138" s="79"/>
      <c r="AU138" s="79"/>
      <c r="AV138" s="79"/>
      <c r="AW138" s="79"/>
      <c r="AX138" s="79"/>
      <c r="AY138" s="79"/>
      <c r="AZ138" s="79"/>
      <c r="BA138">
        <v>46</v>
      </c>
      <c r="BB138" s="78" t="str">
        <f>REPLACE(INDEX(GroupVertices[Group],MATCH(Edges24[[#This Row],[Vertex 1]],GroupVertices[Vertex],0)),1,1,"")</f>
        <v>1</v>
      </c>
      <c r="BC138" s="78" t="str">
        <f>REPLACE(INDEX(GroupVertices[Group],MATCH(Edges24[[#This Row],[Vertex 2]],GroupVertices[Vertex],0)),1,1,"")</f>
        <v>1</v>
      </c>
      <c r="BD138" s="48">
        <v>1</v>
      </c>
      <c r="BE138" s="49">
        <v>20</v>
      </c>
      <c r="BF138" s="48">
        <v>0</v>
      </c>
      <c r="BG138" s="49">
        <v>0</v>
      </c>
      <c r="BH138" s="48">
        <v>0</v>
      </c>
      <c r="BI138" s="49">
        <v>0</v>
      </c>
      <c r="BJ138" s="48">
        <v>4</v>
      </c>
      <c r="BK138" s="49">
        <v>80</v>
      </c>
      <c r="BL138" s="48">
        <v>5</v>
      </c>
    </row>
    <row r="139" spans="1:64" ht="15">
      <c r="A139" s="64" t="s">
        <v>282</v>
      </c>
      <c r="B139" s="64" t="s">
        <v>282</v>
      </c>
      <c r="C139" s="65"/>
      <c r="D139" s="66"/>
      <c r="E139" s="67"/>
      <c r="F139" s="68"/>
      <c r="G139" s="65"/>
      <c r="H139" s="69"/>
      <c r="I139" s="70"/>
      <c r="J139" s="70"/>
      <c r="K139" s="34" t="s">
        <v>65</v>
      </c>
      <c r="L139" s="77">
        <v>155</v>
      </c>
      <c r="M139" s="77"/>
      <c r="N139" s="72"/>
      <c r="O139" s="79" t="s">
        <v>176</v>
      </c>
      <c r="P139" s="81">
        <v>43495.71072916667</v>
      </c>
      <c r="Q139" s="79" t="s">
        <v>411</v>
      </c>
      <c r="R139" s="83" t="s">
        <v>520</v>
      </c>
      <c r="S139" s="79" t="s">
        <v>560</v>
      </c>
      <c r="T139" s="79" t="s">
        <v>601</v>
      </c>
      <c r="U139" s="83" t="s">
        <v>664</v>
      </c>
      <c r="V139" s="83" t="s">
        <v>664</v>
      </c>
      <c r="W139" s="81">
        <v>43495.71072916667</v>
      </c>
      <c r="X139" s="83" t="s">
        <v>910</v>
      </c>
      <c r="Y139" s="79"/>
      <c r="Z139" s="79"/>
      <c r="AA139" s="85" t="s">
        <v>1097</v>
      </c>
      <c r="AB139" s="79"/>
      <c r="AC139" s="79" t="b">
        <v>0</v>
      </c>
      <c r="AD139" s="79">
        <v>5</v>
      </c>
      <c r="AE139" s="85" t="s">
        <v>1149</v>
      </c>
      <c r="AF139" s="79" t="b">
        <v>0</v>
      </c>
      <c r="AG139" s="79" t="s">
        <v>1152</v>
      </c>
      <c r="AH139" s="79"/>
      <c r="AI139" s="85" t="s">
        <v>1149</v>
      </c>
      <c r="AJ139" s="79" t="b">
        <v>0</v>
      </c>
      <c r="AK139" s="79">
        <v>3</v>
      </c>
      <c r="AL139" s="85" t="s">
        <v>1149</v>
      </c>
      <c r="AM139" s="79" t="s">
        <v>1156</v>
      </c>
      <c r="AN139" s="79" t="b">
        <v>0</v>
      </c>
      <c r="AO139" s="85" t="s">
        <v>1097</v>
      </c>
      <c r="AP139" s="79" t="s">
        <v>1169</v>
      </c>
      <c r="AQ139" s="79">
        <v>0</v>
      </c>
      <c r="AR139" s="79">
        <v>0</v>
      </c>
      <c r="AS139" s="79"/>
      <c r="AT139" s="79"/>
      <c r="AU139" s="79"/>
      <c r="AV139" s="79"/>
      <c r="AW139" s="79"/>
      <c r="AX139" s="79"/>
      <c r="AY139" s="79"/>
      <c r="AZ139" s="79"/>
      <c r="BA139">
        <v>46</v>
      </c>
      <c r="BB139" s="78" t="str">
        <f>REPLACE(INDEX(GroupVertices[Group],MATCH(Edges24[[#This Row],[Vertex 1]],GroupVertices[Vertex],0)),1,1,"")</f>
        <v>1</v>
      </c>
      <c r="BC139" s="78" t="str">
        <f>REPLACE(INDEX(GroupVertices[Group],MATCH(Edges24[[#This Row],[Vertex 2]],GroupVertices[Vertex],0)),1,1,"")</f>
        <v>1</v>
      </c>
      <c r="BD139" s="48">
        <v>1</v>
      </c>
      <c r="BE139" s="49">
        <v>3.225806451612903</v>
      </c>
      <c r="BF139" s="48">
        <v>0</v>
      </c>
      <c r="BG139" s="49">
        <v>0</v>
      </c>
      <c r="BH139" s="48">
        <v>0</v>
      </c>
      <c r="BI139" s="49">
        <v>0</v>
      </c>
      <c r="BJ139" s="48">
        <v>30</v>
      </c>
      <c r="BK139" s="49">
        <v>96.7741935483871</v>
      </c>
      <c r="BL139" s="48">
        <v>31</v>
      </c>
    </row>
    <row r="140" spans="1:64" ht="15">
      <c r="A140" s="64" t="s">
        <v>282</v>
      </c>
      <c r="B140" s="64" t="s">
        <v>282</v>
      </c>
      <c r="C140" s="65"/>
      <c r="D140" s="66"/>
      <c r="E140" s="67"/>
      <c r="F140" s="68"/>
      <c r="G140" s="65"/>
      <c r="H140" s="69"/>
      <c r="I140" s="70"/>
      <c r="J140" s="70"/>
      <c r="K140" s="34" t="s">
        <v>65</v>
      </c>
      <c r="L140" s="77">
        <v>156</v>
      </c>
      <c r="M140" s="77"/>
      <c r="N140" s="72"/>
      <c r="O140" s="79" t="s">
        <v>176</v>
      </c>
      <c r="P140" s="81">
        <v>43502.118101851855</v>
      </c>
      <c r="Q140" s="79" t="s">
        <v>412</v>
      </c>
      <c r="R140" s="83" t="s">
        <v>529</v>
      </c>
      <c r="S140" s="79" t="s">
        <v>560</v>
      </c>
      <c r="T140" s="79" t="s">
        <v>594</v>
      </c>
      <c r="U140" s="83" t="s">
        <v>665</v>
      </c>
      <c r="V140" s="83" t="s">
        <v>665</v>
      </c>
      <c r="W140" s="81">
        <v>43502.118101851855</v>
      </c>
      <c r="X140" s="83" t="s">
        <v>911</v>
      </c>
      <c r="Y140" s="79"/>
      <c r="Z140" s="79"/>
      <c r="AA140" s="85" t="s">
        <v>1098</v>
      </c>
      <c r="AB140" s="79"/>
      <c r="AC140" s="79" t="b">
        <v>0</v>
      </c>
      <c r="AD140" s="79">
        <v>5</v>
      </c>
      <c r="AE140" s="85" t="s">
        <v>1149</v>
      </c>
      <c r="AF140" s="79" t="b">
        <v>0</v>
      </c>
      <c r="AG140" s="79" t="s">
        <v>1152</v>
      </c>
      <c r="AH140" s="79"/>
      <c r="AI140" s="85" t="s">
        <v>1149</v>
      </c>
      <c r="AJ140" s="79" t="b">
        <v>0</v>
      </c>
      <c r="AK140" s="79">
        <v>1</v>
      </c>
      <c r="AL140" s="85" t="s">
        <v>1149</v>
      </c>
      <c r="AM140" s="79" t="s">
        <v>1168</v>
      </c>
      <c r="AN140" s="79" t="b">
        <v>0</v>
      </c>
      <c r="AO140" s="85" t="s">
        <v>1098</v>
      </c>
      <c r="AP140" s="79" t="s">
        <v>176</v>
      </c>
      <c r="AQ140" s="79">
        <v>0</v>
      </c>
      <c r="AR140" s="79">
        <v>0</v>
      </c>
      <c r="AS140" s="79"/>
      <c r="AT140" s="79"/>
      <c r="AU140" s="79"/>
      <c r="AV140" s="79"/>
      <c r="AW140" s="79"/>
      <c r="AX140" s="79"/>
      <c r="AY140" s="79"/>
      <c r="AZ140" s="79"/>
      <c r="BA140">
        <v>46</v>
      </c>
      <c r="BB140" s="78" t="str">
        <f>REPLACE(INDEX(GroupVertices[Group],MATCH(Edges24[[#This Row],[Vertex 1]],GroupVertices[Vertex],0)),1,1,"")</f>
        <v>1</v>
      </c>
      <c r="BC140" s="78" t="str">
        <f>REPLACE(INDEX(GroupVertices[Group],MATCH(Edges24[[#This Row],[Vertex 2]],GroupVertices[Vertex],0)),1,1,"")</f>
        <v>1</v>
      </c>
      <c r="BD140" s="48">
        <v>2</v>
      </c>
      <c r="BE140" s="49">
        <v>6.451612903225806</v>
      </c>
      <c r="BF140" s="48">
        <v>1</v>
      </c>
      <c r="BG140" s="49">
        <v>3.225806451612903</v>
      </c>
      <c r="BH140" s="48">
        <v>0</v>
      </c>
      <c r="BI140" s="49">
        <v>0</v>
      </c>
      <c r="BJ140" s="48">
        <v>28</v>
      </c>
      <c r="BK140" s="49">
        <v>90.3225806451613</v>
      </c>
      <c r="BL140" s="48">
        <v>31</v>
      </c>
    </row>
    <row r="141" spans="1:64" ht="15">
      <c r="A141" s="64" t="s">
        <v>282</v>
      </c>
      <c r="B141" s="64" t="s">
        <v>282</v>
      </c>
      <c r="C141" s="65"/>
      <c r="D141" s="66"/>
      <c r="E141" s="67"/>
      <c r="F141" s="68"/>
      <c r="G141" s="65"/>
      <c r="H141" s="69"/>
      <c r="I141" s="70"/>
      <c r="J141" s="70"/>
      <c r="K141" s="34" t="s">
        <v>65</v>
      </c>
      <c r="L141" s="77">
        <v>157</v>
      </c>
      <c r="M141" s="77"/>
      <c r="N141" s="72"/>
      <c r="O141" s="79" t="s">
        <v>176</v>
      </c>
      <c r="P141" s="81">
        <v>43502.584548611114</v>
      </c>
      <c r="Q141" s="79" t="s">
        <v>413</v>
      </c>
      <c r="R141" s="83" t="s">
        <v>530</v>
      </c>
      <c r="S141" s="79" t="s">
        <v>560</v>
      </c>
      <c r="T141" s="79" t="s">
        <v>614</v>
      </c>
      <c r="U141" s="83" t="s">
        <v>666</v>
      </c>
      <c r="V141" s="83" t="s">
        <v>666</v>
      </c>
      <c r="W141" s="81">
        <v>43502.584548611114</v>
      </c>
      <c r="X141" s="83" t="s">
        <v>912</v>
      </c>
      <c r="Y141" s="79"/>
      <c r="Z141" s="79"/>
      <c r="AA141" s="85" t="s">
        <v>1099</v>
      </c>
      <c r="AB141" s="79"/>
      <c r="AC141" s="79" t="b">
        <v>0</v>
      </c>
      <c r="AD141" s="79">
        <v>5</v>
      </c>
      <c r="AE141" s="85" t="s">
        <v>1149</v>
      </c>
      <c r="AF141" s="79" t="b">
        <v>0</v>
      </c>
      <c r="AG141" s="79" t="s">
        <v>1152</v>
      </c>
      <c r="AH141" s="79"/>
      <c r="AI141" s="85" t="s">
        <v>1149</v>
      </c>
      <c r="AJ141" s="79" t="b">
        <v>0</v>
      </c>
      <c r="AK141" s="79">
        <v>1</v>
      </c>
      <c r="AL141" s="85" t="s">
        <v>1149</v>
      </c>
      <c r="AM141" s="79" t="s">
        <v>1168</v>
      </c>
      <c r="AN141" s="79" t="b">
        <v>0</v>
      </c>
      <c r="AO141" s="85" t="s">
        <v>1099</v>
      </c>
      <c r="AP141" s="79" t="s">
        <v>176</v>
      </c>
      <c r="AQ141" s="79">
        <v>0</v>
      </c>
      <c r="AR141" s="79">
        <v>0</v>
      </c>
      <c r="AS141" s="79"/>
      <c r="AT141" s="79"/>
      <c r="AU141" s="79"/>
      <c r="AV141" s="79"/>
      <c r="AW141" s="79"/>
      <c r="AX141" s="79"/>
      <c r="AY141" s="79"/>
      <c r="AZ141" s="79"/>
      <c r="BA141">
        <v>46</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23</v>
      </c>
      <c r="BK141" s="49">
        <v>100</v>
      </c>
      <c r="BL141" s="48">
        <v>23</v>
      </c>
    </row>
    <row r="142" spans="1:64" ht="15">
      <c r="A142" s="64" t="s">
        <v>282</v>
      </c>
      <c r="B142" s="64" t="s">
        <v>282</v>
      </c>
      <c r="C142" s="65"/>
      <c r="D142" s="66"/>
      <c r="E142" s="67"/>
      <c r="F142" s="68"/>
      <c r="G142" s="65"/>
      <c r="H142" s="69"/>
      <c r="I142" s="70"/>
      <c r="J142" s="70"/>
      <c r="K142" s="34" t="s">
        <v>65</v>
      </c>
      <c r="L142" s="77">
        <v>158</v>
      </c>
      <c r="M142" s="77"/>
      <c r="N142" s="72"/>
      <c r="O142" s="79" t="s">
        <v>176</v>
      </c>
      <c r="P142" s="81">
        <v>43502.71189814815</v>
      </c>
      <c r="Q142" s="79" t="s">
        <v>414</v>
      </c>
      <c r="R142" s="83" t="s">
        <v>531</v>
      </c>
      <c r="S142" s="79" t="s">
        <v>560</v>
      </c>
      <c r="T142" s="79"/>
      <c r="U142" s="83" t="s">
        <v>667</v>
      </c>
      <c r="V142" s="83" t="s">
        <v>667</v>
      </c>
      <c r="W142" s="81">
        <v>43502.71189814815</v>
      </c>
      <c r="X142" s="83" t="s">
        <v>913</v>
      </c>
      <c r="Y142" s="79"/>
      <c r="Z142" s="79"/>
      <c r="AA142" s="85" t="s">
        <v>1100</v>
      </c>
      <c r="AB142" s="79"/>
      <c r="AC142" s="79" t="b">
        <v>0</v>
      </c>
      <c r="AD142" s="79">
        <v>0</v>
      </c>
      <c r="AE142" s="85" t="s">
        <v>1149</v>
      </c>
      <c r="AF142" s="79" t="b">
        <v>0</v>
      </c>
      <c r="AG142" s="79" t="s">
        <v>1152</v>
      </c>
      <c r="AH142" s="79"/>
      <c r="AI142" s="85" t="s">
        <v>1149</v>
      </c>
      <c r="AJ142" s="79" t="b">
        <v>0</v>
      </c>
      <c r="AK142" s="79">
        <v>0</v>
      </c>
      <c r="AL142" s="85" t="s">
        <v>1149</v>
      </c>
      <c r="AM142" s="79" t="s">
        <v>1168</v>
      </c>
      <c r="AN142" s="79" t="b">
        <v>0</v>
      </c>
      <c r="AO142" s="85" t="s">
        <v>1100</v>
      </c>
      <c r="AP142" s="79" t="s">
        <v>176</v>
      </c>
      <c r="AQ142" s="79">
        <v>0</v>
      </c>
      <c r="AR142" s="79">
        <v>0</v>
      </c>
      <c r="AS142" s="79"/>
      <c r="AT142" s="79"/>
      <c r="AU142" s="79"/>
      <c r="AV142" s="79"/>
      <c r="AW142" s="79"/>
      <c r="AX142" s="79"/>
      <c r="AY142" s="79"/>
      <c r="AZ142" s="79"/>
      <c r="BA142">
        <v>46</v>
      </c>
      <c r="BB142" s="78" t="str">
        <f>REPLACE(INDEX(GroupVertices[Group],MATCH(Edges24[[#This Row],[Vertex 1]],GroupVertices[Vertex],0)),1,1,"")</f>
        <v>1</v>
      </c>
      <c r="BC142" s="78" t="str">
        <f>REPLACE(INDEX(GroupVertices[Group],MATCH(Edges24[[#This Row],[Vertex 2]],GroupVertices[Vertex],0)),1,1,"")</f>
        <v>1</v>
      </c>
      <c r="BD142" s="48">
        <v>2</v>
      </c>
      <c r="BE142" s="49">
        <v>6.0606060606060606</v>
      </c>
      <c r="BF142" s="48">
        <v>0</v>
      </c>
      <c r="BG142" s="49">
        <v>0</v>
      </c>
      <c r="BH142" s="48">
        <v>0</v>
      </c>
      <c r="BI142" s="49">
        <v>0</v>
      </c>
      <c r="BJ142" s="48">
        <v>31</v>
      </c>
      <c r="BK142" s="49">
        <v>93.93939393939394</v>
      </c>
      <c r="BL142" s="48">
        <v>33</v>
      </c>
    </row>
    <row r="143" spans="1:64" ht="15">
      <c r="A143" s="64" t="s">
        <v>282</v>
      </c>
      <c r="B143" s="64" t="s">
        <v>282</v>
      </c>
      <c r="C143" s="65"/>
      <c r="D143" s="66"/>
      <c r="E143" s="67"/>
      <c r="F143" s="68"/>
      <c r="G143" s="65"/>
      <c r="H143" s="69"/>
      <c r="I143" s="70"/>
      <c r="J143" s="70"/>
      <c r="K143" s="34" t="s">
        <v>65</v>
      </c>
      <c r="L143" s="77">
        <v>159</v>
      </c>
      <c r="M143" s="77"/>
      <c r="N143" s="72"/>
      <c r="O143" s="79" t="s">
        <v>176</v>
      </c>
      <c r="P143" s="81">
        <v>43502.94447916667</v>
      </c>
      <c r="Q143" s="79" t="s">
        <v>415</v>
      </c>
      <c r="R143" s="83" t="s">
        <v>532</v>
      </c>
      <c r="S143" s="79" t="s">
        <v>560</v>
      </c>
      <c r="T143" s="79" t="s">
        <v>615</v>
      </c>
      <c r="U143" s="83" t="s">
        <v>668</v>
      </c>
      <c r="V143" s="83" t="s">
        <v>668</v>
      </c>
      <c r="W143" s="81">
        <v>43502.94447916667</v>
      </c>
      <c r="X143" s="83" t="s">
        <v>914</v>
      </c>
      <c r="Y143" s="79"/>
      <c r="Z143" s="79"/>
      <c r="AA143" s="85" t="s">
        <v>1101</v>
      </c>
      <c r="AB143" s="79"/>
      <c r="AC143" s="79" t="b">
        <v>0</v>
      </c>
      <c r="AD143" s="79">
        <v>5</v>
      </c>
      <c r="AE143" s="85" t="s">
        <v>1149</v>
      </c>
      <c r="AF143" s="79" t="b">
        <v>0</v>
      </c>
      <c r="AG143" s="79" t="s">
        <v>1152</v>
      </c>
      <c r="AH143" s="79"/>
      <c r="AI143" s="85" t="s">
        <v>1149</v>
      </c>
      <c r="AJ143" s="79" t="b">
        <v>0</v>
      </c>
      <c r="AK143" s="79">
        <v>3</v>
      </c>
      <c r="AL143" s="85" t="s">
        <v>1149</v>
      </c>
      <c r="AM143" s="79" t="s">
        <v>1168</v>
      </c>
      <c r="AN143" s="79" t="b">
        <v>0</v>
      </c>
      <c r="AO143" s="85" t="s">
        <v>1101</v>
      </c>
      <c r="AP143" s="79" t="s">
        <v>176</v>
      </c>
      <c r="AQ143" s="79">
        <v>0</v>
      </c>
      <c r="AR143" s="79">
        <v>0</v>
      </c>
      <c r="AS143" s="79"/>
      <c r="AT143" s="79"/>
      <c r="AU143" s="79"/>
      <c r="AV143" s="79"/>
      <c r="AW143" s="79"/>
      <c r="AX143" s="79"/>
      <c r="AY143" s="79"/>
      <c r="AZ143" s="79"/>
      <c r="BA143">
        <v>46</v>
      </c>
      <c r="BB143" s="78" t="str">
        <f>REPLACE(INDEX(GroupVertices[Group],MATCH(Edges24[[#This Row],[Vertex 1]],GroupVertices[Vertex],0)),1,1,"")</f>
        <v>1</v>
      </c>
      <c r="BC143" s="78" t="str">
        <f>REPLACE(INDEX(GroupVertices[Group],MATCH(Edges24[[#This Row],[Vertex 2]],GroupVertices[Vertex],0)),1,1,"")</f>
        <v>1</v>
      </c>
      <c r="BD143" s="48">
        <v>2</v>
      </c>
      <c r="BE143" s="49">
        <v>5.555555555555555</v>
      </c>
      <c r="BF143" s="48">
        <v>0</v>
      </c>
      <c r="BG143" s="49">
        <v>0</v>
      </c>
      <c r="BH143" s="48">
        <v>0</v>
      </c>
      <c r="BI143" s="49">
        <v>0</v>
      </c>
      <c r="BJ143" s="48">
        <v>34</v>
      </c>
      <c r="BK143" s="49">
        <v>94.44444444444444</v>
      </c>
      <c r="BL143" s="48">
        <v>36</v>
      </c>
    </row>
    <row r="144" spans="1:64" ht="15">
      <c r="A144" s="64" t="s">
        <v>282</v>
      </c>
      <c r="B144" s="64" t="s">
        <v>282</v>
      </c>
      <c r="C144" s="65"/>
      <c r="D144" s="66"/>
      <c r="E144" s="67"/>
      <c r="F144" s="68"/>
      <c r="G144" s="65"/>
      <c r="H144" s="69"/>
      <c r="I144" s="70"/>
      <c r="J144" s="70"/>
      <c r="K144" s="34" t="s">
        <v>65</v>
      </c>
      <c r="L144" s="77">
        <v>160</v>
      </c>
      <c r="M144" s="77"/>
      <c r="N144" s="72"/>
      <c r="O144" s="79" t="s">
        <v>176</v>
      </c>
      <c r="P144" s="81">
        <v>43503.10424768519</v>
      </c>
      <c r="Q144" s="79" t="s">
        <v>416</v>
      </c>
      <c r="R144" s="83" t="s">
        <v>533</v>
      </c>
      <c r="S144" s="79" t="s">
        <v>560</v>
      </c>
      <c r="T144" s="79" t="s">
        <v>571</v>
      </c>
      <c r="U144" s="83" t="s">
        <v>669</v>
      </c>
      <c r="V144" s="83" t="s">
        <v>669</v>
      </c>
      <c r="W144" s="81">
        <v>43503.10424768519</v>
      </c>
      <c r="X144" s="83" t="s">
        <v>915</v>
      </c>
      <c r="Y144" s="79"/>
      <c r="Z144" s="79"/>
      <c r="AA144" s="85" t="s">
        <v>1102</v>
      </c>
      <c r="AB144" s="79"/>
      <c r="AC144" s="79" t="b">
        <v>0</v>
      </c>
      <c r="AD144" s="79">
        <v>3</v>
      </c>
      <c r="AE144" s="85" t="s">
        <v>1149</v>
      </c>
      <c r="AF144" s="79" t="b">
        <v>0</v>
      </c>
      <c r="AG144" s="79" t="s">
        <v>1152</v>
      </c>
      <c r="AH144" s="79"/>
      <c r="AI144" s="85" t="s">
        <v>1149</v>
      </c>
      <c r="AJ144" s="79" t="b">
        <v>0</v>
      </c>
      <c r="AK144" s="79">
        <v>1</v>
      </c>
      <c r="AL144" s="85" t="s">
        <v>1149</v>
      </c>
      <c r="AM144" s="79" t="s">
        <v>1168</v>
      </c>
      <c r="AN144" s="79" t="b">
        <v>0</v>
      </c>
      <c r="AO144" s="85" t="s">
        <v>1102</v>
      </c>
      <c r="AP144" s="79" t="s">
        <v>176</v>
      </c>
      <c r="AQ144" s="79">
        <v>0</v>
      </c>
      <c r="AR144" s="79">
        <v>0</v>
      </c>
      <c r="AS144" s="79"/>
      <c r="AT144" s="79"/>
      <c r="AU144" s="79"/>
      <c r="AV144" s="79"/>
      <c r="AW144" s="79"/>
      <c r="AX144" s="79"/>
      <c r="AY144" s="79"/>
      <c r="AZ144" s="79"/>
      <c r="BA144">
        <v>46</v>
      </c>
      <c r="BB144" s="78" t="str">
        <f>REPLACE(INDEX(GroupVertices[Group],MATCH(Edges24[[#This Row],[Vertex 1]],GroupVertices[Vertex],0)),1,1,"")</f>
        <v>1</v>
      </c>
      <c r="BC144" s="78" t="str">
        <f>REPLACE(INDEX(GroupVertices[Group],MATCH(Edges24[[#This Row],[Vertex 2]],GroupVertices[Vertex],0)),1,1,"")</f>
        <v>1</v>
      </c>
      <c r="BD144" s="48">
        <v>2</v>
      </c>
      <c r="BE144" s="49">
        <v>9.523809523809524</v>
      </c>
      <c r="BF144" s="48">
        <v>6</v>
      </c>
      <c r="BG144" s="49">
        <v>28.571428571428573</v>
      </c>
      <c r="BH144" s="48">
        <v>0</v>
      </c>
      <c r="BI144" s="49">
        <v>0</v>
      </c>
      <c r="BJ144" s="48">
        <v>13</v>
      </c>
      <c r="BK144" s="49">
        <v>61.904761904761905</v>
      </c>
      <c r="BL144" s="48">
        <v>21</v>
      </c>
    </row>
    <row r="145" spans="1:64" ht="15">
      <c r="A145" s="64" t="s">
        <v>282</v>
      </c>
      <c r="B145" s="64" t="s">
        <v>282</v>
      </c>
      <c r="C145" s="65"/>
      <c r="D145" s="66"/>
      <c r="E145" s="67"/>
      <c r="F145" s="68"/>
      <c r="G145" s="65"/>
      <c r="H145" s="69"/>
      <c r="I145" s="70"/>
      <c r="J145" s="70"/>
      <c r="K145" s="34" t="s">
        <v>65</v>
      </c>
      <c r="L145" s="77">
        <v>161</v>
      </c>
      <c r="M145" s="77"/>
      <c r="N145" s="72"/>
      <c r="O145" s="79" t="s">
        <v>176</v>
      </c>
      <c r="P145" s="81">
        <v>43503.6306712963</v>
      </c>
      <c r="Q145" s="79" t="s">
        <v>417</v>
      </c>
      <c r="R145" s="83" t="s">
        <v>534</v>
      </c>
      <c r="S145" s="79" t="s">
        <v>560</v>
      </c>
      <c r="T145" s="79" t="s">
        <v>616</v>
      </c>
      <c r="U145" s="83" t="s">
        <v>670</v>
      </c>
      <c r="V145" s="83" t="s">
        <v>670</v>
      </c>
      <c r="W145" s="81">
        <v>43503.6306712963</v>
      </c>
      <c r="X145" s="83" t="s">
        <v>916</v>
      </c>
      <c r="Y145" s="79"/>
      <c r="Z145" s="79"/>
      <c r="AA145" s="85" t="s">
        <v>1103</v>
      </c>
      <c r="AB145" s="79"/>
      <c r="AC145" s="79" t="b">
        <v>0</v>
      </c>
      <c r="AD145" s="79">
        <v>3</v>
      </c>
      <c r="AE145" s="85" t="s">
        <v>1149</v>
      </c>
      <c r="AF145" s="79" t="b">
        <v>0</v>
      </c>
      <c r="AG145" s="79" t="s">
        <v>1152</v>
      </c>
      <c r="AH145" s="79"/>
      <c r="AI145" s="85" t="s">
        <v>1149</v>
      </c>
      <c r="AJ145" s="79" t="b">
        <v>0</v>
      </c>
      <c r="AK145" s="79">
        <v>2</v>
      </c>
      <c r="AL145" s="85" t="s">
        <v>1149</v>
      </c>
      <c r="AM145" s="79" t="s">
        <v>1168</v>
      </c>
      <c r="AN145" s="79" t="b">
        <v>0</v>
      </c>
      <c r="AO145" s="85" t="s">
        <v>1103</v>
      </c>
      <c r="AP145" s="79" t="s">
        <v>176</v>
      </c>
      <c r="AQ145" s="79">
        <v>0</v>
      </c>
      <c r="AR145" s="79">
        <v>0</v>
      </c>
      <c r="AS145" s="79"/>
      <c r="AT145" s="79"/>
      <c r="AU145" s="79"/>
      <c r="AV145" s="79"/>
      <c r="AW145" s="79"/>
      <c r="AX145" s="79"/>
      <c r="AY145" s="79"/>
      <c r="AZ145" s="79"/>
      <c r="BA145">
        <v>46</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32</v>
      </c>
      <c r="BK145" s="49">
        <v>100</v>
      </c>
      <c r="BL145" s="48">
        <v>32</v>
      </c>
    </row>
    <row r="146" spans="1:64" ht="15">
      <c r="A146" s="64" t="s">
        <v>282</v>
      </c>
      <c r="B146" s="64" t="s">
        <v>282</v>
      </c>
      <c r="C146" s="65"/>
      <c r="D146" s="66"/>
      <c r="E146" s="67"/>
      <c r="F146" s="68"/>
      <c r="G146" s="65"/>
      <c r="H146" s="69"/>
      <c r="I146" s="70"/>
      <c r="J146" s="70"/>
      <c r="K146" s="34" t="s">
        <v>65</v>
      </c>
      <c r="L146" s="77">
        <v>162</v>
      </c>
      <c r="M146" s="77"/>
      <c r="N146" s="72"/>
      <c r="O146" s="79" t="s">
        <v>176</v>
      </c>
      <c r="P146" s="81">
        <v>43503.757002314815</v>
      </c>
      <c r="Q146" s="79" t="s">
        <v>418</v>
      </c>
      <c r="R146" s="83" t="s">
        <v>535</v>
      </c>
      <c r="S146" s="79" t="s">
        <v>560</v>
      </c>
      <c r="T146" s="79" t="s">
        <v>584</v>
      </c>
      <c r="U146" s="83" t="s">
        <v>671</v>
      </c>
      <c r="V146" s="83" t="s">
        <v>671</v>
      </c>
      <c r="W146" s="81">
        <v>43503.757002314815</v>
      </c>
      <c r="X146" s="83" t="s">
        <v>917</v>
      </c>
      <c r="Y146" s="79"/>
      <c r="Z146" s="79"/>
      <c r="AA146" s="85" t="s">
        <v>1104</v>
      </c>
      <c r="AB146" s="79"/>
      <c r="AC146" s="79" t="b">
        <v>0</v>
      </c>
      <c r="AD146" s="79">
        <v>4</v>
      </c>
      <c r="AE146" s="85" t="s">
        <v>1149</v>
      </c>
      <c r="AF146" s="79" t="b">
        <v>0</v>
      </c>
      <c r="AG146" s="79" t="s">
        <v>1152</v>
      </c>
      <c r="AH146" s="79"/>
      <c r="AI146" s="85" t="s">
        <v>1149</v>
      </c>
      <c r="AJ146" s="79" t="b">
        <v>0</v>
      </c>
      <c r="AK146" s="79">
        <v>3</v>
      </c>
      <c r="AL146" s="85" t="s">
        <v>1149</v>
      </c>
      <c r="AM146" s="79" t="s">
        <v>1168</v>
      </c>
      <c r="AN146" s="79" t="b">
        <v>0</v>
      </c>
      <c r="AO146" s="85" t="s">
        <v>1104</v>
      </c>
      <c r="AP146" s="79" t="s">
        <v>176</v>
      </c>
      <c r="AQ146" s="79">
        <v>0</v>
      </c>
      <c r="AR146" s="79">
        <v>0</v>
      </c>
      <c r="AS146" s="79"/>
      <c r="AT146" s="79"/>
      <c r="AU146" s="79"/>
      <c r="AV146" s="79"/>
      <c r="AW146" s="79"/>
      <c r="AX146" s="79"/>
      <c r="AY146" s="79"/>
      <c r="AZ146" s="79"/>
      <c r="BA146">
        <v>46</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34</v>
      </c>
      <c r="BK146" s="49">
        <v>100</v>
      </c>
      <c r="BL146" s="48">
        <v>34</v>
      </c>
    </row>
    <row r="147" spans="1:64" ht="15">
      <c r="A147" s="64" t="s">
        <v>282</v>
      </c>
      <c r="B147" s="64" t="s">
        <v>282</v>
      </c>
      <c r="C147" s="65"/>
      <c r="D147" s="66"/>
      <c r="E147" s="67"/>
      <c r="F147" s="68"/>
      <c r="G147" s="65"/>
      <c r="H147" s="69"/>
      <c r="I147" s="70"/>
      <c r="J147" s="70"/>
      <c r="K147" s="34" t="s">
        <v>65</v>
      </c>
      <c r="L147" s="77">
        <v>163</v>
      </c>
      <c r="M147" s="77"/>
      <c r="N147" s="72"/>
      <c r="O147" s="79" t="s">
        <v>176</v>
      </c>
      <c r="P147" s="81">
        <v>43503.87855324074</v>
      </c>
      <c r="Q147" s="79" t="s">
        <v>419</v>
      </c>
      <c r="R147" s="83" t="s">
        <v>536</v>
      </c>
      <c r="S147" s="79" t="s">
        <v>560</v>
      </c>
      <c r="T147" s="79" t="s">
        <v>617</v>
      </c>
      <c r="U147" s="83" t="s">
        <v>672</v>
      </c>
      <c r="V147" s="83" t="s">
        <v>672</v>
      </c>
      <c r="W147" s="81">
        <v>43503.87855324074</v>
      </c>
      <c r="X147" s="83" t="s">
        <v>918</v>
      </c>
      <c r="Y147" s="79"/>
      <c r="Z147" s="79"/>
      <c r="AA147" s="85" t="s">
        <v>1105</v>
      </c>
      <c r="AB147" s="79"/>
      <c r="AC147" s="79" t="b">
        <v>0</v>
      </c>
      <c r="AD147" s="79">
        <v>2</v>
      </c>
      <c r="AE147" s="85" t="s">
        <v>1149</v>
      </c>
      <c r="AF147" s="79" t="b">
        <v>0</v>
      </c>
      <c r="AG147" s="79" t="s">
        <v>1152</v>
      </c>
      <c r="AH147" s="79"/>
      <c r="AI147" s="85" t="s">
        <v>1149</v>
      </c>
      <c r="AJ147" s="79" t="b">
        <v>0</v>
      </c>
      <c r="AK147" s="79">
        <v>0</v>
      </c>
      <c r="AL147" s="85" t="s">
        <v>1149</v>
      </c>
      <c r="AM147" s="79" t="s">
        <v>1168</v>
      </c>
      <c r="AN147" s="79" t="b">
        <v>0</v>
      </c>
      <c r="AO147" s="85" t="s">
        <v>1105</v>
      </c>
      <c r="AP147" s="79" t="s">
        <v>176</v>
      </c>
      <c r="AQ147" s="79">
        <v>0</v>
      </c>
      <c r="AR147" s="79">
        <v>0</v>
      </c>
      <c r="AS147" s="79"/>
      <c r="AT147" s="79"/>
      <c r="AU147" s="79"/>
      <c r="AV147" s="79"/>
      <c r="AW147" s="79"/>
      <c r="AX147" s="79"/>
      <c r="AY147" s="79"/>
      <c r="AZ147" s="79"/>
      <c r="BA147">
        <v>46</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19</v>
      </c>
      <c r="BK147" s="49">
        <v>100</v>
      </c>
      <c r="BL147" s="48">
        <v>19</v>
      </c>
    </row>
    <row r="148" spans="1:64" ht="15">
      <c r="A148" s="64" t="s">
        <v>282</v>
      </c>
      <c r="B148" s="64" t="s">
        <v>282</v>
      </c>
      <c r="C148" s="65"/>
      <c r="D148" s="66"/>
      <c r="E148" s="67"/>
      <c r="F148" s="68"/>
      <c r="G148" s="65"/>
      <c r="H148" s="69"/>
      <c r="I148" s="70"/>
      <c r="J148" s="70"/>
      <c r="K148" s="34" t="s">
        <v>65</v>
      </c>
      <c r="L148" s="77">
        <v>164</v>
      </c>
      <c r="M148" s="77"/>
      <c r="N148" s="72"/>
      <c r="O148" s="79" t="s">
        <v>176</v>
      </c>
      <c r="P148" s="81">
        <v>43504.04518518518</v>
      </c>
      <c r="Q148" s="79" t="s">
        <v>420</v>
      </c>
      <c r="R148" s="83" t="s">
        <v>537</v>
      </c>
      <c r="S148" s="79" t="s">
        <v>560</v>
      </c>
      <c r="T148" s="79" t="s">
        <v>575</v>
      </c>
      <c r="U148" s="83" t="s">
        <v>673</v>
      </c>
      <c r="V148" s="83" t="s">
        <v>673</v>
      </c>
      <c r="W148" s="81">
        <v>43504.04518518518</v>
      </c>
      <c r="X148" s="83" t="s">
        <v>919</v>
      </c>
      <c r="Y148" s="79"/>
      <c r="Z148" s="79"/>
      <c r="AA148" s="85" t="s">
        <v>1106</v>
      </c>
      <c r="AB148" s="79"/>
      <c r="AC148" s="79" t="b">
        <v>0</v>
      </c>
      <c r="AD148" s="79">
        <v>1</v>
      </c>
      <c r="AE148" s="85" t="s">
        <v>1149</v>
      </c>
      <c r="AF148" s="79" t="b">
        <v>0</v>
      </c>
      <c r="AG148" s="79" t="s">
        <v>1152</v>
      </c>
      <c r="AH148" s="79"/>
      <c r="AI148" s="85" t="s">
        <v>1149</v>
      </c>
      <c r="AJ148" s="79" t="b">
        <v>0</v>
      </c>
      <c r="AK148" s="79">
        <v>2</v>
      </c>
      <c r="AL148" s="85" t="s">
        <v>1149</v>
      </c>
      <c r="AM148" s="79" t="s">
        <v>1168</v>
      </c>
      <c r="AN148" s="79" t="b">
        <v>0</v>
      </c>
      <c r="AO148" s="85" t="s">
        <v>1106</v>
      </c>
      <c r="AP148" s="79" t="s">
        <v>176</v>
      </c>
      <c r="AQ148" s="79">
        <v>0</v>
      </c>
      <c r="AR148" s="79">
        <v>0</v>
      </c>
      <c r="AS148" s="79"/>
      <c r="AT148" s="79"/>
      <c r="AU148" s="79"/>
      <c r="AV148" s="79"/>
      <c r="AW148" s="79"/>
      <c r="AX148" s="79"/>
      <c r="AY148" s="79"/>
      <c r="AZ148" s="79"/>
      <c r="BA148">
        <v>46</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18</v>
      </c>
      <c r="BK148" s="49">
        <v>100</v>
      </c>
      <c r="BL148" s="48">
        <v>18</v>
      </c>
    </row>
    <row r="149" spans="1:64" ht="15">
      <c r="A149" s="64" t="s">
        <v>282</v>
      </c>
      <c r="B149" s="64" t="s">
        <v>282</v>
      </c>
      <c r="C149" s="65"/>
      <c r="D149" s="66"/>
      <c r="E149" s="67"/>
      <c r="F149" s="68"/>
      <c r="G149" s="65"/>
      <c r="H149" s="69"/>
      <c r="I149" s="70"/>
      <c r="J149" s="70"/>
      <c r="K149" s="34" t="s">
        <v>65</v>
      </c>
      <c r="L149" s="77">
        <v>165</v>
      </c>
      <c r="M149" s="77"/>
      <c r="N149" s="72"/>
      <c r="O149" s="79" t="s">
        <v>176</v>
      </c>
      <c r="P149" s="81">
        <v>43504.642592592594</v>
      </c>
      <c r="Q149" s="79" t="s">
        <v>421</v>
      </c>
      <c r="R149" s="83" t="s">
        <v>538</v>
      </c>
      <c r="S149" s="79" t="s">
        <v>560</v>
      </c>
      <c r="T149" s="79" t="s">
        <v>618</v>
      </c>
      <c r="U149" s="83" t="s">
        <v>674</v>
      </c>
      <c r="V149" s="83" t="s">
        <v>674</v>
      </c>
      <c r="W149" s="81">
        <v>43504.642592592594</v>
      </c>
      <c r="X149" s="83" t="s">
        <v>920</v>
      </c>
      <c r="Y149" s="79"/>
      <c r="Z149" s="79"/>
      <c r="AA149" s="85" t="s">
        <v>1107</v>
      </c>
      <c r="AB149" s="79"/>
      <c r="AC149" s="79" t="b">
        <v>0</v>
      </c>
      <c r="AD149" s="79">
        <v>2</v>
      </c>
      <c r="AE149" s="85" t="s">
        <v>1149</v>
      </c>
      <c r="AF149" s="79" t="b">
        <v>0</v>
      </c>
      <c r="AG149" s="79" t="s">
        <v>1152</v>
      </c>
      <c r="AH149" s="79"/>
      <c r="AI149" s="85" t="s">
        <v>1149</v>
      </c>
      <c r="AJ149" s="79" t="b">
        <v>0</v>
      </c>
      <c r="AK149" s="79">
        <v>0</v>
      </c>
      <c r="AL149" s="85" t="s">
        <v>1149</v>
      </c>
      <c r="AM149" s="79" t="s">
        <v>1168</v>
      </c>
      <c r="AN149" s="79" t="b">
        <v>0</v>
      </c>
      <c r="AO149" s="85" t="s">
        <v>1107</v>
      </c>
      <c r="AP149" s="79" t="s">
        <v>176</v>
      </c>
      <c r="AQ149" s="79">
        <v>0</v>
      </c>
      <c r="AR149" s="79">
        <v>0</v>
      </c>
      <c r="AS149" s="79"/>
      <c r="AT149" s="79"/>
      <c r="AU149" s="79"/>
      <c r="AV149" s="79"/>
      <c r="AW149" s="79"/>
      <c r="AX149" s="79"/>
      <c r="AY149" s="79"/>
      <c r="AZ149" s="79"/>
      <c r="BA149">
        <v>46</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10</v>
      </c>
      <c r="BK149" s="49">
        <v>100</v>
      </c>
      <c r="BL149" s="48">
        <v>10</v>
      </c>
    </row>
    <row r="150" spans="1:64" ht="15">
      <c r="A150" s="64" t="s">
        <v>282</v>
      </c>
      <c r="B150" s="64" t="s">
        <v>282</v>
      </c>
      <c r="C150" s="65"/>
      <c r="D150" s="66"/>
      <c r="E150" s="67"/>
      <c r="F150" s="68"/>
      <c r="G150" s="65"/>
      <c r="H150" s="69"/>
      <c r="I150" s="70"/>
      <c r="J150" s="70"/>
      <c r="K150" s="34" t="s">
        <v>65</v>
      </c>
      <c r="L150" s="77">
        <v>166</v>
      </c>
      <c r="M150" s="77"/>
      <c r="N150" s="72"/>
      <c r="O150" s="79" t="s">
        <v>176</v>
      </c>
      <c r="P150" s="81">
        <v>43504.741273148145</v>
      </c>
      <c r="Q150" s="79" t="s">
        <v>422</v>
      </c>
      <c r="R150" s="83" t="s">
        <v>464</v>
      </c>
      <c r="S150" s="79" t="s">
        <v>560</v>
      </c>
      <c r="T150" s="79" t="s">
        <v>574</v>
      </c>
      <c r="U150" s="83" t="s">
        <v>675</v>
      </c>
      <c r="V150" s="83" t="s">
        <v>675</v>
      </c>
      <c r="W150" s="81">
        <v>43504.741273148145</v>
      </c>
      <c r="X150" s="83" t="s">
        <v>921</v>
      </c>
      <c r="Y150" s="79"/>
      <c r="Z150" s="79"/>
      <c r="AA150" s="85" t="s">
        <v>1108</v>
      </c>
      <c r="AB150" s="79"/>
      <c r="AC150" s="79" t="b">
        <v>0</v>
      </c>
      <c r="AD150" s="79">
        <v>1</v>
      </c>
      <c r="AE150" s="85" t="s">
        <v>1149</v>
      </c>
      <c r="AF150" s="79" t="b">
        <v>0</v>
      </c>
      <c r="AG150" s="79" t="s">
        <v>1152</v>
      </c>
      <c r="AH150" s="79"/>
      <c r="AI150" s="85" t="s">
        <v>1149</v>
      </c>
      <c r="AJ150" s="79" t="b">
        <v>0</v>
      </c>
      <c r="AK150" s="79">
        <v>2</v>
      </c>
      <c r="AL150" s="85" t="s">
        <v>1149</v>
      </c>
      <c r="AM150" s="79" t="s">
        <v>1168</v>
      </c>
      <c r="AN150" s="79" t="b">
        <v>0</v>
      </c>
      <c r="AO150" s="85" t="s">
        <v>1108</v>
      </c>
      <c r="AP150" s="79" t="s">
        <v>176</v>
      </c>
      <c r="AQ150" s="79">
        <v>0</v>
      </c>
      <c r="AR150" s="79">
        <v>0</v>
      </c>
      <c r="AS150" s="79"/>
      <c r="AT150" s="79"/>
      <c r="AU150" s="79"/>
      <c r="AV150" s="79"/>
      <c r="AW150" s="79"/>
      <c r="AX150" s="79"/>
      <c r="AY150" s="79"/>
      <c r="AZ150" s="79"/>
      <c r="BA150">
        <v>46</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14</v>
      </c>
      <c r="BK150" s="49">
        <v>100</v>
      </c>
      <c r="BL150" s="48">
        <v>14</v>
      </c>
    </row>
    <row r="151" spans="1:64" ht="15">
      <c r="A151" s="64" t="s">
        <v>282</v>
      </c>
      <c r="B151" s="64" t="s">
        <v>282</v>
      </c>
      <c r="C151" s="65"/>
      <c r="D151" s="66"/>
      <c r="E151" s="67"/>
      <c r="F151" s="68"/>
      <c r="G151" s="65"/>
      <c r="H151" s="69"/>
      <c r="I151" s="70"/>
      <c r="J151" s="70"/>
      <c r="K151" s="34" t="s">
        <v>65</v>
      </c>
      <c r="L151" s="77">
        <v>167</v>
      </c>
      <c r="M151" s="77"/>
      <c r="N151" s="72"/>
      <c r="O151" s="79" t="s">
        <v>176</v>
      </c>
      <c r="P151" s="81">
        <v>43505.61809027778</v>
      </c>
      <c r="Q151" s="79" t="s">
        <v>423</v>
      </c>
      <c r="R151" s="83" t="s">
        <v>539</v>
      </c>
      <c r="S151" s="79" t="s">
        <v>560</v>
      </c>
      <c r="T151" s="79" t="s">
        <v>619</v>
      </c>
      <c r="U151" s="83" t="s">
        <v>676</v>
      </c>
      <c r="V151" s="83" t="s">
        <v>676</v>
      </c>
      <c r="W151" s="81">
        <v>43505.61809027778</v>
      </c>
      <c r="X151" s="83" t="s">
        <v>922</v>
      </c>
      <c r="Y151" s="79"/>
      <c r="Z151" s="79"/>
      <c r="AA151" s="85" t="s">
        <v>1109</v>
      </c>
      <c r="AB151" s="79"/>
      <c r="AC151" s="79" t="b">
        <v>0</v>
      </c>
      <c r="AD151" s="79">
        <v>0</v>
      </c>
      <c r="AE151" s="85" t="s">
        <v>1149</v>
      </c>
      <c r="AF151" s="79" t="b">
        <v>0</v>
      </c>
      <c r="AG151" s="79" t="s">
        <v>1152</v>
      </c>
      <c r="AH151" s="79"/>
      <c r="AI151" s="85" t="s">
        <v>1149</v>
      </c>
      <c r="AJ151" s="79" t="b">
        <v>0</v>
      </c>
      <c r="AK151" s="79">
        <v>0</v>
      </c>
      <c r="AL151" s="85" t="s">
        <v>1149</v>
      </c>
      <c r="AM151" s="79" t="s">
        <v>1168</v>
      </c>
      <c r="AN151" s="79" t="b">
        <v>0</v>
      </c>
      <c r="AO151" s="85" t="s">
        <v>1109</v>
      </c>
      <c r="AP151" s="79" t="s">
        <v>176</v>
      </c>
      <c r="AQ151" s="79">
        <v>0</v>
      </c>
      <c r="AR151" s="79">
        <v>0</v>
      </c>
      <c r="AS151" s="79"/>
      <c r="AT151" s="79"/>
      <c r="AU151" s="79"/>
      <c r="AV151" s="79"/>
      <c r="AW151" s="79"/>
      <c r="AX151" s="79"/>
      <c r="AY151" s="79"/>
      <c r="AZ151" s="79"/>
      <c r="BA151">
        <v>46</v>
      </c>
      <c r="BB151" s="78" t="str">
        <f>REPLACE(INDEX(GroupVertices[Group],MATCH(Edges24[[#This Row],[Vertex 1]],GroupVertices[Vertex],0)),1,1,"")</f>
        <v>1</v>
      </c>
      <c r="BC151" s="78" t="str">
        <f>REPLACE(INDEX(GroupVertices[Group],MATCH(Edges24[[#This Row],[Vertex 2]],GroupVertices[Vertex],0)),1,1,"")</f>
        <v>1</v>
      </c>
      <c r="BD151" s="48">
        <v>1</v>
      </c>
      <c r="BE151" s="49">
        <v>4</v>
      </c>
      <c r="BF151" s="48">
        <v>0</v>
      </c>
      <c r="BG151" s="49">
        <v>0</v>
      </c>
      <c r="BH151" s="48">
        <v>0</v>
      </c>
      <c r="BI151" s="49">
        <v>0</v>
      </c>
      <c r="BJ151" s="48">
        <v>24</v>
      </c>
      <c r="BK151" s="49">
        <v>96</v>
      </c>
      <c r="BL151" s="48">
        <v>25</v>
      </c>
    </row>
    <row r="152" spans="1:64" ht="15">
      <c r="A152" s="64" t="s">
        <v>282</v>
      </c>
      <c r="B152" s="64" t="s">
        <v>282</v>
      </c>
      <c r="C152" s="65"/>
      <c r="D152" s="66"/>
      <c r="E152" s="67"/>
      <c r="F152" s="68"/>
      <c r="G152" s="65"/>
      <c r="H152" s="69"/>
      <c r="I152" s="70"/>
      <c r="J152" s="70"/>
      <c r="K152" s="34" t="s">
        <v>65</v>
      </c>
      <c r="L152" s="77">
        <v>168</v>
      </c>
      <c r="M152" s="77"/>
      <c r="N152" s="72"/>
      <c r="O152" s="79" t="s">
        <v>176</v>
      </c>
      <c r="P152" s="81">
        <v>43505.75351851852</v>
      </c>
      <c r="Q152" s="79" t="s">
        <v>424</v>
      </c>
      <c r="R152" s="83" t="s">
        <v>532</v>
      </c>
      <c r="S152" s="79" t="s">
        <v>560</v>
      </c>
      <c r="T152" s="79" t="s">
        <v>620</v>
      </c>
      <c r="U152" s="83" t="s">
        <v>677</v>
      </c>
      <c r="V152" s="83" t="s">
        <v>677</v>
      </c>
      <c r="W152" s="81">
        <v>43505.75351851852</v>
      </c>
      <c r="X152" s="83" t="s">
        <v>923</v>
      </c>
      <c r="Y152" s="79"/>
      <c r="Z152" s="79"/>
      <c r="AA152" s="85" t="s">
        <v>1110</v>
      </c>
      <c r="AB152" s="79"/>
      <c r="AC152" s="79" t="b">
        <v>0</v>
      </c>
      <c r="AD152" s="79">
        <v>0</v>
      </c>
      <c r="AE152" s="85" t="s">
        <v>1149</v>
      </c>
      <c r="AF152" s="79" t="b">
        <v>0</v>
      </c>
      <c r="AG152" s="79" t="s">
        <v>1152</v>
      </c>
      <c r="AH152" s="79"/>
      <c r="AI152" s="85" t="s">
        <v>1149</v>
      </c>
      <c r="AJ152" s="79" t="b">
        <v>0</v>
      </c>
      <c r="AK152" s="79">
        <v>0</v>
      </c>
      <c r="AL152" s="85" t="s">
        <v>1149</v>
      </c>
      <c r="AM152" s="79" t="s">
        <v>1168</v>
      </c>
      <c r="AN152" s="79" t="b">
        <v>0</v>
      </c>
      <c r="AO152" s="85" t="s">
        <v>1110</v>
      </c>
      <c r="AP152" s="79" t="s">
        <v>176</v>
      </c>
      <c r="AQ152" s="79">
        <v>0</v>
      </c>
      <c r="AR152" s="79">
        <v>0</v>
      </c>
      <c r="AS152" s="79"/>
      <c r="AT152" s="79"/>
      <c r="AU152" s="79"/>
      <c r="AV152" s="79"/>
      <c r="AW152" s="79"/>
      <c r="AX152" s="79"/>
      <c r="AY152" s="79"/>
      <c r="AZ152" s="79"/>
      <c r="BA152">
        <v>46</v>
      </c>
      <c r="BB152" s="78" t="str">
        <f>REPLACE(INDEX(GroupVertices[Group],MATCH(Edges24[[#This Row],[Vertex 1]],GroupVertices[Vertex],0)),1,1,"")</f>
        <v>1</v>
      </c>
      <c r="BC152" s="78" t="str">
        <f>REPLACE(INDEX(GroupVertices[Group],MATCH(Edges24[[#This Row],[Vertex 2]],GroupVertices[Vertex],0)),1,1,"")</f>
        <v>1</v>
      </c>
      <c r="BD152" s="48">
        <v>5</v>
      </c>
      <c r="BE152" s="49">
        <v>18.51851851851852</v>
      </c>
      <c r="BF152" s="48">
        <v>0</v>
      </c>
      <c r="BG152" s="49">
        <v>0</v>
      </c>
      <c r="BH152" s="48">
        <v>0</v>
      </c>
      <c r="BI152" s="49">
        <v>0</v>
      </c>
      <c r="BJ152" s="48">
        <v>22</v>
      </c>
      <c r="BK152" s="49">
        <v>81.48148148148148</v>
      </c>
      <c r="BL152" s="48">
        <v>27</v>
      </c>
    </row>
    <row r="153" spans="1:64" ht="15">
      <c r="A153" s="64" t="s">
        <v>282</v>
      </c>
      <c r="B153" s="64" t="s">
        <v>282</v>
      </c>
      <c r="C153" s="65"/>
      <c r="D153" s="66"/>
      <c r="E153" s="67"/>
      <c r="F153" s="68"/>
      <c r="G153" s="65"/>
      <c r="H153" s="69"/>
      <c r="I153" s="70"/>
      <c r="J153" s="70"/>
      <c r="K153" s="34" t="s">
        <v>65</v>
      </c>
      <c r="L153" s="77">
        <v>169</v>
      </c>
      <c r="M153" s="77"/>
      <c r="N153" s="72"/>
      <c r="O153" s="79" t="s">
        <v>176</v>
      </c>
      <c r="P153" s="81">
        <v>43505.94449074074</v>
      </c>
      <c r="Q153" s="79" t="s">
        <v>425</v>
      </c>
      <c r="R153" s="83" t="s">
        <v>540</v>
      </c>
      <c r="S153" s="79" t="s">
        <v>560</v>
      </c>
      <c r="T153" s="79" t="s">
        <v>596</v>
      </c>
      <c r="U153" s="83" t="s">
        <v>678</v>
      </c>
      <c r="V153" s="83" t="s">
        <v>678</v>
      </c>
      <c r="W153" s="81">
        <v>43505.94449074074</v>
      </c>
      <c r="X153" s="83" t="s">
        <v>924</v>
      </c>
      <c r="Y153" s="79"/>
      <c r="Z153" s="79"/>
      <c r="AA153" s="85" t="s">
        <v>1111</v>
      </c>
      <c r="AB153" s="79"/>
      <c r="AC153" s="79" t="b">
        <v>0</v>
      </c>
      <c r="AD153" s="79">
        <v>3</v>
      </c>
      <c r="AE153" s="85" t="s">
        <v>1149</v>
      </c>
      <c r="AF153" s="79" t="b">
        <v>0</v>
      </c>
      <c r="AG153" s="79" t="s">
        <v>1152</v>
      </c>
      <c r="AH153" s="79"/>
      <c r="AI153" s="85" t="s">
        <v>1149</v>
      </c>
      <c r="AJ153" s="79" t="b">
        <v>0</v>
      </c>
      <c r="AK153" s="79">
        <v>1</v>
      </c>
      <c r="AL153" s="85" t="s">
        <v>1149</v>
      </c>
      <c r="AM153" s="79" t="s">
        <v>1168</v>
      </c>
      <c r="AN153" s="79" t="b">
        <v>0</v>
      </c>
      <c r="AO153" s="85" t="s">
        <v>1111</v>
      </c>
      <c r="AP153" s="79" t="s">
        <v>176</v>
      </c>
      <c r="AQ153" s="79">
        <v>0</v>
      </c>
      <c r="AR153" s="79">
        <v>0</v>
      </c>
      <c r="AS153" s="79"/>
      <c r="AT153" s="79"/>
      <c r="AU153" s="79"/>
      <c r="AV153" s="79"/>
      <c r="AW153" s="79"/>
      <c r="AX153" s="79"/>
      <c r="AY153" s="79"/>
      <c r="AZ153" s="79"/>
      <c r="BA153">
        <v>46</v>
      </c>
      <c r="BB153" s="78" t="str">
        <f>REPLACE(INDEX(GroupVertices[Group],MATCH(Edges24[[#This Row],[Vertex 1]],GroupVertices[Vertex],0)),1,1,"")</f>
        <v>1</v>
      </c>
      <c r="BC153" s="78" t="str">
        <f>REPLACE(INDEX(GroupVertices[Group],MATCH(Edges24[[#This Row],[Vertex 2]],GroupVertices[Vertex],0)),1,1,"")</f>
        <v>1</v>
      </c>
      <c r="BD153" s="48">
        <v>3</v>
      </c>
      <c r="BE153" s="49">
        <v>8.333333333333334</v>
      </c>
      <c r="BF153" s="48">
        <v>0</v>
      </c>
      <c r="BG153" s="49">
        <v>0</v>
      </c>
      <c r="BH153" s="48">
        <v>0</v>
      </c>
      <c r="BI153" s="49">
        <v>0</v>
      </c>
      <c r="BJ153" s="48">
        <v>33</v>
      </c>
      <c r="BK153" s="49">
        <v>91.66666666666667</v>
      </c>
      <c r="BL153" s="48">
        <v>36</v>
      </c>
    </row>
    <row r="154" spans="1:64" ht="15">
      <c r="A154" s="64" t="s">
        <v>282</v>
      </c>
      <c r="B154" s="64" t="s">
        <v>282</v>
      </c>
      <c r="C154" s="65"/>
      <c r="D154" s="66"/>
      <c r="E154" s="67"/>
      <c r="F154" s="68"/>
      <c r="G154" s="65"/>
      <c r="H154" s="69"/>
      <c r="I154" s="70"/>
      <c r="J154" s="70"/>
      <c r="K154" s="34" t="s">
        <v>65</v>
      </c>
      <c r="L154" s="77">
        <v>170</v>
      </c>
      <c r="M154" s="77"/>
      <c r="N154" s="72"/>
      <c r="O154" s="79" t="s">
        <v>176</v>
      </c>
      <c r="P154" s="81">
        <v>43506.60768518518</v>
      </c>
      <c r="Q154" s="79" t="s">
        <v>426</v>
      </c>
      <c r="R154" s="83" t="s">
        <v>541</v>
      </c>
      <c r="S154" s="79" t="s">
        <v>560</v>
      </c>
      <c r="T154" s="79" t="s">
        <v>621</v>
      </c>
      <c r="U154" s="83" t="s">
        <v>679</v>
      </c>
      <c r="V154" s="83" t="s">
        <v>679</v>
      </c>
      <c r="W154" s="81">
        <v>43506.60768518518</v>
      </c>
      <c r="X154" s="83" t="s">
        <v>925</v>
      </c>
      <c r="Y154" s="79"/>
      <c r="Z154" s="79"/>
      <c r="AA154" s="85" t="s">
        <v>1112</v>
      </c>
      <c r="AB154" s="79"/>
      <c r="AC154" s="79" t="b">
        <v>0</v>
      </c>
      <c r="AD154" s="79">
        <v>2</v>
      </c>
      <c r="AE154" s="85" t="s">
        <v>1149</v>
      </c>
      <c r="AF154" s="79" t="b">
        <v>0</v>
      </c>
      <c r="AG154" s="79" t="s">
        <v>1152</v>
      </c>
      <c r="AH154" s="79"/>
      <c r="AI154" s="85" t="s">
        <v>1149</v>
      </c>
      <c r="AJ154" s="79" t="b">
        <v>0</v>
      </c>
      <c r="AK154" s="79">
        <v>0</v>
      </c>
      <c r="AL154" s="85" t="s">
        <v>1149</v>
      </c>
      <c r="AM154" s="79" t="s">
        <v>1168</v>
      </c>
      <c r="AN154" s="79" t="b">
        <v>0</v>
      </c>
      <c r="AO154" s="85" t="s">
        <v>1112</v>
      </c>
      <c r="AP154" s="79" t="s">
        <v>176</v>
      </c>
      <c r="AQ154" s="79">
        <v>0</v>
      </c>
      <c r="AR154" s="79">
        <v>0</v>
      </c>
      <c r="AS154" s="79"/>
      <c r="AT154" s="79"/>
      <c r="AU154" s="79"/>
      <c r="AV154" s="79"/>
      <c r="AW154" s="79"/>
      <c r="AX154" s="79"/>
      <c r="AY154" s="79"/>
      <c r="AZ154" s="79"/>
      <c r="BA154">
        <v>46</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12</v>
      </c>
      <c r="BK154" s="49">
        <v>100</v>
      </c>
      <c r="BL154" s="48">
        <v>12</v>
      </c>
    </row>
    <row r="155" spans="1:64" ht="15">
      <c r="A155" s="64" t="s">
        <v>282</v>
      </c>
      <c r="B155" s="64" t="s">
        <v>282</v>
      </c>
      <c r="C155" s="65"/>
      <c r="D155" s="66"/>
      <c r="E155" s="67"/>
      <c r="F155" s="68"/>
      <c r="G155" s="65"/>
      <c r="H155" s="69"/>
      <c r="I155" s="70"/>
      <c r="J155" s="70"/>
      <c r="K155" s="34" t="s">
        <v>65</v>
      </c>
      <c r="L155" s="77">
        <v>171</v>
      </c>
      <c r="M155" s="77"/>
      <c r="N155" s="72"/>
      <c r="O155" s="79" t="s">
        <v>176</v>
      </c>
      <c r="P155" s="81">
        <v>43506.76741898148</v>
      </c>
      <c r="Q155" s="79" t="s">
        <v>427</v>
      </c>
      <c r="R155" s="83" t="s">
        <v>542</v>
      </c>
      <c r="S155" s="79" t="s">
        <v>560</v>
      </c>
      <c r="T155" s="79"/>
      <c r="U155" s="83" t="s">
        <v>680</v>
      </c>
      <c r="V155" s="83" t="s">
        <v>680</v>
      </c>
      <c r="W155" s="81">
        <v>43506.76741898148</v>
      </c>
      <c r="X155" s="83" t="s">
        <v>926</v>
      </c>
      <c r="Y155" s="79"/>
      <c r="Z155" s="79"/>
      <c r="AA155" s="85" t="s">
        <v>1113</v>
      </c>
      <c r="AB155" s="79"/>
      <c r="AC155" s="79" t="b">
        <v>0</v>
      </c>
      <c r="AD155" s="79">
        <v>0</v>
      </c>
      <c r="AE155" s="85" t="s">
        <v>1149</v>
      </c>
      <c r="AF155" s="79" t="b">
        <v>0</v>
      </c>
      <c r="AG155" s="79" t="s">
        <v>1152</v>
      </c>
      <c r="AH155" s="79"/>
      <c r="AI155" s="85" t="s">
        <v>1149</v>
      </c>
      <c r="AJ155" s="79" t="b">
        <v>0</v>
      </c>
      <c r="AK155" s="79">
        <v>1</v>
      </c>
      <c r="AL155" s="85" t="s">
        <v>1149</v>
      </c>
      <c r="AM155" s="79" t="s">
        <v>1168</v>
      </c>
      <c r="AN155" s="79" t="b">
        <v>0</v>
      </c>
      <c r="AO155" s="85" t="s">
        <v>1113</v>
      </c>
      <c r="AP155" s="79" t="s">
        <v>176</v>
      </c>
      <c r="AQ155" s="79">
        <v>0</v>
      </c>
      <c r="AR155" s="79">
        <v>0</v>
      </c>
      <c r="AS155" s="79"/>
      <c r="AT155" s="79"/>
      <c r="AU155" s="79"/>
      <c r="AV155" s="79"/>
      <c r="AW155" s="79"/>
      <c r="AX155" s="79"/>
      <c r="AY155" s="79"/>
      <c r="AZ155" s="79"/>
      <c r="BA155">
        <v>46</v>
      </c>
      <c r="BB155" s="78" t="str">
        <f>REPLACE(INDEX(GroupVertices[Group],MATCH(Edges24[[#This Row],[Vertex 1]],GroupVertices[Vertex],0)),1,1,"")</f>
        <v>1</v>
      </c>
      <c r="BC155" s="78" t="str">
        <f>REPLACE(INDEX(GroupVertices[Group],MATCH(Edges24[[#This Row],[Vertex 2]],GroupVertices[Vertex],0)),1,1,"")</f>
        <v>1</v>
      </c>
      <c r="BD155" s="48">
        <v>1</v>
      </c>
      <c r="BE155" s="49">
        <v>5.2631578947368425</v>
      </c>
      <c r="BF155" s="48">
        <v>2</v>
      </c>
      <c r="BG155" s="49">
        <v>10.526315789473685</v>
      </c>
      <c r="BH155" s="48">
        <v>0</v>
      </c>
      <c r="BI155" s="49">
        <v>0</v>
      </c>
      <c r="BJ155" s="48">
        <v>16</v>
      </c>
      <c r="BK155" s="49">
        <v>84.21052631578948</v>
      </c>
      <c r="BL155" s="48">
        <v>19</v>
      </c>
    </row>
    <row r="156" spans="1:64" ht="15">
      <c r="A156" s="64" t="s">
        <v>282</v>
      </c>
      <c r="B156" s="64" t="s">
        <v>282</v>
      </c>
      <c r="C156" s="65"/>
      <c r="D156" s="66"/>
      <c r="E156" s="67"/>
      <c r="F156" s="68"/>
      <c r="G156" s="65"/>
      <c r="H156" s="69"/>
      <c r="I156" s="70"/>
      <c r="J156" s="70"/>
      <c r="K156" s="34" t="s">
        <v>65</v>
      </c>
      <c r="L156" s="77">
        <v>172</v>
      </c>
      <c r="M156" s="77"/>
      <c r="N156" s="72"/>
      <c r="O156" s="79" t="s">
        <v>176</v>
      </c>
      <c r="P156" s="81">
        <v>43507.07642361111</v>
      </c>
      <c r="Q156" s="79" t="s">
        <v>428</v>
      </c>
      <c r="R156" s="83" t="s">
        <v>543</v>
      </c>
      <c r="S156" s="79" t="s">
        <v>560</v>
      </c>
      <c r="T156" s="79" t="s">
        <v>622</v>
      </c>
      <c r="U156" s="83" t="s">
        <v>681</v>
      </c>
      <c r="V156" s="83" t="s">
        <v>681</v>
      </c>
      <c r="W156" s="81">
        <v>43507.07642361111</v>
      </c>
      <c r="X156" s="83" t="s">
        <v>927</v>
      </c>
      <c r="Y156" s="79"/>
      <c r="Z156" s="79"/>
      <c r="AA156" s="85" t="s">
        <v>1114</v>
      </c>
      <c r="AB156" s="79"/>
      <c r="AC156" s="79" t="b">
        <v>0</v>
      </c>
      <c r="AD156" s="79">
        <v>0</v>
      </c>
      <c r="AE156" s="85" t="s">
        <v>1149</v>
      </c>
      <c r="AF156" s="79" t="b">
        <v>0</v>
      </c>
      <c r="AG156" s="79" t="s">
        <v>1152</v>
      </c>
      <c r="AH156" s="79"/>
      <c r="AI156" s="85" t="s">
        <v>1149</v>
      </c>
      <c r="AJ156" s="79" t="b">
        <v>0</v>
      </c>
      <c r="AK156" s="79">
        <v>0</v>
      </c>
      <c r="AL156" s="85" t="s">
        <v>1149</v>
      </c>
      <c r="AM156" s="79" t="s">
        <v>1168</v>
      </c>
      <c r="AN156" s="79" t="b">
        <v>0</v>
      </c>
      <c r="AO156" s="85" t="s">
        <v>1114</v>
      </c>
      <c r="AP156" s="79" t="s">
        <v>176</v>
      </c>
      <c r="AQ156" s="79">
        <v>0</v>
      </c>
      <c r="AR156" s="79">
        <v>0</v>
      </c>
      <c r="AS156" s="79"/>
      <c r="AT156" s="79"/>
      <c r="AU156" s="79"/>
      <c r="AV156" s="79"/>
      <c r="AW156" s="79"/>
      <c r="AX156" s="79"/>
      <c r="AY156" s="79"/>
      <c r="AZ156" s="79"/>
      <c r="BA156">
        <v>46</v>
      </c>
      <c r="BB156" s="78" t="str">
        <f>REPLACE(INDEX(GroupVertices[Group],MATCH(Edges24[[#This Row],[Vertex 1]],GroupVertices[Vertex],0)),1,1,"")</f>
        <v>1</v>
      </c>
      <c r="BC156" s="78" t="str">
        <f>REPLACE(INDEX(GroupVertices[Group],MATCH(Edges24[[#This Row],[Vertex 2]],GroupVertices[Vertex],0)),1,1,"")</f>
        <v>1</v>
      </c>
      <c r="BD156" s="48">
        <v>2</v>
      </c>
      <c r="BE156" s="49">
        <v>11.11111111111111</v>
      </c>
      <c r="BF156" s="48">
        <v>0</v>
      </c>
      <c r="BG156" s="49">
        <v>0</v>
      </c>
      <c r="BH156" s="48">
        <v>0</v>
      </c>
      <c r="BI156" s="49">
        <v>0</v>
      </c>
      <c r="BJ156" s="48">
        <v>16</v>
      </c>
      <c r="BK156" s="49">
        <v>88.88888888888889</v>
      </c>
      <c r="BL156" s="48">
        <v>18</v>
      </c>
    </row>
    <row r="157" spans="1:64" ht="15">
      <c r="A157" s="64" t="s">
        <v>282</v>
      </c>
      <c r="B157" s="64" t="s">
        <v>282</v>
      </c>
      <c r="C157" s="65"/>
      <c r="D157" s="66"/>
      <c r="E157" s="67"/>
      <c r="F157" s="68"/>
      <c r="G157" s="65"/>
      <c r="H157" s="69"/>
      <c r="I157" s="70"/>
      <c r="J157" s="70"/>
      <c r="K157" s="34" t="s">
        <v>65</v>
      </c>
      <c r="L157" s="77">
        <v>173</v>
      </c>
      <c r="M157" s="77"/>
      <c r="N157" s="72"/>
      <c r="O157" s="79" t="s">
        <v>176</v>
      </c>
      <c r="P157" s="81">
        <v>43507.58688657408</v>
      </c>
      <c r="Q157" s="79" t="s">
        <v>429</v>
      </c>
      <c r="R157" s="83" t="s">
        <v>544</v>
      </c>
      <c r="S157" s="79" t="s">
        <v>560</v>
      </c>
      <c r="T157" s="79" t="s">
        <v>623</v>
      </c>
      <c r="U157" s="83" t="s">
        <v>682</v>
      </c>
      <c r="V157" s="83" t="s">
        <v>682</v>
      </c>
      <c r="W157" s="81">
        <v>43507.58688657408</v>
      </c>
      <c r="X157" s="83" t="s">
        <v>928</v>
      </c>
      <c r="Y157" s="79"/>
      <c r="Z157" s="79"/>
      <c r="AA157" s="85" t="s">
        <v>1115</v>
      </c>
      <c r="AB157" s="79"/>
      <c r="AC157" s="79" t="b">
        <v>0</v>
      </c>
      <c r="AD157" s="79">
        <v>0</v>
      </c>
      <c r="AE157" s="85" t="s">
        <v>1149</v>
      </c>
      <c r="AF157" s="79" t="b">
        <v>0</v>
      </c>
      <c r="AG157" s="79" t="s">
        <v>1152</v>
      </c>
      <c r="AH157" s="79"/>
      <c r="AI157" s="85" t="s">
        <v>1149</v>
      </c>
      <c r="AJ157" s="79" t="b">
        <v>0</v>
      </c>
      <c r="AK157" s="79">
        <v>0</v>
      </c>
      <c r="AL157" s="85" t="s">
        <v>1149</v>
      </c>
      <c r="AM157" s="79" t="s">
        <v>1168</v>
      </c>
      <c r="AN157" s="79" t="b">
        <v>0</v>
      </c>
      <c r="AO157" s="85" t="s">
        <v>1115</v>
      </c>
      <c r="AP157" s="79" t="s">
        <v>176</v>
      </c>
      <c r="AQ157" s="79">
        <v>0</v>
      </c>
      <c r="AR157" s="79">
        <v>0</v>
      </c>
      <c r="AS157" s="79"/>
      <c r="AT157" s="79"/>
      <c r="AU157" s="79"/>
      <c r="AV157" s="79"/>
      <c r="AW157" s="79"/>
      <c r="AX157" s="79"/>
      <c r="AY157" s="79"/>
      <c r="AZ157" s="79"/>
      <c r="BA157">
        <v>46</v>
      </c>
      <c r="BB157" s="78" t="str">
        <f>REPLACE(INDEX(GroupVertices[Group],MATCH(Edges24[[#This Row],[Vertex 1]],GroupVertices[Vertex],0)),1,1,"")</f>
        <v>1</v>
      </c>
      <c r="BC157" s="78" t="str">
        <f>REPLACE(INDEX(GroupVertices[Group],MATCH(Edges24[[#This Row],[Vertex 2]],GroupVertices[Vertex],0)),1,1,"")</f>
        <v>1</v>
      </c>
      <c r="BD157" s="48">
        <v>2</v>
      </c>
      <c r="BE157" s="49">
        <v>8.333333333333334</v>
      </c>
      <c r="BF157" s="48">
        <v>1</v>
      </c>
      <c r="BG157" s="49">
        <v>4.166666666666667</v>
      </c>
      <c r="BH157" s="48">
        <v>0</v>
      </c>
      <c r="BI157" s="49">
        <v>0</v>
      </c>
      <c r="BJ157" s="48">
        <v>21</v>
      </c>
      <c r="BK157" s="49">
        <v>87.5</v>
      </c>
      <c r="BL157" s="48">
        <v>24</v>
      </c>
    </row>
    <row r="158" spans="1:64" ht="15">
      <c r="A158" s="64" t="s">
        <v>282</v>
      </c>
      <c r="B158" s="64" t="s">
        <v>282</v>
      </c>
      <c r="C158" s="65"/>
      <c r="D158" s="66"/>
      <c r="E158" s="67"/>
      <c r="F158" s="68"/>
      <c r="G158" s="65"/>
      <c r="H158" s="69"/>
      <c r="I158" s="70"/>
      <c r="J158" s="70"/>
      <c r="K158" s="34" t="s">
        <v>65</v>
      </c>
      <c r="L158" s="77">
        <v>174</v>
      </c>
      <c r="M158" s="77"/>
      <c r="N158" s="72"/>
      <c r="O158" s="79" t="s">
        <v>176</v>
      </c>
      <c r="P158" s="81">
        <v>43507.816041666665</v>
      </c>
      <c r="Q158" s="79" t="s">
        <v>430</v>
      </c>
      <c r="R158" s="83" t="s">
        <v>545</v>
      </c>
      <c r="S158" s="79" t="s">
        <v>560</v>
      </c>
      <c r="T158" s="79" t="s">
        <v>600</v>
      </c>
      <c r="U158" s="83" t="s">
        <v>683</v>
      </c>
      <c r="V158" s="83" t="s">
        <v>683</v>
      </c>
      <c r="W158" s="81">
        <v>43507.816041666665</v>
      </c>
      <c r="X158" s="83" t="s">
        <v>929</v>
      </c>
      <c r="Y158" s="79"/>
      <c r="Z158" s="79"/>
      <c r="AA158" s="85" t="s">
        <v>1116</v>
      </c>
      <c r="AB158" s="79"/>
      <c r="AC158" s="79" t="b">
        <v>0</v>
      </c>
      <c r="AD158" s="79">
        <v>1</v>
      </c>
      <c r="AE158" s="85" t="s">
        <v>1149</v>
      </c>
      <c r="AF158" s="79" t="b">
        <v>0</v>
      </c>
      <c r="AG158" s="79" t="s">
        <v>1152</v>
      </c>
      <c r="AH158" s="79"/>
      <c r="AI158" s="85" t="s">
        <v>1149</v>
      </c>
      <c r="AJ158" s="79" t="b">
        <v>0</v>
      </c>
      <c r="AK158" s="79">
        <v>0</v>
      </c>
      <c r="AL158" s="85" t="s">
        <v>1149</v>
      </c>
      <c r="AM158" s="79" t="s">
        <v>1168</v>
      </c>
      <c r="AN158" s="79" t="b">
        <v>0</v>
      </c>
      <c r="AO158" s="85" t="s">
        <v>1116</v>
      </c>
      <c r="AP158" s="79" t="s">
        <v>176</v>
      </c>
      <c r="AQ158" s="79">
        <v>0</v>
      </c>
      <c r="AR158" s="79">
        <v>0</v>
      </c>
      <c r="AS158" s="79"/>
      <c r="AT158" s="79"/>
      <c r="AU158" s="79"/>
      <c r="AV158" s="79"/>
      <c r="AW158" s="79"/>
      <c r="AX158" s="79"/>
      <c r="AY158" s="79"/>
      <c r="AZ158" s="79"/>
      <c r="BA158">
        <v>46</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16</v>
      </c>
      <c r="BK158" s="49">
        <v>100</v>
      </c>
      <c r="BL158" s="48">
        <v>16</v>
      </c>
    </row>
    <row r="159" spans="1:64" ht="15">
      <c r="A159" s="64" t="s">
        <v>282</v>
      </c>
      <c r="B159" s="64" t="s">
        <v>282</v>
      </c>
      <c r="C159" s="65"/>
      <c r="D159" s="66"/>
      <c r="E159" s="67"/>
      <c r="F159" s="68"/>
      <c r="G159" s="65"/>
      <c r="H159" s="69"/>
      <c r="I159" s="70"/>
      <c r="J159" s="70"/>
      <c r="K159" s="34" t="s">
        <v>65</v>
      </c>
      <c r="L159" s="77">
        <v>175</v>
      </c>
      <c r="M159" s="77"/>
      <c r="N159" s="72"/>
      <c r="O159" s="79" t="s">
        <v>176</v>
      </c>
      <c r="P159" s="81">
        <v>43508.04517361111</v>
      </c>
      <c r="Q159" s="79" t="s">
        <v>431</v>
      </c>
      <c r="R159" s="83" t="s">
        <v>532</v>
      </c>
      <c r="S159" s="79" t="s">
        <v>560</v>
      </c>
      <c r="T159" s="79" t="s">
        <v>570</v>
      </c>
      <c r="U159" s="83" t="s">
        <v>684</v>
      </c>
      <c r="V159" s="83" t="s">
        <v>684</v>
      </c>
      <c r="W159" s="81">
        <v>43508.04517361111</v>
      </c>
      <c r="X159" s="83" t="s">
        <v>930</v>
      </c>
      <c r="Y159" s="79"/>
      <c r="Z159" s="79"/>
      <c r="AA159" s="85" t="s">
        <v>1117</v>
      </c>
      <c r="AB159" s="79"/>
      <c r="AC159" s="79" t="b">
        <v>0</v>
      </c>
      <c r="AD159" s="79">
        <v>0</v>
      </c>
      <c r="AE159" s="85" t="s">
        <v>1149</v>
      </c>
      <c r="AF159" s="79" t="b">
        <v>0</v>
      </c>
      <c r="AG159" s="79" t="s">
        <v>1152</v>
      </c>
      <c r="AH159" s="79"/>
      <c r="AI159" s="85" t="s">
        <v>1149</v>
      </c>
      <c r="AJ159" s="79" t="b">
        <v>0</v>
      </c>
      <c r="AK159" s="79">
        <v>0</v>
      </c>
      <c r="AL159" s="85" t="s">
        <v>1149</v>
      </c>
      <c r="AM159" s="79" t="s">
        <v>1168</v>
      </c>
      <c r="AN159" s="79" t="b">
        <v>0</v>
      </c>
      <c r="AO159" s="85" t="s">
        <v>1117</v>
      </c>
      <c r="AP159" s="79" t="s">
        <v>176</v>
      </c>
      <c r="AQ159" s="79">
        <v>0</v>
      </c>
      <c r="AR159" s="79">
        <v>0</v>
      </c>
      <c r="AS159" s="79"/>
      <c r="AT159" s="79"/>
      <c r="AU159" s="79"/>
      <c r="AV159" s="79"/>
      <c r="AW159" s="79"/>
      <c r="AX159" s="79"/>
      <c r="AY159" s="79"/>
      <c r="AZ159" s="79"/>
      <c r="BA159">
        <v>46</v>
      </c>
      <c r="BB159" s="78" t="str">
        <f>REPLACE(INDEX(GroupVertices[Group],MATCH(Edges24[[#This Row],[Vertex 1]],GroupVertices[Vertex],0)),1,1,"")</f>
        <v>1</v>
      </c>
      <c r="BC159" s="78" t="str">
        <f>REPLACE(INDEX(GroupVertices[Group],MATCH(Edges24[[#This Row],[Vertex 2]],GroupVertices[Vertex],0)),1,1,"")</f>
        <v>1</v>
      </c>
      <c r="BD159" s="48">
        <v>2</v>
      </c>
      <c r="BE159" s="49">
        <v>7.6923076923076925</v>
      </c>
      <c r="BF159" s="48">
        <v>0</v>
      </c>
      <c r="BG159" s="49">
        <v>0</v>
      </c>
      <c r="BH159" s="48">
        <v>0</v>
      </c>
      <c r="BI159" s="49">
        <v>0</v>
      </c>
      <c r="BJ159" s="48">
        <v>24</v>
      </c>
      <c r="BK159" s="49">
        <v>92.3076923076923</v>
      </c>
      <c r="BL159" s="48">
        <v>26</v>
      </c>
    </row>
    <row r="160" spans="1:64" ht="15">
      <c r="A160" s="64" t="s">
        <v>282</v>
      </c>
      <c r="B160" s="64" t="s">
        <v>282</v>
      </c>
      <c r="C160" s="65"/>
      <c r="D160" s="66"/>
      <c r="E160" s="67"/>
      <c r="F160" s="68"/>
      <c r="G160" s="65"/>
      <c r="H160" s="69"/>
      <c r="I160" s="70"/>
      <c r="J160" s="70"/>
      <c r="K160" s="34" t="s">
        <v>65</v>
      </c>
      <c r="L160" s="77">
        <v>176</v>
      </c>
      <c r="M160" s="77"/>
      <c r="N160" s="72"/>
      <c r="O160" s="79" t="s">
        <v>176</v>
      </c>
      <c r="P160" s="81">
        <v>43508.711875</v>
      </c>
      <c r="Q160" s="79" t="s">
        <v>432</v>
      </c>
      <c r="R160" s="83" t="s">
        <v>546</v>
      </c>
      <c r="S160" s="79" t="s">
        <v>560</v>
      </c>
      <c r="T160" s="79" t="s">
        <v>624</v>
      </c>
      <c r="U160" s="83" t="s">
        <v>685</v>
      </c>
      <c r="V160" s="83" t="s">
        <v>685</v>
      </c>
      <c r="W160" s="81">
        <v>43508.711875</v>
      </c>
      <c r="X160" s="83" t="s">
        <v>931</v>
      </c>
      <c r="Y160" s="79"/>
      <c r="Z160" s="79"/>
      <c r="AA160" s="85" t="s">
        <v>1118</v>
      </c>
      <c r="AB160" s="79"/>
      <c r="AC160" s="79" t="b">
        <v>0</v>
      </c>
      <c r="AD160" s="79">
        <v>3</v>
      </c>
      <c r="AE160" s="85" t="s">
        <v>1149</v>
      </c>
      <c r="AF160" s="79" t="b">
        <v>0</v>
      </c>
      <c r="AG160" s="79" t="s">
        <v>1152</v>
      </c>
      <c r="AH160" s="79"/>
      <c r="AI160" s="85" t="s">
        <v>1149</v>
      </c>
      <c r="AJ160" s="79" t="b">
        <v>0</v>
      </c>
      <c r="AK160" s="79">
        <v>0</v>
      </c>
      <c r="AL160" s="85" t="s">
        <v>1149</v>
      </c>
      <c r="AM160" s="79" t="s">
        <v>1168</v>
      </c>
      <c r="AN160" s="79" t="b">
        <v>0</v>
      </c>
      <c r="AO160" s="85" t="s">
        <v>1118</v>
      </c>
      <c r="AP160" s="79" t="s">
        <v>176</v>
      </c>
      <c r="AQ160" s="79">
        <v>0</v>
      </c>
      <c r="AR160" s="79">
        <v>0</v>
      </c>
      <c r="AS160" s="79"/>
      <c r="AT160" s="79"/>
      <c r="AU160" s="79"/>
      <c r="AV160" s="79"/>
      <c r="AW160" s="79"/>
      <c r="AX160" s="79"/>
      <c r="AY160" s="79"/>
      <c r="AZ160" s="79"/>
      <c r="BA160">
        <v>46</v>
      </c>
      <c r="BB160" s="78" t="str">
        <f>REPLACE(INDEX(GroupVertices[Group],MATCH(Edges24[[#This Row],[Vertex 1]],GroupVertices[Vertex],0)),1,1,"")</f>
        <v>1</v>
      </c>
      <c r="BC160" s="78" t="str">
        <f>REPLACE(INDEX(GroupVertices[Group],MATCH(Edges24[[#This Row],[Vertex 2]],GroupVertices[Vertex],0)),1,1,"")</f>
        <v>1</v>
      </c>
      <c r="BD160" s="48">
        <v>3</v>
      </c>
      <c r="BE160" s="49">
        <v>14.285714285714286</v>
      </c>
      <c r="BF160" s="48">
        <v>0</v>
      </c>
      <c r="BG160" s="49">
        <v>0</v>
      </c>
      <c r="BH160" s="48">
        <v>0</v>
      </c>
      <c r="BI160" s="49">
        <v>0</v>
      </c>
      <c r="BJ160" s="48">
        <v>18</v>
      </c>
      <c r="BK160" s="49">
        <v>85.71428571428571</v>
      </c>
      <c r="BL160" s="48">
        <v>21</v>
      </c>
    </row>
    <row r="161" spans="1:64" ht="15">
      <c r="A161" s="64" t="s">
        <v>282</v>
      </c>
      <c r="B161" s="64" t="s">
        <v>282</v>
      </c>
      <c r="C161" s="65"/>
      <c r="D161" s="66"/>
      <c r="E161" s="67"/>
      <c r="F161" s="68"/>
      <c r="G161" s="65"/>
      <c r="H161" s="69"/>
      <c r="I161" s="70"/>
      <c r="J161" s="70"/>
      <c r="K161" s="34" t="s">
        <v>65</v>
      </c>
      <c r="L161" s="77">
        <v>177</v>
      </c>
      <c r="M161" s="77"/>
      <c r="N161" s="72"/>
      <c r="O161" s="79" t="s">
        <v>176</v>
      </c>
      <c r="P161" s="81">
        <v>43508.819502314815</v>
      </c>
      <c r="Q161" s="79" t="s">
        <v>433</v>
      </c>
      <c r="R161" s="83" t="s">
        <v>547</v>
      </c>
      <c r="S161" s="79" t="s">
        <v>560</v>
      </c>
      <c r="T161" s="79" t="s">
        <v>625</v>
      </c>
      <c r="U161" s="83" t="s">
        <v>686</v>
      </c>
      <c r="V161" s="83" t="s">
        <v>686</v>
      </c>
      <c r="W161" s="81">
        <v>43508.819502314815</v>
      </c>
      <c r="X161" s="83" t="s">
        <v>932</v>
      </c>
      <c r="Y161" s="79"/>
      <c r="Z161" s="79"/>
      <c r="AA161" s="85" t="s">
        <v>1119</v>
      </c>
      <c r="AB161" s="79"/>
      <c r="AC161" s="79" t="b">
        <v>0</v>
      </c>
      <c r="AD161" s="79">
        <v>1</v>
      </c>
      <c r="AE161" s="85" t="s">
        <v>1149</v>
      </c>
      <c r="AF161" s="79" t="b">
        <v>0</v>
      </c>
      <c r="AG161" s="79" t="s">
        <v>1152</v>
      </c>
      <c r="AH161" s="79"/>
      <c r="AI161" s="85" t="s">
        <v>1149</v>
      </c>
      <c r="AJ161" s="79" t="b">
        <v>0</v>
      </c>
      <c r="AK161" s="79">
        <v>0</v>
      </c>
      <c r="AL161" s="85" t="s">
        <v>1149</v>
      </c>
      <c r="AM161" s="79" t="s">
        <v>1168</v>
      </c>
      <c r="AN161" s="79" t="b">
        <v>0</v>
      </c>
      <c r="AO161" s="85" t="s">
        <v>1119</v>
      </c>
      <c r="AP161" s="79" t="s">
        <v>176</v>
      </c>
      <c r="AQ161" s="79">
        <v>0</v>
      </c>
      <c r="AR161" s="79">
        <v>0</v>
      </c>
      <c r="AS161" s="79"/>
      <c r="AT161" s="79"/>
      <c r="AU161" s="79"/>
      <c r="AV161" s="79"/>
      <c r="AW161" s="79"/>
      <c r="AX161" s="79"/>
      <c r="AY161" s="79"/>
      <c r="AZ161" s="79"/>
      <c r="BA161">
        <v>46</v>
      </c>
      <c r="BB161" s="78" t="str">
        <f>REPLACE(INDEX(GroupVertices[Group],MATCH(Edges24[[#This Row],[Vertex 1]],GroupVertices[Vertex],0)),1,1,"")</f>
        <v>1</v>
      </c>
      <c r="BC161" s="78" t="str">
        <f>REPLACE(INDEX(GroupVertices[Group],MATCH(Edges24[[#This Row],[Vertex 2]],GroupVertices[Vertex],0)),1,1,"")</f>
        <v>1</v>
      </c>
      <c r="BD161" s="48">
        <v>1</v>
      </c>
      <c r="BE161" s="49">
        <v>4.761904761904762</v>
      </c>
      <c r="BF161" s="48">
        <v>0</v>
      </c>
      <c r="BG161" s="49">
        <v>0</v>
      </c>
      <c r="BH161" s="48">
        <v>0</v>
      </c>
      <c r="BI161" s="49">
        <v>0</v>
      </c>
      <c r="BJ161" s="48">
        <v>20</v>
      </c>
      <c r="BK161" s="49">
        <v>95.23809523809524</v>
      </c>
      <c r="BL161" s="48">
        <v>21</v>
      </c>
    </row>
    <row r="162" spans="1:64" ht="15">
      <c r="A162" s="64" t="s">
        <v>282</v>
      </c>
      <c r="B162" s="64" t="s">
        <v>282</v>
      </c>
      <c r="C162" s="65"/>
      <c r="D162" s="66"/>
      <c r="E162" s="67"/>
      <c r="F162" s="68"/>
      <c r="G162" s="65"/>
      <c r="H162" s="69"/>
      <c r="I162" s="70"/>
      <c r="J162" s="70"/>
      <c r="K162" s="34" t="s">
        <v>65</v>
      </c>
      <c r="L162" s="77">
        <v>178</v>
      </c>
      <c r="M162" s="77"/>
      <c r="N162" s="72"/>
      <c r="O162" s="79" t="s">
        <v>176</v>
      </c>
      <c r="P162" s="81">
        <v>43509.157164351855</v>
      </c>
      <c r="Q162" s="79" t="s">
        <v>434</v>
      </c>
      <c r="R162" s="83" t="s">
        <v>548</v>
      </c>
      <c r="S162" s="79" t="s">
        <v>560</v>
      </c>
      <c r="T162" s="79" t="s">
        <v>626</v>
      </c>
      <c r="U162" s="83" t="s">
        <v>687</v>
      </c>
      <c r="V162" s="83" t="s">
        <v>687</v>
      </c>
      <c r="W162" s="81">
        <v>43509.157164351855</v>
      </c>
      <c r="X162" s="83" t="s">
        <v>933</v>
      </c>
      <c r="Y162" s="79"/>
      <c r="Z162" s="79"/>
      <c r="AA162" s="85" t="s">
        <v>1120</v>
      </c>
      <c r="AB162" s="79"/>
      <c r="AC162" s="79" t="b">
        <v>0</v>
      </c>
      <c r="AD162" s="79">
        <v>0</v>
      </c>
      <c r="AE162" s="85" t="s">
        <v>1149</v>
      </c>
      <c r="AF162" s="79" t="b">
        <v>0</v>
      </c>
      <c r="AG162" s="79" t="s">
        <v>1152</v>
      </c>
      <c r="AH162" s="79"/>
      <c r="AI162" s="85" t="s">
        <v>1149</v>
      </c>
      <c r="AJ162" s="79" t="b">
        <v>0</v>
      </c>
      <c r="AK162" s="79">
        <v>0</v>
      </c>
      <c r="AL162" s="85" t="s">
        <v>1149</v>
      </c>
      <c r="AM162" s="79" t="s">
        <v>1168</v>
      </c>
      <c r="AN162" s="79" t="b">
        <v>0</v>
      </c>
      <c r="AO162" s="85" t="s">
        <v>1120</v>
      </c>
      <c r="AP162" s="79" t="s">
        <v>176</v>
      </c>
      <c r="AQ162" s="79">
        <v>0</v>
      </c>
      <c r="AR162" s="79">
        <v>0</v>
      </c>
      <c r="AS162" s="79"/>
      <c r="AT162" s="79"/>
      <c r="AU162" s="79"/>
      <c r="AV162" s="79"/>
      <c r="AW162" s="79"/>
      <c r="AX162" s="79"/>
      <c r="AY162" s="79"/>
      <c r="AZ162" s="79"/>
      <c r="BA162">
        <v>46</v>
      </c>
      <c r="BB162" s="78" t="str">
        <f>REPLACE(INDEX(GroupVertices[Group],MATCH(Edges24[[#This Row],[Vertex 1]],GroupVertices[Vertex],0)),1,1,"")</f>
        <v>1</v>
      </c>
      <c r="BC162" s="78" t="str">
        <f>REPLACE(INDEX(GroupVertices[Group],MATCH(Edges24[[#This Row],[Vertex 2]],GroupVertices[Vertex],0)),1,1,"")</f>
        <v>1</v>
      </c>
      <c r="BD162" s="48">
        <v>2</v>
      </c>
      <c r="BE162" s="49">
        <v>9.090909090909092</v>
      </c>
      <c r="BF162" s="48">
        <v>0</v>
      </c>
      <c r="BG162" s="49">
        <v>0</v>
      </c>
      <c r="BH162" s="48">
        <v>0</v>
      </c>
      <c r="BI162" s="49">
        <v>0</v>
      </c>
      <c r="BJ162" s="48">
        <v>20</v>
      </c>
      <c r="BK162" s="49">
        <v>90.9090909090909</v>
      </c>
      <c r="BL162" s="48">
        <v>22</v>
      </c>
    </row>
    <row r="163" spans="1:64" ht="15">
      <c r="A163" s="64" t="s">
        <v>282</v>
      </c>
      <c r="B163" s="64" t="s">
        <v>282</v>
      </c>
      <c r="C163" s="65"/>
      <c r="D163" s="66"/>
      <c r="E163" s="67"/>
      <c r="F163" s="68"/>
      <c r="G163" s="65"/>
      <c r="H163" s="69"/>
      <c r="I163" s="70"/>
      <c r="J163" s="70"/>
      <c r="K163" s="34" t="s">
        <v>65</v>
      </c>
      <c r="L163" s="77">
        <v>179</v>
      </c>
      <c r="M163" s="77"/>
      <c r="N163" s="72"/>
      <c r="O163" s="79" t="s">
        <v>176</v>
      </c>
      <c r="P163" s="81">
        <v>43509.73615740741</v>
      </c>
      <c r="Q163" s="79" t="s">
        <v>435</v>
      </c>
      <c r="R163" s="83" t="s">
        <v>532</v>
      </c>
      <c r="S163" s="79" t="s">
        <v>560</v>
      </c>
      <c r="T163" s="79" t="s">
        <v>627</v>
      </c>
      <c r="U163" s="83" t="s">
        <v>688</v>
      </c>
      <c r="V163" s="83" t="s">
        <v>688</v>
      </c>
      <c r="W163" s="81">
        <v>43509.73615740741</v>
      </c>
      <c r="X163" s="83" t="s">
        <v>934</v>
      </c>
      <c r="Y163" s="79"/>
      <c r="Z163" s="79"/>
      <c r="AA163" s="85" t="s">
        <v>1121</v>
      </c>
      <c r="AB163" s="79"/>
      <c r="AC163" s="79" t="b">
        <v>0</v>
      </c>
      <c r="AD163" s="79">
        <v>4</v>
      </c>
      <c r="AE163" s="85" t="s">
        <v>1149</v>
      </c>
      <c r="AF163" s="79" t="b">
        <v>0</v>
      </c>
      <c r="AG163" s="79" t="s">
        <v>1152</v>
      </c>
      <c r="AH163" s="79"/>
      <c r="AI163" s="85" t="s">
        <v>1149</v>
      </c>
      <c r="AJ163" s="79" t="b">
        <v>0</v>
      </c>
      <c r="AK163" s="79">
        <v>0</v>
      </c>
      <c r="AL163" s="85" t="s">
        <v>1149</v>
      </c>
      <c r="AM163" s="79" t="s">
        <v>1168</v>
      </c>
      <c r="AN163" s="79" t="b">
        <v>0</v>
      </c>
      <c r="AO163" s="85" t="s">
        <v>1121</v>
      </c>
      <c r="AP163" s="79" t="s">
        <v>176</v>
      </c>
      <c r="AQ163" s="79">
        <v>0</v>
      </c>
      <c r="AR163" s="79">
        <v>0</v>
      </c>
      <c r="AS163" s="79"/>
      <c r="AT163" s="79"/>
      <c r="AU163" s="79"/>
      <c r="AV163" s="79"/>
      <c r="AW163" s="79"/>
      <c r="AX163" s="79"/>
      <c r="AY163" s="79"/>
      <c r="AZ163" s="79"/>
      <c r="BA163">
        <v>46</v>
      </c>
      <c r="BB163" s="78" t="str">
        <f>REPLACE(INDEX(GroupVertices[Group],MATCH(Edges24[[#This Row],[Vertex 1]],GroupVertices[Vertex],0)),1,1,"")</f>
        <v>1</v>
      </c>
      <c r="BC163" s="78" t="str">
        <f>REPLACE(INDEX(GroupVertices[Group],MATCH(Edges24[[#This Row],[Vertex 2]],GroupVertices[Vertex],0)),1,1,"")</f>
        <v>1</v>
      </c>
      <c r="BD163" s="48">
        <v>3</v>
      </c>
      <c r="BE163" s="49">
        <v>8.823529411764707</v>
      </c>
      <c r="BF163" s="48">
        <v>0</v>
      </c>
      <c r="BG163" s="49">
        <v>0</v>
      </c>
      <c r="BH163" s="48">
        <v>0</v>
      </c>
      <c r="BI163" s="49">
        <v>0</v>
      </c>
      <c r="BJ163" s="48">
        <v>31</v>
      </c>
      <c r="BK163" s="49">
        <v>91.17647058823529</v>
      </c>
      <c r="BL163" s="48">
        <v>34</v>
      </c>
    </row>
    <row r="164" spans="1:64" ht="15">
      <c r="A164" s="64" t="s">
        <v>282</v>
      </c>
      <c r="B164" s="64" t="s">
        <v>282</v>
      </c>
      <c r="C164" s="65"/>
      <c r="D164" s="66"/>
      <c r="E164" s="67"/>
      <c r="F164" s="68"/>
      <c r="G164" s="65"/>
      <c r="H164" s="69"/>
      <c r="I164" s="70"/>
      <c r="J164" s="70"/>
      <c r="K164" s="34" t="s">
        <v>65</v>
      </c>
      <c r="L164" s="77">
        <v>180</v>
      </c>
      <c r="M164" s="77"/>
      <c r="N164" s="72"/>
      <c r="O164" s="79" t="s">
        <v>176</v>
      </c>
      <c r="P164" s="81">
        <v>43509.865324074075</v>
      </c>
      <c r="Q164" s="79" t="s">
        <v>436</v>
      </c>
      <c r="R164" s="83" t="s">
        <v>549</v>
      </c>
      <c r="S164" s="79" t="s">
        <v>560</v>
      </c>
      <c r="T164" s="79" t="s">
        <v>628</v>
      </c>
      <c r="U164" s="83" t="s">
        <v>689</v>
      </c>
      <c r="V164" s="83" t="s">
        <v>689</v>
      </c>
      <c r="W164" s="81">
        <v>43509.865324074075</v>
      </c>
      <c r="X164" s="83" t="s">
        <v>935</v>
      </c>
      <c r="Y164" s="79"/>
      <c r="Z164" s="79"/>
      <c r="AA164" s="85" t="s">
        <v>1122</v>
      </c>
      <c r="AB164" s="79"/>
      <c r="AC164" s="79" t="b">
        <v>0</v>
      </c>
      <c r="AD164" s="79">
        <v>3</v>
      </c>
      <c r="AE164" s="85" t="s">
        <v>1149</v>
      </c>
      <c r="AF164" s="79" t="b">
        <v>0</v>
      </c>
      <c r="AG164" s="79" t="s">
        <v>1152</v>
      </c>
      <c r="AH164" s="79"/>
      <c r="AI164" s="85" t="s">
        <v>1149</v>
      </c>
      <c r="AJ164" s="79" t="b">
        <v>0</v>
      </c>
      <c r="AK164" s="79">
        <v>0</v>
      </c>
      <c r="AL164" s="85" t="s">
        <v>1149</v>
      </c>
      <c r="AM164" s="79" t="s">
        <v>1168</v>
      </c>
      <c r="AN164" s="79" t="b">
        <v>0</v>
      </c>
      <c r="AO164" s="85" t="s">
        <v>1122</v>
      </c>
      <c r="AP164" s="79" t="s">
        <v>176</v>
      </c>
      <c r="AQ164" s="79">
        <v>0</v>
      </c>
      <c r="AR164" s="79">
        <v>0</v>
      </c>
      <c r="AS164" s="79"/>
      <c r="AT164" s="79"/>
      <c r="AU164" s="79"/>
      <c r="AV164" s="79"/>
      <c r="AW164" s="79"/>
      <c r="AX164" s="79"/>
      <c r="AY164" s="79"/>
      <c r="AZ164" s="79"/>
      <c r="BA164">
        <v>46</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25</v>
      </c>
      <c r="BK164" s="49">
        <v>100</v>
      </c>
      <c r="BL164" s="48">
        <v>25</v>
      </c>
    </row>
    <row r="165" spans="1:64" ht="15">
      <c r="A165" s="64" t="s">
        <v>282</v>
      </c>
      <c r="B165" s="64" t="s">
        <v>282</v>
      </c>
      <c r="C165" s="65"/>
      <c r="D165" s="66"/>
      <c r="E165" s="67"/>
      <c r="F165" s="68"/>
      <c r="G165" s="65"/>
      <c r="H165" s="69"/>
      <c r="I165" s="70"/>
      <c r="J165" s="70"/>
      <c r="K165" s="34" t="s">
        <v>65</v>
      </c>
      <c r="L165" s="77">
        <v>181</v>
      </c>
      <c r="M165" s="77"/>
      <c r="N165" s="72"/>
      <c r="O165" s="79" t="s">
        <v>176</v>
      </c>
      <c r="P165" s="81">
        <v>43510.02782407407</v>
      </c>
      <c r="Q165" s="79" t="s">
        <v>437</v>
      </c>
      <c r="R165" s="83" t="s">
        <v>550</v>
      </c>
      <c r="S165" s="79" t="s">
        <v>560</v>
      </c>
      <c r="T165" s="79" t="s">
        <v>600</v>
      </c>
      <c r="U165" s="83" t="s">
        <v>690</v>
      </c>
      <c r="V165" s="83" t="s">
        <v>690</v>
      </c>
      <c r="W165" s="81">
        <v>43510.02782407407</v>
      </c>
      <c r="X165" s="83" t="s">
        <v>936</v>
      </c>
      <c r="Y165" s="79"/>
      <c r="Z165" s="79"/>
      <c r="AA165" s="85" t="s">
        <v>1123</v>
      </c>
      <c r="AB165" s="79"/>
      <c r="AC165" s="79" t="b">
        <v>0</v>
      </c>
      <c r="AD165" s="79">
        <v>1</v>
      </c>
      <c r="AE165" s="85" t="s">
        <v>1149</v>
      </c>
      <c r="AF165" s="79" t="b">
        <v>0</v>
      </c>
      <c r="AG165" s="79" t="s">
        <v>1152</v>
      </c>
      <c r="AH165" s="79"/>
      <c r="AI165" s="85" t="s">
        <v>1149</v>
      </c>
      <c r="AJ165" s="79" t="b">
        <v>0</v>
      </c>
      <c r="AK165" s="79">
        <v>0</v>
      </c>
      <c r="AL165" s="85" t="s">
        <v>1149</v>
      </c>
      <c r="AM165" s="79" t="s">
        <v>1168</v>
      </c>
      <c r="AN165" s="79" t="b">
        <v>0</v>
      </c>
      <c r="AO165" s="85" t="s">
        <v>1123</v>
      </c>
      <c r="AP165" s="79" t="s">
        <v>176</v>
      </c>
      <c r="AQ165" s="79">
        <v>0</v>
      </c>
      <c r="AR165" s="79">
        <v>0</v>
      </c>
      <c r="AS165" s="79"/>
      <c r="AT165" s="79"/>
      <c r="AU165" s="79"/>
      <c r="AV165" s="79"/>
      <c r="AW165" s="79"/>
      <c r="AX165" s="79"/>
      <c r="AY165" s="79"/>
      <c r="AZ165" s="79"/>
      <c r="BA165">
        <v>46</v>
      </c>
      <c r="BB165" s="78" t="str">
        <f>REPLACE(INDEX(GroupVertices[Group],MATCH(Edges24[[#This Row],[Vertex 1]],GroupVertices[Vertex],0)),1,1,"")</f>
        <v>1</v>
      </c>
      <c r="BC165" s="78" t="str">
        <f>REPLACE(INDEX(GroupVertices[Group],MATCH(Edges24[[#This Row],[Vertex 2]],GroupVertices[Vertex],0)),1,1,"")</f>
        <v>1</v>
      </c>
      <c r="BD165" s="48">
        <v>2</v>
      </c>
      <c r="BE165" s="49">
        <v>15.384615384615385</v>
      </c>
      <c r="BF165" s="48">
        <v>1</v>
      </c>
      <c r="BG165" s="49">
        <v>7.6923076923076925</v>
      </c>
      <c r="BH165" s="48">
        <v>0</v>
      </c>
      <c r="BI165" s="49">
        <v>0</v>
      </c>
      <c r="BJ165" s="48">
        <v>10</v>
      </c>
      <c r="BK165" s="49">
        <v>76.92307692307692</v>
      </c>
      <c r="BL165" s="48">
        <v>13</v>
      </c>
    </row>
    <row r="166" spans="1:64" ht="15">
      <c r="A166" s="64" t="s">
        <v>282</v>
      </c>
      <c r="B166" s="64" t="s">
        <v>282</v>
      </c>
      <c r="C166" s="65"/>
      <c r="D166" s="66"/>
      <c r="E166" s="67"/>
      <c r="F166" s="68"/>
      <c r="G166" s="65"/>
      <c r="H166" s="69"/>
      <c r="I166" s="70"/>
      <c r="J166" s="70"/>
      <c r="K166" s="34" t="s">
        <v>65</v>
      </c>
      <c r="L166" s="77">
        <v>182</v>
      </c>
      <c r="M166" s="77"/>
      <c r="N166" s="72"/>
      <c r="O166" s="79" t="s">
        <v>176</v>
      </c>
      <c r="P166" s="81">
        <v>43510.62605324074</v>
      </c>
      <c r="Q166" s="79" t="s">
        <v>438</v>
      </c>
      <c r="R166" s="83" t="s">
        <v>496</v>
      </c>
      <c r="S166" s="79" t="s">
        <v>560</v>
      </c>
      <c r="T166" s="79" t="s">
        <v>588</v>
      </c>
      <c r="U166" s="83" t="s">
        <v>646</v>
      </c>
      <c r="V166" s="83" t="s">
        <v>646</v>
      </c>
      <c r="W166" s="81">
        <v>43510.62605324074</v>
      </c>
      <c r="X166" s="83" t="s">
        <v>937</v>
      </c>
      <c r="Y166" s="79"/>
      <c r="Z166" s="79"/>
      <c r="AA166" s="85" t="s">
        <v>1124</v>
      </c>
      <c r="AB166" s="79"/>
      <c r="AC166" s="79" t="b">
        <v>0</v>
      </c>
      <c r="AD166" s="79">
        <v>9</v>
      </c>
      <c r="AE166" s="85" t="s">
        <v>1149</v>
      </c>
      <c r="AF166" s="79" t="b">
        <v>0</v>
      </c>
      <c r="AG166" s="79" t="s">
        <v>1152</v>
      </c>
      <c r="AH166" s="79"/>
      <c r="AI166" s="85" t="s">
        <v>1149</v>
      </c>
      <c r="AJ166" s="79" t="b">
        <v>0</v>
      </c>
      <c r="AK166" s="79">
        <v>2</v>
      </c>
      <c r="AL166" s="85" t="s">
        <v>1149</v>
      </c>
      <c r="AM166" s="79" t="s">
        <v>1168</v>
      </c>
      <c r="AN166" s="79" t="b">
        <v>0</v>
      </c>
      <c r="AO166" s="85" t="s">
        <v>1124</v>
      </c>
      <c r="AP166" s="79" t="s">
        <v>176</v>
      </c>
      <c r="AQ166" s="79">
        <v>0</v>
      </c>
      <c r="AR166" s="79">
        <v>0</v>
      </c>
      <c r="AS166" s="79"/>
      <c r="AT166" s="79"/>
      <c r="AU166" s="79"/>
      <c r="AV166" s="79"/>
      <c r="AW166" s="79"/>
      <c r="AX166" s="79"/>
      <c r="AY166" s="79"/>
      <c r="AZ166" s="79"/>
      <c r="BA166">
        <v>46</v>
      </c>
      <c r="BB166" s="78" t="str">
        <f>REPLACE(INDEX(GroupVertices[Group],MATCH(Edges24[[#This Row],[Vertex 1]],GroupVertices[Vertex],0)),1,1,"")</f>
        <v>1</v>
      </c>
      <c r="BC166" s="78" t="str">
        <f>REPLACE(INDEX(GroupVertices[Group],MATCH(Edges24[[#This Row],[Vertex 2]],GroupVertices[Vertex],0)),1,1,"")</f>
        <v>1</v>
      </c>
      <c r="BD166" s="48">
        <v>1</v>
      </c>
      <c r="BE166" s="49">
        <v>12.5</v>
      </c>
      <c r="BF166" s="48">
        <v>0</v>
      </c>
      <c r="BG166" s="49">
        <v>0</v>
      </c>
      <c r="BH166" s="48">
        <v>0</v>
      </c>
      <c r="BI166" s="49">
        <v>0</v>
      </c>
      <c r="BJ166" s="48">
        <v>7</v>
      </c>
      <c r="BK166" s="49">
        <v>87.5</v>
      </c>
      <c r="BL166" s="48">
        <v>8</v>
      </c>
    </row>
    <row r="167" spans="1:64" ht="15">
      <c r="A167" s="64" t="s">
        <v>282</v>
      </c>
      <c r="B167" s="64" t="s">
        <v>282</v>
      </c>
      <c r="C167" s="65"/>
      <c r="D167" s="66"/>
      <c r="E167" s="67"/>
      <c r="F167" s="68"/>
      <c r="G167" s="65"/>
      <c r="H167" s="69"/>
      <c r="I167" s="70"/>
      <c r="J167" s="70"/>
      <c r="K167" s="34" t="s">
        <v>65</v>
      </c>
      <c r="L167" s="77">
        <v>183</v>
      </c>
      <c r="M167" s="77"/>
      <c r="N167" s="72"/>
      <c r="O167" s="79" t="s">
        <v>176</v>
      </c>
      <c r="P167" s="81">
        <v>43510.75701388889</v>
      </c>
      <c r="Q167" s="79" t="s">
        <v>439</v>
      </c>
      <c r="R167" s="83" t="s">
        <v>536</v>
      </c>
      <c r="S167" s="79" t="s">
        <v>560</v>
      </c>
      <c r="T167" s="79" t="s">
        <v>586</v>
      </c>
      <c r="U167" s="83" t="s">
        <v>691</v>
      </c>
      <c r="V167" s="83" t="s">
        <v>691</v>
      </c>
      <c r="W167" s="81">
        <v>43510.75701388889</v>
      </c>
      <c r="X167" s="83" t="s">
        <v>938</v>
      </c>
      <c r="Y167" s="79"/>
      <c r="Z167" s="79"/>
      <c r="AA167" s="85" t="s">
        <v>1125</v>
      </c>
      <c r="AB167" s="79"/>
      <c r="AC167" s="79" t="b">
        <v>0</v>
      </c>
      <c r="AD167" s="79">
        <v>1</v>
      </c>
      <c r="AE167" s="85" t="s">
        <v>1149</v>
      </c>
      <c r="AF167" s="79" t="b">
        <v>0</v>
      </c>
      <c r="AG167" s="79" t="s">
        <v>1152</v>
      </c>
      <c r="AH167" s="79"/>
      <c r="AI167" s="85" t="s">
        <v>1149</v>
      </c>
      <c r="AJ167" s="79" t="b">
        <v>0</v>
      </c>
      <c r="AK167" s="79">
        <v>1</v>
      </c>
      <c r="AL167" s="85" t="s">
        <v>1149</v>
      </c>
      <c r="AM167" s="79" t="s">
        <v>1168</v>
      </c>
      <c r="AN167" s="79" t="b">
        <v>0</v>
      </c>
      <c r="AO167" s="85" t="s">
        <v>1125</v>
      </c>
      <c r="AP167" s="79" t="s">
        <v>176</v>
      </c>
      <c r="AQ167" s="79">
        <v>0</v>
      </c>
      <c r="AR167" s="79">
        <v>0</v>
      </c>
      <c r="AS167" s="79"/>
      <c r="AT167" s="79"/>
      <c r="AU167" s="79"/>
      <c r="AV167" s="79"/>
      <c r="AW167" s="79"/>
      <c r="AX167" s="79"/>
      <c r="AY167" s="79"/>
      <c r="AZ167" s="79"/>
      <c r="BA167">
        <v>46</v>
      </c>
      <c r="BB167" s="78" t="str">
        <f>REPLACE(INDEX(GroupVertices[Group],MATCH(Edges24[[#This Row],[Vertex 1]],GroupVertices[Vertex],0)),1,1,"")</f>
        <v>1</v>
      </c>
      <c r="BC167" s="78" t="str">
        <f>REPLACE(INDEX(GroupVertices[Group],MATCH(Edges24[[#This Row],[Vertex 2]],GroupVertices[Vertex],0)),1,1,"")</f>
        <v>1</v>
      </c>
      <c r="BD167" s="48">
        <v>1</v>
      </c>
      <c r="BE167" s="49">
        <v>3.7037037037037037</v>
      </c>
      <c r="BF167" s="48">
        <v>0</v>
      </c>
      <c r="BG167" s="49">
        <v>0</v>
      </c>
      <c r="BH167" s="48">
        <v>0</v>
      </c>
      <c r="BI167" s="49">
        <v>0</v>
      </c>
      <c r="BJ167" s="48">
        <v>26</v>
      </c>
      <c r="BK167" s="49">
        <v>96.29629629629629</v>
      </c>
      <c r="BL167" s="48">
        <v>27</v>
      </c>
    </row>
    <row r="168" spans="1:64" ht="15">
      <c r="A168" s="64" t="s">
        <v>282</v>
      </c>
      <c r="B168" s="64" t="s">
        <v>282</v>
      </c>
      <c r="C168" s="65"/>
      <c r="D168" s="66"/>
      <c r="E168" s="67"/>
      <c r="F168" s="68"/>
      <c r="G168" s="65"/>
      <c r="H168" s="69"/>
      <c r="I168" s="70"/>
      <c r="J168" s="70"/>
      <c r="K168" s="34" t="s">
        <v>65</v>
      </c>
      <c r="L168" s="77">
        <v>184</v>
      </c>
      <c r="M168" s="77"/>
      <c r="N168" s="72"/>
      <c r="O168" s="79" t="s">
        <v>176</v>
      </c>
      <c r="P168" s="81">
        <v>43511.10072916667</v>
      </c>
      <c r="Q168" s="79" t="s">
        <v>440</v>
      </c>
      <c r="R168" s="83" t="s">
        <v>551</v>
      </c>
      <c r="S168" s="79" t="s">
        <v>560</v>
      </c>
      <c r="T168" s="79" t="s">
        <v>629</v>
      </c>
      <c r="U168" s="83" t="s">
        <v>692</v>
      </c>
      <c r="V168" s="83" t="s">
        <v>692</v>
      </c>
      <c r="W168" s="81">
        <v>43511.10072916667</v>
      </c>
      <c r="X168" s="83" t="s">
        <v>939</v>
      </c>
      <c r="Y168" s="79"/>
      <c r="Z168" s="79"/>
      <c r="AA168" s="85" t="s">
        <v>1126</v>
      </c>
      <c r="AB168" s="79"/>
      <c r="AC168" s="79" t="b">
        <v>0</v>
      </c>
      <c r="AD168" s="79">
        <v>1</v>
      </c>
      <c r="AE168" s="85" t="s">
        <v>1149</v>
      </c>
      <c r="AF168" s="79" t="b">
        <v>0</v>
      </c>
      <c r="AG168" s="79" t="s">
        <v>1152</v>
      </c>
      <c r="AH168" s="79"/>
      <c r="AI168" s="85" t="s">
        <v>1149</v>
      </c>
      <c r="AJ168" s="79" t="b">
        <v>0</v>
      </c>
      <c r="AK168" s="79">
        <v>0</v>
      </c>
      <c r="AL168" s="85" t="s">
        <v>1149</v>
      </c>
      <c r="AM168" s="79" t="s">
        <v>1168</v>
      </c>
      <c r="AN168" s="79" t="b">
        <v>0</v>
      </c>
      <c r="AO168" s="85" t="s">
        <v>1126</v>
      </c>
      <c r="AP168" s="79" t="s">
        <v>176</v>
      </c>
      <c r="AQ168" s="79">
        <v>0</v>
      </c>
      <c r="AR168" s="79">
        <v>0</v>
      </c>
      <c r="AS168" s="79"/>
      <c r="AT168" s="79"/>
      <c r="AU168" s="79"/>
      <c r="AV168" s="79"/>
      <c r="AW168" s="79"/>
      <c r="AX168" s="79"/>
      <c r="AY168" s="79"/>
      <c r="AZ168" s="79"/>
      <c r="BA168">
        <v>46</v>
      </c>
      <c r="BB168" s="78" t="str">
        <f>REPLACE(INDEX(GroupVertices[Group],MATCH(Edges24[[#This Row],[Vertex 1]],GroupVertices[Vertex],0)),1,1,"")</f>
        <v>1</v>
      </c>
      <c r="BC168" s="78" t="str">
        <f>REPLACE(INDEX(GroupVertices[Group],MATCH(Edges24[[#This Row],[Vertex 2]],GroupVertices[Vertex],0)),1,1,"")</f>
        <v>1</v>
      </c>
      <c r="BD168" s="48">
        <v>2</v>
      </c>
      <c r="BE168" s="49">
        <v>6.896551724137931</v>
      </c>
      <c r="BF168" s="48">
        <v>0</v>
      </c>
      <c r="BG168" s="49">
        <v>0</v>
      </c>
      <c r="BH168" s="48">
        <v>0</v>
      </c>
      <c r="BI168" s="49">
        <v>0</v>
      </c>
      <c r="BJ168" s="48">
        <v>27</v>
      </c>
      <c r="BK168" s="49">
        <v>93.10344827586206</v>
      </c>
      <c r="BL168" s="48">
        <v>29</v>
      </c>
    </row>
    <row r="169" spans="1:64" ht="15">
      <c r="A169" s="64" t="s">
        <v>282</v>
      </c>
      <c r="B169" s="64" t="s">
        <v>282</v>
      </c>
      <c r="C169" s="65"/>
      <c r="D169" s="66"/>
      <c r="E169" s="67"/>
      <c r="F169" s="68"/>
      <c r="G169" s="65"/>
      <c r="H169" s="69"/>
      <c r="I169" s="70"/>
      <c r="J169" s="70"/>
      <c r="K169" s="34" t="s">
        <v>65</v>
      </c>
      <c r="L169" s="77">
        <v>185</v>
      </c>
      <c r="M169" s="77"/>
      <c r="N169" s="72"/>
      <c r="O169" s="79" t="s">
        <v>176</v>
      </c>
      <c r="P169" s="81">
        <v>43511.62715277778</v>
      </c>
      <c r="Q169" s="79" t="s">
        <v>441</v>
      </c>
      <c r="R169" s="83" t="s">
        <v>498</v>
      </c>
      <c r="S169" s="79" t="s">
        <v>560</v>
      </c>
      <c r="T169" s="79" t="s">
        <v>581</v>
      </c>
      <c r="U169" s="83" t="s">
        <v>693</v>
      </c>
      <c r="V169" s="83" t="s">
        <v>693</v>
      </c>
      <c r="W169" s="81">
        <v>43511.62715277778</v>
      </c>
      <c r="X169" s="83" t="s">
        <v>940</v>
      </c>
      <c r="Y169" s="79"/>
      <c r="Z169" s="79"/>
      <c r="AA169" s="85" t="s">
        <v>1127</v>
      </c>
      <c r="AB169" s="79"/>
      <c r="AC169" s="79" t="b">
        <v>0</v>
      </c>
      <c r="AD169" s="79">
        <v>3</v>
      </c>
      <c r="AE169" s="85" t="s">
        <v>1149</v>
      </c>
      <c r="AF169" s="79" t="b">
        <v>0</v>
      </c>
      <c r="AG169" s="79" t="s">
        <v>1152</v>
      </c>
      <c r="AH169" s="79"/>
      <c r="AI169" s="85" t="s">
        <v>1149</v>
      </c>
      <c r="AJ169" s="79" t="b">
        <v>0</v>
      </c>
      <c r="AK169" s="79">
        <v>2</v>
      </c>
      <c r="AL169" s="85" t="s">
        <v>1149</v>
      </c>
      <c r="AM169" s="79" t="s">
        <v>1168</v>
      </c>
      <c r="AN169" s="79" t="b">
        <v>0</v>
      </c>
      <c r="AO169" s="85" t="s">
        <v>1127</v>
      </c>
      <c r="AP169" s="79" t="s">
        <v>176</v>
      </c>
      <c r="AQ169" s="79">
        <v>0</v>
      </c>
      <c r="AR169" s="79">
        <v>0</v>
      </c>
      <c r="AS169" s="79"/>
      <c r="AT169" s="79"/>
      <c r="AU169" s="79"/>
      <c r="AV169" s="79"/>
      <c r="AW169" s="79"/>
      <c r="AX169" s="79"/>
      <c r="AY169" s="79"/>
      <c r="AZ169" s="79"/>
      <c r="BA169">
        <v>46</v>
      </c>
      <c r="BB169" s="78" t="str">
        <f>REPLACE(INDEX(GroupVertices[Group],MATCH(Edges24[[#This Row],[Vertex 1]],GroupVertices[Vertex],0)),1,1,"")</f>
        <v>1</v>
      </c>
      <c r="BC169" s="78" t="str">
        <f>REPLACE(INDEX(GroupVertices[Group],MATCH(Edges24[[#This Row],[Vertex 2]],GroupVertices[Vertex],0)),1,1,"")</f>
        <v>1</v>
      </c>
      <c r="BD169" s="48">
        <v>1</v>
      </c>
      <c r="BE169" s="49">
        <v>6.25</v>
      </c>
      <c r="BF169" s="48">
        <v>0</v>
      </c>
      <c r="BG169" s="49">
        <v>0</v>
      </c>
      <c r="BH169" s="48">
        <v>0</v>
      </c>
      <c r="BI169" s="49">
        <v>0</v>
      </c>
      <c r="BJ169" s="48">
        <v>15</v>
      </c>
      <c r="BK169" s="49">
        <v>93.75</v>
      </c>
      <c r="BL169" s="48">
        <v>16</v>
      </c>
    </row>
    <row r="170" spans="1:64" ht="15">
      <c r="A170" s="64" t="s">
        <v>282</v>
      </c>
      <c r="B170" s="64" t="s">
        <v>282</v>
      </c>
      <c r="C170" s="65"/>
      <c r="D170" s="66"/>
      <c r="E170" s="67"/>
      <c r="F170" s="68"/>
      <c r="G170" s="65"/>
      <c r="H170" s="69"/>
      <c r="I170" s="70"/>
      <c r="J170" s="70"/>
      <c r="K170" s="34" t="s">
        <v>65</v>
      </c>
      <c r="L170" s="77">
        <v>186</v>
      </c>
      <c r="M170" s="77"/>
      <c r="N170" s="72"/>
      <c r="O170" s="79" t="s">
        <v>176</v>
      </c>
      <c r="P170" s="81">
        <v>43511.941041666665</v>
      </c>
      <c r="Q170" s="79" t="s">
        <v>442</v>
      </c>
      <c r="R170" s="83" t="s">
        <v>533</v>
      </c>
      <c r="S170" s="79" t="s">
        <v>560</v>
      </c>
      <c r="T170" s="79" t="s">
        <v>600</v>
      </c>
      <c r="U170" s="83" t="s">
        <v>694</v>
      </c>
      <c r="V170" s="83" t="s">
        <v>694</v>
      </c>
      <c r="W170" s="81">
        <v>43511.941041666665</v>
      </c>
      <c r="X170" s="83" t="s">
        <v>941</v>
      </c>
      <c r="Y170" s="79"/>
      <c r="Z170" s="79"/>
      <c r="AA170" s="85" t="s">
        <v>1128</v>
      </c>
      <c r="AB170" s="79"/>
      <c r="AC170" s="79" t="b">
        <v>0</v>
      </c>
      <c r="AD170" s="79">
        <v>2</v>
      </c>
      <c r="AE170" s="85" t="s">
        <v>1149</v>
      </c>
      <c r="AF170" s="79" t="b">
        <v>0</v>
      </c>
      <c r="AG170" s="79" t="s">
        <v>1152</v>
      </c>
      <c r="AH170" s="79"/>
      <c r="AI170" s="85" t="s">
        <v>1149</v>
      </c>
      <c r="AJ170" s="79" t="b">
        <v>0</v>
      </c>
      <c r="AK170" s="79">
        <v>0</v>
      </c>
      <c r="AL170" s="85" t="s">
        <v>1149</v>
      </c>
      <c r="AM170" s="79" t="s">
        <v>1168</v>
      </c>
      <c r="AN170" s="79" t="b">
        <v>0</v>
      </c>
      <c r="AO170" s="85" t="s">
        <v>1128</v>
      </c>
      <c r="AP170" s="79" t="s">
        <v>176</v>
      </c>
      <c r="AQ170" s="79">
        <v>0</v>
      </c>
      <c r="AR170" s="79">
        <v>0</v>
      </c>
      <c r="AS170" s="79"/>
      <c r="AT170" s="79"/>
      <c r="AU170" s="79"/>
      <c r="AV170" s="79"/>
      <c r="AW170" s="79"/>
      <c r="AX170" s="79"/>
      <c r="AY170" s="79"/>
      <c r="AZ170" s="79"/>
      <c r="BA170">
        <v>46</v>
      </c>
      <c r="BB170" s="78" t="str">
        <f>REPLACE(INDEX(GroupVertices[Group],MATCH(Edges24[[#This Row],[Vertex 1]],GroupVertices[Vertex],0)),1,1,"")</f>
        <v>1</v>
      </c>
      <c r="BC170" s="78" t="str">
        <f>REPLACE(INDEX(GroupVertices[Group],MATCH(Edges24[[#This Row],[Vertex 2]],GroupVertices[Vertex],0)),1,1,"")</f>
        <v>1</v>
      </c>
      <c r="BD170" s="48">
        <v>0</v>
      </c>
      <c r="BE170" s="49">
        <v>0</v>
      </c>
      <c r="BF170" s="48">
        <v>1</v>
      </c>
      <c r="BG170" s="49">
        <v>4.166666666666667</v>
      </c>
      <c r="BH170" s="48">
        <v>0</v>
      </c>
      <c r="BI170" s="49">
        <v>0</v>
      </c>
      <c r="BJ170" s="48">
        <v>23</v>
      </c>
      <c r="BK170" s="49">
        <v>95.83333333333333</v>
      </c>
      <c r="BL170" s="48">
        <v>24</v>
      </c>
    </row>
    <row r="171" spans="1:64" ht="15">
      <c r="A171" s="64" t="s">
        <v>282</v>
      </c>
      <c r="B171" s="64" t="s">
        <v>282</v>
      </c>
      <c r="C171" s="65"/>
      <c r="D171" s="66"/>
      <c r="E171" s="67"/>
      <c r="F171" s="68"/>
      <c r="G171" s="65"/>
      <c r="H171" s="69"/>
      <c r="I171" s="70"/>
      <c r="J171" s="70"/>
      <c r="K171" s="34" t="s">
        <v>65</v>
      </c>
      <c r="L171" s="77">
        <v>187</v>
      </c>
      <c r="M171" s="77"/>
      <c r="N171" s="72"/>
      <c r="O171" s="79" t="s">
        <v>176</v>
      </c>
      <c r="P171" s="81">
        <v>43512.07295138889</v>
      </c>
      <c r="Q171" s="79" t="s">
        <v>443</v>
      </c>
      <c r="R171" s="83" t="s">
        <v>508</v>
      </c>
      <c r="S171" s="79" t="s">
        <v>560</v>
      </c>
      <c r="T171" s="79" t="s">
        <v>598</v>
      </c>
      <c r="U171" s="83" t="s">
        <v>695</v>
      </c>
      <c r="V171" s="83" t="s">
        <v>695</v>
      </c>
      <c r="W171" s="81">
        <v>43512.07295138889</v>
      </c>
      <c r="X171" s="83" t="s">
        <v>942</v>
      </c>
      <c r="Y171" s="79"/>
      <c r="Z171" s="79"/>
      <c r="AA171" s="85" t="s">
        <v>1129</v>
      </c>
      <c r="AB171" s="79"/>
      <c r="AC171" s="79" t="b">
        <v>0</v>
      </c>
      <c r="AD171" s="79">
        <v>0</v>
      </c>
      <c r="AE171" s="85" t="s">
        <v>1149</v>
      </c>
      <c r="AF171" s="79" t="b">
        <v>0</v>
      </c>
      <c r="AG171" s="79" t="s">
        <v>1152</v>
      </c>
      <c r="AH171" s="79"/>
      <c r="AI171" s="85" t="s">
        <v>1149</v>
      </c>
      <c r="AJ171" s="79" t="b">
        <v>0</v>
      </c>
      <c r="AK171" s="79">
        <v>0</v>
      </c>
      <c r="AL171" s="85" t="s">
        <v>1149</v>
      </c>
      <c r="AM171" s="79" t="s">
        <v>1168</v>
      </c>
      <c r="AN171" s="79" t="b">
        <v>0</v>
      </c>
      <c r="AO171" s="85" t="s">
        <v>1129</v>
      </c>
      <c r="AP171" s="79" t="s">
        <v>176</v>
      </c>
      <c r="AQ171" s="79">
        <v>0</v>
      </c>
      <c r="AR171" s="79">
        <v>0</v>
      </c>
      <c r="AS171" s="79"/>
      <c r="AT171" s="79"/>
      <c r="AU171" s="79"/>
      <c r="AV171" s="79"/>
      <c r="AW171" s="79"/>
      <c r="AX171" s="79"/>
      <c r="AY171" s="79"/>
      <c r="AZ171" s="79"/>
      <c r="BA171">
        <v>46</v>
      </c>
      <c r="BB171" s="78" t="str">
        <f>REPLACE(INDEX(GroupVertices[Group],MATCH(Edges24[[#This Row],[Vertex 1]],GroupVertices[Vertex],0)),1,1,"")</f>
        <v>1</v>
      </c>
      <c r="BC171" s="78" t="str">
        <f>REPLACE(INDEX(GroupVertices[Group],MATCH(Edges24[[#This Row],[Vertex 2]],GroupVertices[Vertex],0)),1,1,"")</f>
        <v>1</v>
      </c>
      <c r="BD171" s="48">
        <v>2</v>
      </c>
      <c r="BE171" s="49">
        <v>12.5</v>
      </c>
      <c r="BF171" s="48">
        <v>0</v>
      </c>
      <c r="BG171" s="49">
        <v>0</v>
      </c>
      <c r="BH171" s="48">
        <v>0</v>
      </c>
      <c r="BI171" s="49">
        <v>0</v>
      </c>
      <c r="BJ171" s="48">
        <v>14</v>
      </c>
      <c r="BK171" s="49">
        <v>87.5</v>
      </c>
      <c r="BL171" s="48">
        <v>16</v>
      </c>
    </row>
    <row r="172" spans="1:64" ht="15">
      <c r="A172" s="64" t="s">
        <v>282</v>
      </c>
      <c r="B172" s="64" t="s">
        <v>282</v>
      </c>
      <c r="C172" s="65"/>
      <c r="D172" s="66"/>
      <c r="E172" s="67"/>
      <c r="F172" s="68"/>
      <c r="G172" s="65"/>
      <c r="H172" s="69"/>
      <c r="I172" s="70"/>
      <c r="J172" s="70"/>
      <c r="K172" s="34" t="s">
        <v>65</v>
      </c>
      <c r="L172" s="77">
        <v>188</v>
      </c>
      <c r="M172" s="77"/>
      <c r="N172" s="72"/>
      <c r="O172" s="79" t="s">
        <v>176</v>
      </c>
      <c r="P172" s="81">
        <v>43512.62851851852</v>
      </c>
      <c r="Q172" s="79" t="s">
        <v>444</v>
      </c>
      <c r="R172" s="83" t="s">
        <v>552</v>
      </c>
      <c r="S172" s="79" t="s">
        <v>560</v>
      </c>
      <c r="T172" s="79" t="s">
        <v>630</v>
      </c>
      <c r="U172" s="83" t="s">
        <v>696</v>
      </c>
      <c r="V172" s="83" t="s">
        <v>696</v>
      </c>
      <c r="W172" s="81">
        <v>43512.62851851852</v>
      </c>
      <c r="X172" s="83" t="s">
        <v>943</v>
      </c>
      <c r="Y172" s="79"/>
      <c r="Z172" s="79"/>
      <c r="AA172" s="85" t="s">
        <v>1130</v>
      </c>
      <c r="AB172" s="79"/>
      <c r="AC172" s="79" t="b">
        <v>0</v>
      </c>
      <c r="AD172" s="79">
        <v>0</v>
      </c>
      <c r="AE172" s="85" t="s">
        <v>1149</v>
      </c>
      <c r="AF172" s="79" t="b">
        <v>0</v>
      </c>
      <c r="AG172" s="79" t="s">
        <v>1152</v>
      </c>
      <c r="AH172" s="79"/>
      <c r="AI172" s="85" t="s">
        <v>1149</v>
      </c>
      <c r="AJ172" s="79" t="b">
        <v>0</v>
      </c>
      <c r="AK172" s="79">
        <v>0</v>
      </c>
      <c r="AL172" s="85" t="s">
        <v>1149</v>
      </c>
      <c r="AM172" s="79" t="s">
        <v>1168</v>
      </c>
      <c r="AN172" s="79" t="b">
        <v>0</v>
      </c>
      <c r="AO172" s="85" t="s">
        <v>1130</v>
      </c>
      <c r="AP172" s="79" t="s">
        <v>176</v>
      </c>
      <c r="AQ172" s="79">
        <v>0</v>
      </c>
      <c r="AR172" s="79">
        <v>0</v>
      </c>
      <c r="AS172" s="79"/>
      <c r="AT172" s="79"/>
      <c r="AU172" s="79"/>
      <c r="AV172" s="79"/>
      <c r="AW172" s="79"/>
      <c r="AX172" s="79"/>
      <c r="AY172" s="79"/>
      <c r="AZ172" s="79"/>
      <c r="BA172">
        <v>46</v>
      </c>
      <c r="BB172" s="78" t="str">
        <f>REPLACE(INDEX(GroupVertices[Group],MATCH(Edges24[[#This Row],[Vertex 1]],GroupVertices[Vertex],0)),1,1,"")</f>
        <v>1</v>
      </c>
      <c r="BC172" s="78" t="str">
        <f>REPLACE(INDEX(GroupVertices[Group],MATCH(Edges24[[#This Row],[Vertex 2]],GroupVertices[Vertex],0)),1,1,"")</f>
        <v>1</v>
      </c>
      <c r="BD172" s="48">
        <v>1</v>
      </c>
      <c r="BE172" s="49">
        <v>4.3478260869565215</v>
      </c>
      <c r="BF172" s="48">
        <v>0</v>
      </c>
      <c r="BG172" s="49">
        <v>0</v>
      </c>
      <c r="BH172" s="48">
        <v>0</v>
      </c>
      <c r="BI172" s="49">
        <v>0</v>
      </c>
      <c r="BJ172" s="48">
        <v>22</v>
      </c>
      <c r="BK172" s="49">
        <v>95.65217391304348</v>
      </c>
      <c r="BL172" s="48">
        <v>23</v>
      </c>
    </row>
    <row r="173" spans="1:64" ht="15">
      <c r="A173" s="64" t="s">
        <v>282</v>
      </c>
      <c r="B173" s="64" t="s">
        <v>282</v>
      </c>
      <c r="C173" s="65"/>
      <c r="D173" s="66"/>
      <c r="E173" s="67"/>
      <c r="F173" s="68"/>
      <c r="G173" s="65"/>
      <c r="H173" s="69"/>
      <c r="I173" s="70"/>
      <c r="J173" s="70"/>
      <c r="K173" s="34" t="s">
        <v>65</v>
      </c>
      <c r="L173" s="77">
        <v>189</v>
      </c>
      <c r="M173" s="77"/>
      <c r="N173" s="72"/>
      <c r="O173" s="79" t="s">
        <v>176</v>
      </c>
      <c r="P173" s="81">
        <v>43512.71534722222</v>
      </c>
      <c r="Q173" s="79" t="s">
        <v>445</v>
      </c>
      <c r="R173" s="83" t="s">
        <v>553</v>
      </c>
      <c r="S173" s="79" t="s">
        <v>560</v>
      </c>
      <c r="T173" s="79" t="s">
        <v>631</v>
      </c>
      <c r="U173" s="83" t="s">
        <v>697</v>
      </c>
      <c r="V173" s="83" t="s">
        <v>697</v>
      </c>
      <c r="W173" s="81">
        <v>43512.71534722222</v>
      </c>
      <c r="X173" s="83" t="s">
        <v>944</v>
      </c>
      <c r="Y173" s="79"/>
      <c r="Z173" s="79"/>
      <c r="AA173" s="85" t="s">
        <v>1131</v>
      </c>
      <c r="AB173" s="79"/>
      <c r="AC173" s="79" t="b">
        <v>0</v>
      </c>
      <c r="AD173" s="79">
        <v>0</v>
      </c>
      <c r="AE173" s="85" t="s">
        <v>1149</v>
      </c>
      <c r="AF173" s="79" t="b">
        <v>0</v>
      </c>
      <c r="AG173" s="79" t="s">
        <v>1152</v>
      </c>
      <c r="AH173" s="79"/>
      <c r="AI173" s="85" t="s">
        <v>1149</v>
      </c>
      <c r="AJ173" s="79" t="b">
        <v>0</v>
      </c>
      <c r="AK173" s="79">
        <v>0</v>
      </c>
      <c r="AL173" s="85" t="s">
        <v>1149</v>
      </c>
      <c r="AM173" s="79" t="s">
        <v>1168</v>
      </c>
      <c r="AN173" s="79" t="b">
        <v>0</v>
      </c>
      <c r="AO173" s="85" t="s">
        <v>1131</v>
      </c>
      <c r="AP173" s="79" t="s">
        <v>176</v>
      </c>
      <c r="AQ173" s="79">
        <v>0</v>
      </c>
      <c r="AR173" s="79">
        <v>0</v>
      </c>
      <c r="AS173" s="79"/>
      <c r="AT173" s="79"/>
      <c r="AU173" s="79"/>
      <c r="AV173" s="79"/>
      <c r="AW173" s="79"/>
      <c r="AX173" s="79"/>
      <c r="AY173" s="79"/>
      <c r="AZ173" s="79"/>
      <c r="BA173">
        <v>46</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14</v>
      </c>
      <c r="BK173" s="49">
        <v>100</v>
      </c>
      <c r="BL173" s="48">
        <v>14</v>
      </c>
    </row>
    <row r="174" spans="1:64" ht="15">
      <c r="A174" s="64" t="s">
        <v>282</v>
      </c>
      <c r="B174" s="64" t="s">
        <v>282</v>
      </c>
      <c r="C174" s="65"/>
      <c r="D174" s="66"/>
      <c r="E174" s="67"/>
      <c r="F174" s="68"/>
      <c r="G174" s="65"/>
      <c r="H174" s="69"/>
      <c r="I174" s="70"/>
      <c r="J174" s="70"/>
      <c r="K174" s="34" t="s">
        <v>65</v>
      </c>
      <c r="L174" s="77">
        <v>190</v>
      </c>
      <c r="M174" s="77"/>
      <c r="N174" s="72"/>
      <c r="O174" s="79" t="s">
        <v>176</v>
      </c>
      <c r="P174" s="81">
        <v>43512.82991898148</v>
      </c>
      <c r="Q174" s="79" t="s">
        <v>446</v>
      </c>
      <c r="R174" s="83" t="s">
        <v>540</v>
      </c>
      <c r="S174" s="79" t="s">
        <v>560</v>
      </c>
      <c r="T174" s="79" t="s">
        <v>632</v>
      </c>
      <c r="U174" s="83" t="s">
        <v>698</v>
      </c>
      <c r="V174" s="83" t="s">
        <v>698</v>
      </c>
      <c r="W174" s="81">
        <v>43512.82991898148</v>
      </c>
      <c r="X174" s="83" t="s">
        <v>945</v>
      </c>
      <c r="Y174" s="79"/>
      <c r="Z174" s="79"/>
      <c r="AA174" s="85" t="s">
        <v>1132</v>
      </c>
      <c r="AB174" s="79"/>
      <c r="AC174" s="79" t="b">
        <v>0</v>
      </c>
      <c r="AD174" s="79">
        <v>0</v>
      </c>
      <c r="AE174" s="85" t="s">
        <v>1149</v>
      </c>
      <c r="AF174" s="79" t="b">
        <v>0</v>
      </c>
      <c r="AG174" s="79" t="s">
        <v>1152</v>
      </c>
      <c r="AH174" s="79"/>
      <c r="AI174" s="85" t="s">
        <v>1149</v>
      </c>
      <c r="AJ174" s="79" t="b">
        <v>0</v>
      </c>
      <c r="AK174" s="79">
        <v>0</v>
      </c>
      <c r="AL174" s="85" t="s">
        <v>1149</v>
      </c>
      <c r="AM174" s="79" t="s">
        <v>1168</v>
      </c>
      <c r="AN174" s="79" t="b">
        <v>0</v>
      </c>
      <c r="AO174" s="85" t="s">
        <v>1132</v>
      </c>
      <c r="AP174" s="79" t="s">
        <v>176</v>
      </c>
      <c r="AQ174" s="79">
        <v>0</v>
      </c>
      <c r="AR174" s="79">
        <v>0</v>
      </c>
      <c r="AS174" s="79"/>
      <c r="AT174" s="79"/>
      <c r="AU174" s="79"/>
      <c r="AV174" s="79"/>
      <c r="AW174" s="79"/>
      <c r="AX174" s="79"/>
      <c r="AY174" s="79"/>
      <c r="AZ174" s="79"/>
      <c r="BA174">
        <v>46</v>
      </c>
      <c r="BB174" s="78" t="str">
        <f>REPLACE(INDEX(GroupVertices[Group],MATCH(Edges24[[#This Row],[Vertex 1]],GroupVertices[Vertex],0)),1,1,"")</f>
        <v>1</v>
      </c>
      <c r="BC174" s="78" t="str">
        <f>REPLACE(INDEX(GroupVertices[Group],MATCH(Edges24[[#This Row],[Vertex 2]],GroupVertices[Vertex],0)),1,1,"")</f>
        <v>1</v>
      </c>
      <c r="BD174" s="48">
        <v>1</v>
      </c>
      <c r="BE174" s="49">
        <v>5.882352941176471</v>
      </c>
      <c r="BF174" s="48">
        <v>1</v>
      </c>
      <c r="BG174" s="49">
        <v>5.882352941176471</v>
      </c>
      <c r="BH174" s="48">
        <v>0</v>
      </c>
      <c r="BI174" s="49">
        <v>0</v>
      </c>
      <c r="BJ174" s="48">
        <v>15</v>
      </c>
      <c r="BK174" s="49">
        <v>88.23529411764706</v>
      </c>
      <c r="BL174" s="48">
        <v>17</v>
      </c>
    </row>
    <row r="175" spans="1:64" ht="15">
      <c r="A175" s="64" t="s">
        <v>282</v>
      </c>
      <c r="B175" s="64" t="s">
        <v>282</v>
      </c>
      <c r="C175" s="65"/>
      <c r="D175" s="66"/>
      <c r="E175" s="67"/>
      <c r="F175" s="68"/>
      <c r="G175" s="65"/>
      <c r="H175" s="69"/>
      <c r="I175" s="70"/>
      <c r="J175" s="70"/>
      <c r="K175" s="34" t="s">
        <v>65</v>
      </c>
      <c r="L175" s="77">
        <v>191</v>
      </c>
      <c r="M175" s="77"/>
      <c r="N175" s="72"/>
      <c r="O175" s="79" t="s">
        <v>176</v>
      </c>
      <c r="P175" s="81">
        <v>43512.92365740741</v>
      </c>
      <c r="Q175" s="79" t="s">
        <v>447</v>
      </c>
      <c r="R175" s="83" t="s">
        <v>554</v>
      </c>
      <c r="S175" s="79" t="s">
        <v>560</v>
      </c>
      <c r="T175" s="79" t="s">
        <v>633</v>
      </c>
      <c r="U175" s="83" t="s">
        <v>699</v>
      </c>
      <c r="V175" s="83" t="s">
        <v>699</v>
      </c>
      <c r="W175" s="81">
        <v>43512.92365740741</v>
      </c>
      <c r="X175" s="83" t="s">
        <v>946</v>
      </c>
      <c r="Y175" s="79"/>
      <c r="Z175" s="79"/>
      <c r="AA175" s="85" t="s">
        <v>1133</v>
      </c>
      <c r="AB175" s="79"/>
      <c r="AC175" s="79" t="b">
        <v>0</v>
      </c>
      <c r="AD175" s="79">
        <v>0</v>
      </c>
      <c r="AE175" s="85" t="s">
        <v>1149</v>
      </c>
      <c r="AF175" s="79" t="b">
        <v>0</v>
      </c>
      <c r="AG175" s="79" t="s">
        <v>1152</v>
      </c>
      <c r="AH175" s="79"/>
      <c r="AI175" s="85" t="s">
        <v>1149</v>
      </c>
      <c r="AJ175" s="79" t="b">
        <v>0</v>
      </c>
      <c r="AK175" s="79">
        <v>0</v>
      </c>
      <c r="AL175" s="85" t="s">
        <v>1149</v>
      </c>
      <c r="AM175" s="79" t="s">
        <v>1168</v>
      </c>
      <c r="AN175" s="79" t="b">
        <v>0</v>
      </c>
      <c r="AO175" s="85" t="s">
        <v>1133</v>
      </c>
      <c r="AP175" s="79" t="s">
        <v>176</v>
      </c>
      <c r="AQ175" s="79">
        <v>0</v>
      </c>
      <c r="AR175" s="79">
        <v>0</v>
      </c>
      <c r="AS175" s="79"/>
      <c r="AT175" s="79"/>
      <c r="AU175" s="79"/>
      <c r="AV175" s="79"/>
      <c r="AW175" s="79"/>
      <c r="AX175" s="79"/>
      <c r="AY175" s="79"/>
      <c r="AZ175" s="79"/>
      <c r="BA175">
        <v>46</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24</v>
      </c>
      <c r="BK175" s="49">
        <v>100</v>
      </c>
      <c r="BL175" s="48">
        <v>24</v>
      </c>
    </row>
    <row r="176" spans="1:64" ht="15">
      <c r="A176" s="64" t="s">
        <v>282</v>
      </c>
      <c r="B176" s="64" t="s">
        <v>282</v>
      </c>
      <c r="C176" s="65"/>
      <c r="D176" s="66"/>
      <c r="E176" s="67"/>
      <c r="F176" s="68"/>
      <c r="G176" s="65"/>
      <c r="H176" s="69"/>
      <c r="I176" s="70"/>
      <c r="J176" s="70"/>
      <c r="K176" s="34" t="s">
        <v>65</v>
      </c>
      <c r="L176" s="77">
        <v>192</v>
      </c>
      <c r="M176" s="77"/>
      <c r="N176" s="72"/>
      <c r="O176" s="79" t="s">
        <v>176</v>
      </c>
      <c r="P176" s="81">
        <v>43513.0418287037</v>
      </c>
      <c r="Q176" s="79" t="s">
        <v>448</v>
      </c>
      <c r="R176" s="83" t="s">
        <v>542</v>
      </c>
      <c r="S176" s="79" t="s">
        <v>560</v>
      </c>
      <c r="T176" s="79" t="s">
        <v>634</v>
      </c>
      <c r="U176" s="83" t="s">
        <v>700</v>
      </c>
      <c r="V176" s="83" t="s">
        <v>700</v>
      </c>
      <c r="W176" s="81">
        <v>43513.0418287037</v>
      </c>
      <c r="X176" s="83" t="s">
        <v>947</v>
      </c>
      <c r="Y176" s="79"/>
      <c r="Z176" s="79"/>
      <c r="AA176" s="85" t="s">
        <v>1134</v>
      </c>
      <c r="AB176" s="79"/>
      <c r="AC176" s="79" t="b">
        <v>0</v>
      </c>
      <c r="AD176" s="79">
        <v>0</v>
      </c>
      <c r="AE176" s="85" t="s">
        <v>1149</v>
      </c>
      <c r="AF176" s="79" t="b">
        <v>0</v>
      </c>
      <c r="AG176" s="79" t="s">
        <v>1152</v>
      </c>
      <c r="AH176" s="79"/>
      <c r="AI176" s="85" t="s">
        <v>1149</v>
      </c>
      <c r="AJ176" s="79" t="b">
        <v>0</v>
      </c>
      <c r="AK176" s="79">
        <v>0</v>
      </c>
      <c r="AL176" s="85" t="s">
        <v>1149</v>
      </c>
      <c r="AM176" s="79" t="s">
        <v>1168</v>
      </c>
      <c r="AN176" s="79" t="b">
        <v>0</v>
      </c>
      <c r="AO176" s="85" t="s">
        <v>1134</v>
      </c>
      <c r="AP176" s="79" t="s">
        <v>176</v>
      </c>
      <c r="AQ176" s="79">
        <v>0</v>
      </c>
      <c r="AR176" s="79">
        <v>0</v>
      </c>
      <c r="AS176" s="79"/>
      <c r="AT176" s="79"/>
      <c r="AU176" s="79"/>
      <c r="AV176" s="79"/>
      <c r="AW176" s="79"/>
      <c r="AX176" s="79"/>
      <c r="AY176" s="79"/>
      <c r="AZ176" s="79"/>
      <c r="BA176">
        <v>46</v>
      </c>
      <c r="BB176" s="78" t="str">
        <f>REPLACE(INDEX(GroupVertices[Group],MATCH(Edges24[[#This Row],[Vertex 1]],GroupVertices[Vertex],0)),1,1,"")</f>
        <v>1</v>
      </c>
      <c r="BC176" s="78" t="str">
        <f>REPLACE(INDEX(GroupVertices[Group],MATCH(Edges24[[#This Row],[Vertex 2]],GroupVertices[Vertex],0)),1,1,"")</f>
        <v>1</v>
      </c>
      <c r="BD176" s="48">
        <v>1</v>
      </c>
      <c r="BE176" s="49">
        <v>4.545454545454546</v>
      </c>
      <c r="BF176" s="48">
        <v>2</v>
      </c>
      <c r="BG176" s="49">
        <v>9.090909090909092</v>
      </c>
      <c r="BH176" s="48">
        <v>0</v>
      </c>
      <c r="BI176" s="49">
        <v>0</v>
      </c>
      <c r="BJ176" s="48">
        <v>19</v>
      </c>
      <c r="BK176" s="49">
        <v>86.36363636363636</v>
      </c>
      <c r="BL176" s="48">
        <v>22</v>
      </c>
    </row>
    <row r="177" spans="1:64" ht="15">
      <c r="A177" s="64" t="s">
        <v>282</v>
      </c>
      <c r="B177" s="64" t="s">
        <v>282</v>
      </c>
      <c r="C177" s="65"/>
      <c r="D177" s="66"/>
      <c r="E177" s="67"/>
      <c r="F177" s="68"/>
      <c r="G177" s="65"/>
      <c r="H177" s="69"/>
      <c r="I177" s="70"/>
      <c r="J177" s="70"/>
      <c r="K177" s="34" t="s">
        <v>65</v>
      </c>
      <c r="L177" s="77">
        <v>193</v>
      </c>
      <c r="M177" s="77"/>
      <c r="N177" s="72"/>
      <c r="O177" s="79" t="s">
        <v>176</v>
      </c>
      <c r="P177" s="81">
        <v>43513.60768518518</v>
      </c>
      <c r="Q177" s="79" t="s">
        <v>449</v>
      </c>
      <c r="R177" s="83" t="s">
        <v>555</v>
      </c>
      <c r="S177" s="79" t="s">
        <v>560</v>
      </c>
      <c r="T177" s="79" t="s">
        <v>635</v>
      </c>
      <c r="U177" s="83" t="s">
        <v>701</v>
      </c>
      <c r="V177" s="83" t="s">
        <v>701</v>
      </c>
      <c r="W177" s="81">
        <v>43513.60768518518</v>
      </c>
      <c r="X177" s="83" t="s">
        <v>948</v>
      </c>
      <c r="Y177" s="79"/>
      <c r="Z177" s="79"/>
      <c r="AA177" s="85" t="s">
        <v>1135</v>
      </c>
      <c r="AB177" s="79"/>
      <c r="AC177" s="79" t="b">
        <v>0</v>
      </c>
      <c r="AD177" s="79">
        <v>4</v>
      </c>
      <c r="AE177" s="85" t="s">
        <v>1149</v>
      </c>
      <c r="AF177" s="79" t="b">
        <v>0</v>
      </c>
      <c r="AG177" s="79" t="s">
        <v>1152</v>
      </c>
      <c r="AH177" s="79"/>
      <c r="AI177" s="85" t="s">
        <v>1149</v>
      </c>
      <c r="AJ177" s="79" t="b">
        <v>0</v>
      </c>
      <c r="AK177" s="79">
        <v>1</v>
      </c>
      <c r="AL177" s="85" t="s">
        <v>1149</v>
      </c>
      <c r="AM177" s="79" t="s">
        <v>1168</v>
      </c>
      <c r="AN177" s="79" t="b">
        <v>0</v>
      </c>
      <c r="AO177" s="85" t="s">
        <v>1135</v>
      </c>
      <c r="AP177" s="79" t="s">
        <v>176</v>
      </c>
      <c r="AQ177" s="79">
        <v>0</v>
      </c>
      <c r="AR177" s="79">
        <v>0</v>
      </c>
      <c r="AS177" s="79"/>
      <c r="AT177" s="79"/>
      <c r="AU177" s="79"/>
      <c r="AV177" s="79"/>
      <c r="AW177" s="79"/>
      <c r="AX177" s="79"/>
      <c r="AY177" s="79"/>
      <c r="AZ177" s="79"/>
      <c r="BA177">
        <v>46</v>
      </c>
      <c r="BB177" s="78" t="str">
        <f>REPLACE(INDEX(GroupVertices[Group],MATCH(Edges24[[#This Row],[Vertex 1]],GroupVertices[Vertex],0)),1,1,"")</f>
        <v>1</v>
      </c>
      <c r="BC177" s="78" t="str">
        <f>REPLACE(INDEX(GroupVertices[Group],MATCH(Edges24[[#This Row],[Vertex 2]],GroupVertices[Vertex],0)),1,1,"")</f>
        <v>1</v>
      </c>
      <c r="BD177" s="48">
        <v>1</v>
      </c>
      <c r="BE177" s="49">
        <v>4</v>
      </c>
      <c r="BF177" s="48">
        <v>1</v>
      </c>
      <c r="BG177" s="49">
        <v>4</v>
      </c>
      <c r="BH177" s="48">
        <v>0</v>
      </c>
      <c r="BI177" s="49">
        <v>0</v>
      </c>
      <c r="BJ177" s="48">
        <v>23</v>
      </c>
      <c r="BK177" s="49">
        <v>92</v>
      </c>
      <c r="BL177" s="48">
        <v>25</v>
      </c>
    </row>
    <row r="178" spans="1:64" ht="15">
      <c r="A178" s="64" t="s">
        <v>282</v>
      </c>
      <c r="B178" s="64" t="s">
        <v>282</v>
      </c>
      <c r="C178" s="65"/>
      <c r="D178" s="66"/>
      <c r="E178" s="67"/>
      <c r="F178" s="68"/>
      <c r="G178" s="65"/>
      <c r="H178" s="69"/>
      <c r="I178" s="70"/>
      <c r="J178" s="70"/>
      <c r="K178" s="34" t="s">
        <v>65</v>
      </c>
      <c r="L178" s="77">
        <v>194</v>
      </c>
      <c r="M178" s="77"/>
      <c r="N178" s="72"/>
      <c r="O178" s="79" t="s">
        <v>176</v>
      </c>
      <c r="P178" s="81">
        <v>43513.8403125</v>
      </c>
      <c r="Q178" s="79" t="s">
        <v>450</v>
      </c>
      <c r="R178" s="83" t="s">
        <v>556</v>
      </c>
      <c r="S178" s="79" t="s">
        <v>560</v>
      </c>
      <c r="T178" s="79" t="s">
        <v>595</v>
      </c>
      <c r="U178" s="83" t="s">
        <v>702</v>
      </c>
      <c r="V178" s="83" t="s">
        <v>702</v>
      </c>
      <c r="W178" s="81">
        <v>43513.8403125</v>
      </c>
      <c r="X178" s="83" t="s">
        <v>949</v>
      </c>
      <c r="Y178" s="79"/>
      <c r="Z178" s="79"/>
      <c r="AA178" s="85" t="s">
        <v>1136</v>
      </c>
      <c r="AB178" s="79"/>
      <c r="AC178" s="79" t="b">
        <v>0</v>
      </c>
      <c r="AD178" s="79">
        <v>1</v>
      </c>
      <c r="AE178" s="85" t="s">
        <v>1149</v>
      </c>
      <c r="AF178" s="79" t="b">
        <v>0</v>
      </c>
      <c r="AG178" s="79" t="s">
        <v>1152</v>
      </c>
      <c r="AH178" s="79"/>
      <c r="AI178" s="85" t="s">
        <v>1149</v>
      </c>
      <c r="AJ178" s="79" t="b">
        <v>0</v>
      </c>
      <c r="AK178" s="79">
        <v>2</v>
      </c>
      <c r="AL178" s="85" t="s">
        <v>1149</v>
      </c>
      <c r="AM178" s="79" t="s">
        <v>1168</v>
      </c>
      <c r="AN178" s="79" t="b">
        <v>0</v>
      </c>
      <c r="AO178" s="85" t="s">
        <v>1136</v>
      </c>
      <c r="AP178" s="79" t="s">
        <v>176</v>
      </c>
      <c r="AQ178" s="79">
        <v>0</v>
      </c>
      <c r="AR178" s="79">
        <v>0</v>
      </c>
      <c r="AS178" s="79"/>
      <c r="AT178" s="79"/>
      <c r="AU178" s="79"/>
      <c r="AV178" s="79"/>
      <c r="AW178" s="79"/>
      <c r="AX178" s="79"/>
      <c r="AY178" s="79"/>
      <c r="AZ178" s="79"/>
      <c r="BA178">
        <v>46</v>
      </c>
      <c r="BB178" s="78" t="str">
        <f>REPLACE(INDEX(GroupVertices[Group],MATCH(Edges24[[#This Row],[Vertex 1]],GroupVertices[Vertex],0)),1,1,"")</f>
        <v>1</v>
      </c>
      <c r="BC178" s="78" t="str">
        <f>REPLACE(INDEX(GroupVertices[Group],MATCH(Edges24[[#This Row],[Vertex 2]],GroupVertices[Vertex],0)),1,1,"")</f>
        <v>1</v>
      </c>
      <c r="BD178" s="48">
        <v>2</v>
      </c>
      <c r="BE178" s="49">
        <v>11.764705882352942</v>
      </c>
      <c r="BF178" s="48">
        <v>2</v>
      </c>
      <c r="BG178" s="49">
        <v>11.764705882352942</v>
      </c>
      <c r="BH178" s="48">
        <v>0</v>
      </c>
      <c r="BI178" s="49">
        <v>0</v>
      </c>
      <c r="BJ178" s="48">
        <v>13</v>
      </c>
      <c r="BK178" s="49">
        <v>76.47058823529412</v>
      </c>
      <c r="BL178" s="48">
        <v>17</v>
      </c>
    </row>
    <row r="179" spans="1:64" ht="15">
      <c r="A179" s="64" t="s">
        <v>282</v>
      </c>
      <c r="B179" s="64" t="s">
        <v>282</v>
      </c>
      <c r="C179" s="65"/>
      <c r="D179" s="66"/>
      <c r="E179" s="67"/>
      <c r="F179" s="68"/>
      <c r="G179" s="65"/>
      <c r="H179" s="69"/>
      <c r="I179" s="70"/>
      <c r="J179" s="70"/>
      <c r="K179" s="34" t="s">
        <v>65</v>
      </c>
      <c r="L179" s="77">
        <v>195</v>
      </c>
      <c r="M179" s="77"/>
      <c r="N179" s="72"/>
      <c r="O179" s="79" t="s">
        <v>176</v>
      </c>
      <c r="P179" s="81">
        <v>43514.052141203705</v>
      </c>
      <c r="Q179" s="79" t="s">
        <v>451</v>
      </c>
      <c r="R179" s="83" t="s">
        <v>537</v>
      </c>
      <c r="S179" s="79" t="s">
        <v>560</v>
      </c>
      <c r="T179" s="79" t="s">
        <v>596</v>
      </c>
      <c r="U179" s="83" t="s">
        <v>703</v>
      </c>
      <c r="V179" s="83" t="s">
        <v>703</v>
      </c>
      <c r="W179" s="81">
        <v>43514.052141203705</v>
      </c>
      <c r="X179" s="83" t="s">
        <v>950</v>
      </c>
      <c r="Y179" s="79"/>
      <c r="Z179" s="79"/>
      <c r="AA179" s="85" t="s">
        <v>1137</v>
      </c>
      <c r="AB179" s="79"/>
      <c r="AC179" s="79" t="b">
        <v>0</v>
      </c>
      <c r="AD179" s="79">
        <v>0</v>
      </c>
      <c r="AE179" s="85" t="s">
        <v>1149</v>
      </c>
      <c r="AF179" s="79" t="b">
        <v>0</v>
      </c>
      <c r="AG179" s="79" t="s">
        <v>1152</v>
      </c>
      <c r="AH179" s="79"/>
      <c r="AI179" s="85" t="s">
        <v>1149</v>
      </c>
      <c r="AJ179" s="79" t="b">
        <v>0</v>
      </c>
      <c r="AK179" s="79">
        <v>2</v>
      </c>
      <c r="AL179" s="85" t="s">
        <v>1149</v>
      </c>
      <c r="AM179" s="79" t="s">
        <v>1168</v>
      </c>
      <c r="AN179" s="79" t="b">
        <v>0</v>
      </c>
      <c r="AO179" s="85" t="s">
        <v>1137</v>
      </c>
      <c r="AP179" s="79" t="s">
        <v>176</v>
      </c>
      <c r="AQ179" s="79">
        <v>0</v>
      </c>
      <c r="AR179" s="79">
        <v>0</v>
      </c>
      <c r="AS179" s="79"/>
      <c r="AT179" s="79"/>
      <c r="AU179" s="79"/>
      <c r="AV179" s="79"/>
      <c r="AW179" s="79"/>
      <c r="AX179" s="79"/>
      <c r="AY179" s="79"/>
      <c r="AZ179" s="79"/>
      <c r="BA179">
        <v>46</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22</v>
      </c>
      <c r="BK179" s="49">
        <v>100</v>
      </c>
      <c r="BL179" s="48">
        <v>22</v>
      </c>
    </row>
    <row r="180" spans="1:64" ht="15">
      <c r="A180" s="64" t="s">
        <v>282</v>
      </c>
      <c r="B180" s="64" t="s">
        <v>282</v>
      </c>
      <c r="C180" s="65"/>
      <c r="D180" s="66"/>
      <c r="E180" s="67"/>
      <c r="F180" s="68"/>
      <c r="G180" s="65"/>
      <c r="H180" s="69"/>
      <c r="I180" s="70"/>
      <c r="J180" s="70"/>
      <c r="K180" s="34" t="s">
        <v>65</v>
      </c>
      <c r="L180" s="77">
        <v>196</v>
      </c>
      <c r="M180" s="77"/>
      <c r="N180" s="72"/>
      <c r="O180" s="79" t="s">
        <v>176</v>
      </c>
      <c r="P180" s="81">
        <v>43514.59033564815</v>
      </c>
      <c r="Q180" s="79" t="s">
        <v>452</v>
      </c>
      <c r="R180" s="83" t="s">
        <v>510</v>
      </c>
      <c r="S180" s="79" t="s">
        <v>560</v>
      </c>
      <c r="T180" s="79"/>
      <c r="U180" s="83" t="s">
        <v>649</v>
      </c>
      <c r="V180" s="83" t="s">
        <v>649</v>
      </c>
      <c r="W180" s="81">
        <v>43514.59033564815</v>
      </c>
      <c r="X180" s="83" t="s">
        <v>951</v>
      </c>
      <c r="Y180" s="79"/>
      <c r="Z180" s="79"/>
      <c r="AA180" s="85" t="s">
        <v>1138</v>
      </c>
      <c r="AB180" s="79"/>
      <c r="AC180" s="79" t="b">
        <v>0</v>
      </c>
      <c r="AD180" s="79">
        <v>1</v>
      </c>
      <c r="AE180" s="85" t="s">
        <v>1149</v>
      </c>
      <c r="AF180" s="79" t="b">
        <v>0</v>
      </c>
      <c r="AG180" s="79" t="s">
        <v>1152</v>
      </c>
      <c r="AH180" s="79"/>
      <c r="AI180" s="85" t="s">
        <v>1149</v>
      </c>
      <c r="AJ180" s="79" t="b">
        <v>0</v>
      </c>
      <c r="AK180" s="79">
        <v>1</v>
      </c>
      <c r="AL180" s="85" t="s">
        <v>1149</v>
      </c>
      <c r="AM180" s="79" t="s">
        <v>1168</v>
      </c>
      <c r="AN180" s="79" t="b">
        <v>0</v>
      </c>
      <c r="AO180" s="85" t="s">
        <v>1138</v>
      </c>
      <c r="AP180" s="79" t="s">
        <v>176</v>
      </c>
      <c r="AQ180" s="79">
        <v>0</v>
      </c>
      <c r="AR180" s="79">
        <v>0</v>
      </c>
      <c r="AS180" s="79"/>
      <c r="AT180" s="79"/>
      <c r="AU180" s="79"/>
      <c r="AV180" s="79"/>
      <c r="AW180" s="79"/>
      <c r="AX180" s="79"/>
      <c r="AY180" s="79"/>
      <c r="AZ180" s="79"/>
      <c r="BA180">
        <v>46</v>
      </c>
      <c r="BB180" s="78" t="str">
        <f>REPLACE(INDEX(GroupVertices[Group],MATCH(Edges24[[#This Row],[Vertex 1]],GroupVertices[Vertex],0)),1,1,"")</f>
        <v>1</v>
      </c>
      <c r="BC180" s="78" t="str">
        <f>REPLACE(INDEX(GroupVertices[Group],MATCH(Edges24[[#This Row],[Vertex 2]],GroupVertices[Vertex],0)),1,1,"")</f>
        <v>1</v>
      </c>
      <c r="BD180" s="48">
        <v>0</v>
      </c>
      <c r="BE180" s="49">
        <v>0</v>
      </c>
      <c r="BF180" s="48">
        <v>1</v>
      </c>
      <c r="BG180" s="49">
        <v>7.142857142857143</v>
      </c>
      <c r="BH180" s="48">
        <v>0</v>
      </c>
      <c r="BI180" s="49">
        <v>0</v>
      </c>
      <c r="BJ180" s="48">
        <v>13</v>
      </c>
      <c r="BK180" s="49">
        <v>92.85714285714286</v>
      </c>
      <c r="BL180" s="48">
        <v>14</v>
      </c>
    </row>
    <row r="181" spans="1:64" ht="15">
      <c r="A181" s="64" t="s">
        <v>282</v>
      </c>
      <c r="B181" s="64" t="s">
        <v>282</v>
      </c>
      <c r="C181" s="65"/>
      <c r="D181" s="66"/>
      <c r="E181" s="67"/>
      <c r="F181" s="68"/>
      <c r="G181" s="65"/>
      <c r="H181" s="69"/>
      <c r="I181" s="70"/>
      <c r="J181" s="70"/>
      <c r="K181" s="34" t="s">
        <v>65</v>
      </c>
      <c r="L181" s="77">
        <v>197</v>
      </c>
      <c r="M181" s="77"/>
      <c r="N181" s="72"/>
      <c r="O181" s="79" t="s">
        <v>176</v>
      </c>
      <c r="P181" s="81">
        <v>43514.80216435185</v>
      </c>
      <c r="Q181" s="79" t="s">
        <v>453</v>
      </c>
      <c r="R181" s="83" t="s">
        <v>534</v>
      </c>
      <c r="S181" s="79" t="s">
        <v>560</v>
      </c>
      <c r="T181" s="79" t="s">
        <v>636</v>
      </c>
      <c r="U181" s="83" t="s">
        <v>704</v>
      </c>
      <c r="V181" s="83" t="s">
        <v>704</v>
      </c>
      <c r="W181" s="81">
        <v>43514.80216435185</v>
      </c>
      <c r="X181" s="83" t="s">
        <v>952</v>
      </c>
      <c r="Y181" s="79"/>
      <c r="Z181" s="79"/>
      <c r="AA181" s="85" t="s">
        <v>1139</v>
      </c>
      <c r="AB181" s="79"/>
      <c r="AC181" s="79" t="b">
        <v>0</v>
      </c>
      <c r="AD181" s="79">
        <v>1</v>
      </c>
      <c r="AE181" s="85" t="s">
        <v>1149</v>
      </c>
      <c r="AF181" s="79" t="b">
        <v>0</v>
      </c>
      <c r="AG181" s="79" t="s">
        <v>1152</v>
      </c>
      <c r="AH181" s="79"/>
      <c r="AI181" s="85" t="s">
        <v>1149</v>
      </c>
      <c r="AJ181" s="79" t="b">
        <v>0</v>
      </c>
      <c r="AK181" s="79">
        <v>0</v>
      </c>
      <c r="AL181" s="85" t="s">
        <v>1149</v>
      </c>
      <c r="AM181" s="79" t="s">
        <v>1168</v>
      </c>
      <c r="AN181" s="79" t="b">
        <v>0</v>
      </c>
      <c r="AO181" s="85" t="s">
        <v>1139</v>
      </c>
      <c r="AP181" s="79" t="s">
        <v>176</v>
      </c>
      <c r="AQ181" s="79">
        <v>0</v>
      </c>
      <c r="AR181" s="79">
        <v>0</v>
      </c>
      <c r="AS181" s="79"/>
      <c r="AT181" s="79"/>
      <c r="AU181" s="79"/>
      <c r="AV181" s="79"/>
      <c r="AW181" s="79"/>
      <c r="AX181" s="79"/>
      <c r="AY181" s="79"/>
      <c r="AZ181" s="79"/>
      <c r="BA181">
        <v>46</v>
      </c>
      <c r="BB181" s="78" t="str">
        <f>REPLACE(INDEX(GroupVertices[Group],MATCH(Edges24[[#This Row],[Vertex 1]],GroupVertices[Vertex],0)),1,1,"")</f>
        <v>1</v>
      </c>
      <c r="BC181" s="78" t="str">
        <f>REPLACE(INDEX(GroupVertices[Group],MATCH(Edges24[[#This Row],[Vertex 2]],GroupVertices[Vertex],0)),1,1,"")</f>
        <v>1</v>
      </c>
      <c r="BD181" s="48">
        <v>1</v>
      </c>
      <c r="BE181" s="49">
        <v>5</v>
      </c>
      <c r="BF181" s="48">
        <v>0</v>
      </c>
      <c r="BG181" s="49">
        <v>0</v>
      </c>
      <c r="BH181" s="48">
        <v>0</v>
      </c>
      <c r="BI181" s="49">
        <v>0</v>
      </c>
      <c r="BJ181" s="48">
        <v>19</v>
      </c>
      <c r="BK181" s="49">
        <v>95</v>
      </c>
      <c r="BL181" s="48">
        <v>20</v>
      </c>
    </row>
    <row r="182" spans="1:64" ht="15">
      <c r="A182" s="64" t="s">
        <v>282</v>
      </c>
      <c r="B182" s="64" t="s">
        <v>282</v>
      </c>
      <c r="C182" s="65"/>
      <c r="D182" s="66"/>
      <c r="E182" s="67"/>
      <c r="F182" s="68"/>
      <c r="G182" s="65"/>
      <c r="H182" s="69"/>
      <c r="I182" s="70"/>
      <c r="J182" s="70"/>
      <c r="K182" s="34" t="s">
        <v>65</v>
      </c>
      <c r="L182" s="77">
        <v>198</v>
      </c>
      <c r="M182" s="77"/>
      <c r="N182" s="72"/>
      <c r="O182" s="79" t="s">
        <v>176</v>
      </c>
      <c r="P182" s="81">
        <v>43515.54520833334</v>
      </c>
      <c r="Q182" s="79" t="s">
        <v>454</v>
      </c>
      <c r="R182" s="83" t="s">
        <v>550</v>
      </c>
      <c r="S182" s="79" t="s">
        <v>560</v>
      </c>
      <c r="T182" s="79" t="s">
        <v>600</v>
      </c>
      <c r="U182" s="83" t="s">
        <v>705</v>
      </c>
      <c r="V182" s="83" t="s">
        <v>705</v>
      </c>
      <c r="W182" s="81">
        <v>43515.54520833334</v>
      </c>
      <c r="X182" s="83" t="s">
        <v>953</v>
      </c>
      <c r="Y182" s="79"/>
      <c r="Z182" s="79"/>
      <c r="AA182" s="85" t="s">
        <v>1140</v>
      </c>
      <c r="AB182" s="79"/>
      <c r="AC182" s="79" t="b">
        <v>0</v>
      </c>
      <c r="AD182" s="79">
        <v>2</v>
      </c>
      <c r="AE182" s="85" t="s">
        <v>1149</v>
      </c>
      <c r="AF182" s="79" t="b">
        <v>0</v>
      </c>
      <c r="AG182" s="79" t="s">
        <v>1152</v>
      </c>
      <c r="AH182" s="79"/>
      <c r="AI182" s="85" t="s">
        <v>1149</v>
      </c>
      <c r="AJ182" s="79" t="b">
        <v>0</v>
      </c>
      <c r="AK182" s="79">
        <v>0</v>
      </c>
      <c r="AL182" s="85" t="s">
        <v>1149</v>
      </c>
      <c r="AM182" s="79" t="s">
        <v>1168</v>
      </c>
      <c r="AN182" s="79" t="b">
        <v>0</v>
      </c>
      <c r="AO182" s="85" t="s">
        <v>1140</v>
      </c>
      <c r="AP182" s="79" t="s">
        <v>176</v>
      </c>
      <c r="AQ182" s="79">
        <v>0</v>
      </c>
      <c r="AR182" s="79">
        <v>0</v>
      </c>
      <c r="AS182" s="79"/>
      <c r="AT182" s="79"/>
      <c r="AU182" s="79"/>
      <c r="AV182" s="79"/>
      <c r="AW182" s="79"/>
      <c r="AX182" s="79"/>
      <c r="AY182" s="79"/>
      <c r="AZ182" s="79"/>
      <c r="BA182">
        <v>46</v>
      </c>
      <c r="BB182" s="78" t="str">
        <f>REPLACE(INDEX(GroupVertices[Group],MATCH(Edges24[[#This Row],[Vertex 1]],GroupVertices[Vertex],0)),1,1,"")</f>
        <v>1</v>
      </c>
      <c r="BC182" s="78" t="str">
        <f>REPLACE(INDEX(GroupVertices[Group],MATCH(Edges24[[#This Row],[Vertex 2]],GroupVertices[Vertex],0)),1,1,"")</f>
        <v>1</v>
      </c>
      <c r="BD182" s="48">
        <v>2</v>
      </c>
      <c r="BE182" s="49">
        <v>9.090909090909092</v>
      </c>
      <c r="BF182" s="48">
        <v>0</v>
      </c>
      <c r="BG182" s="49">
        <v>0</v>
      </c>
      <c r="BH182" s="48">
        <v>0</v>
      </c>
      <c r="BI182" s="49">
        <v>0</v>
      </c>
      <c r="BJ182" s="48">
        <v>20</v>
      </c>
      <c r="BK182" s="49">
        <v>90.9090909090909</v>
      </c>
      <c r="BL182" s="48">
        <v>22</v>
      </c>
    </row>
    <row r="183" spans="1:64" ht="15">
      <c r="A183" s="64" t="s">
        <v>282</v>
      </c>
      <c r="B183" s="64" t="s">
        <v>282</v>
      </c>
      <c r="C183" s="65"/>
      <c r="D183" s="66"/>
      <c r="E183" s="67"/>
      <c r="F183" s="68"/>
      <c r="G183" s="65"/>
      <c r="H183" s="69"/>
      <c r="I183" s="70"/>
      <c r="J183" s="70"/>
      <c r="K183" s="34" t="s">
        <v>65</v>
      </c>
      <c r="L183" s="77">
        <v>199</v>
      </c>
      <c r="M183" s="77"/>
      <c r="N183" s="72"/>
      <c r="O183" s="79" t="s">
        <v>176</v>
      </c>
      <c r="P183" s="81">
        <v>43515.649363425924</v>
      </c>
      <c r="Q183" s="79" t="s">
        <v>455</v>
      </c>
      <c r="R183" s="83" t="s">
        <v>547</v>
      </c>
      <c r="S183" s="79" t="s">
        <v>560</v>
      </c>
      <c r="T183" s="79" t="s">
        <v>637</v>
      </c>
      <c r="U183" s="83" t="s">
        <v>706</v>
      </c>
      <c r="V183" s="83" t="s">
        <v>706</v>
      </c>
      <c r="W183" s="81">
        <v>43515.649363425924</v>
      </c>
      <c r="X183" s="83" t="s">
        <v>954</v>
      </c>
      <c r="Y183" s="79"/>
      <c r="Z183" s="79"/>
      <c r="AA183" s="85" t="s">
        <v>1141</v>
      </c>
      <c r="AB183" s="79"/>
      <c r="AC183" s="79" t="b">
        <v>0</v>
      </c>
      <c r="AD183" s="79">
        <v>1</v>
      </c>
      <c r="AE183" s="85" t="s">
        <v>1149</v>
      </c>
      <c r="AF183" s="79" t="b">
        <v>0</v>
      </c>
      <c r="AG183" s="79" t="s">
        <v>1152</v>
      </c>
      <c r="AH183" s="79"/>
      <c r="AI183" s="85" t="s">
        <v>1149</v>
      </c>
      <c r="AJ183" s="79" t="b">
        <v>0</v>
      </c>
      <c r="AK183" s="79">
        <v>1</v>
      </c>
      <c r="AL183" s="85" t="s">
        <v>1149</v>
      </c>
      <c r="AM183" s="79" t="s">
        <v>1168</v>
      </c>
      <c r="AN183" s="79" t="b">
        <v>0</v>
      </c>
      <c r="AO183" s="85" t="s">
        <v>1141</v>
      </c>
      <c r="AP183" s="79" t="s">
        <v>176</v>
      </c>
      <c r="AQ183" s="79">
        <v>0</v>
      </c>
      <c r="AR183" s="79">
        <v>0</v>
      </c>
      <c r="AS183" s="79"/>
      <c r="AT183" s="79"/>
      <c r="AU183" s="79"/>
      <c r="AV183" s="79"/>
      <c r="AW183" s="79"/>
      <c r="AX183" s="79"/>
      <c r="AY183" s="79"/>
      <c r="AZ183" s="79"/>
      <c r="BA183">
        <v>46</v>
      </c>
      <c r="BB183" s="78" t="str">
        <f>REPLACE(INDEX(GroupVertices[Group],MATCH(Edges24[[#This Row],[Vertex 1]],GroupVertices[Vertex],0)),1,1,"")</f>
        <v>1</v>
      </c>
      <c r="BC183" s="78" t="str">
        <f>REPLACE(INDEX(GroupVertices[Group],MATCH(Edges24[[#This Row],[Vertex 2]],GroupVertices[Vertex],0)),1,1,"")</f>
        <v>1</v>
      </c>
      <c r="BD183" s="48">
        <v>1</v>
      </c>
      <c r="BE183" s="49">
        <v>4.166666666666667</v>
      </c>
      <c r="BF183" s="48">
        <v>0</v>
      </c>
      <c r="BG183" s="49">
        <v>0</v>
      </c>
      <c r="BH183" s="48">
        <v>0</v>
      </c>
      <c r="BI183" s="49">
        <v>0</v>
      </c>
      <c r="BJ183" s="48">
        <v>23</v>
      </c>
      <c r="BK183" s="49">
        <v>95.83333333333333</v>
      </c>
      <c r="BL183" s="48">
        <v>24</v>
      </c>
    </row>
    <row r="184" spans="1:64" ht="15">
      <c r="A184" s="64" t="s">
        <v>288</v>
      </c>
      <c r="B184" s="64" t="s">
        <v>282</v>
      </c>
      <c r="C184" s="65"/>
      <c r="D184" s="66"/>
      <c r="E184" s="67"/>
      <c r="F184" s="68"/>
      <c r="G184" s="65"/>
      <c r="H184" s="69"/>
      <c r="I184" s="70"/>
      <c r="J184" s="70"/>
      <c r="K184" s="34" t="s">
        <v>65</v>
      </c>
      <c r="L184" s="77">
        <v>200</v>
      </c>
      <c r="M184" s="77"/>
      <c r="N184" s="72"/>
      <c r="O184" s="79" t="s">
        <v>303</v>
      </c>
      <c r="P184" s="81">
        <v>43504.0480787037</v>
      </c>
      <c r="Q184" s="79" t="s">
        <v>318</v>
      </c>
      <c r="R184" s="79"/>
      <c r="S184" s="79"/>
      <c r="T184" s="79" t="s">
        <v>575</v>
      </c>
      <c r="U184" s="79"/>
      <c r="V184" s="83" t="s">
        <v>770</v>
      </c>
      <c r="W184" s="81">
        <v>43504.0480787037</v>
      </c>
      <c r="X184" s="83" t="s">
        <v>955</v>
      </c>
      <c r="Y184" s="79"/>
      <c r="Z184" s="79"/>
      <c r="AA184" s="85" t="s">
        <v>1142</v>
      </c>
      <c r="AB184" s="79"/>
      <c r="AC184" s="79" t="b">
        <v>0</v>
      </c>
      <c r="AD184" s="79">
        <v>0</v>
      </c>
      <c r="AE184" s="85" t="s">
        <v>1149</v>
      </c>
      <c r="AF184" s="79" t="b">
        <v>0</v>
      </c>
      <c r="AG184" s="79" t="s">
        <v>1152</v>
      </c>
      <c r="AH184" s="79"/>
      <c r="AI184" s="85" t="s">
        <v>1149</v>
      </c>
      <c r="AJ184" s="79" t="b">
        <v>0</v>
      </c>
      <c r="AK184" s="79">
        <v>2</v>
      </c>
      <c r="AL184" s="85" t="s">
        <v>1106</v>
      </c>
      <c r="AM184" s="79" t="s">
        <v>1159</v>
      </c>
      <c r="AN184" s="79" t="b">
        <v>0</v>
      </c>
      <c r="AO184" s="85" t="s">
        <v>1106</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20</v>
      </c>
      <c r="BK184" s="49">
        <v>100</v>
      </c>
      <c r="BL184" s="48">
        <v>20</v>
      </c>
    </row>
    <row r="185" spans="1:64" ht="15">
      <c r="A185" s="64" t="s">
        <v>288</v>
      </c>
      <c r="B185" s="64" t="s">
        <v>282</v>
      </c>
      <c r="C185" s="65"/>
      <c r="D185" s="66"/>
      <c r="E185" s="67"/>
      <c r="F185" s="68"/>
      <c r="G185" s="65"/>
      <c r="H185" s="69"/>
      <c r="I185" s="70"/>
      <c r="J185" s="70"/>
      <c r="K185" s="34" t="s">
        <v>65</v>
      </c>
      <c r="L185" s="77">
        <v>201</v>
      </c>
      <c r="M185" s="77"/>
      <c r="N185" s="72"/>
      <c r="O185" s="79" t="s">
        <v>303</v>
      </c>
      <c r="P185" s="81">
        <v>43515.74679398148</v>
      </c>
      <c r="Q185" s="79" t="s">
        <v>456</v>
      </c>
      <c r="R185" s="79"/>
      <c r="S185" s="79"/>
      <c r="T185" s="79" t="s">
        <v>637</v>
      </c>
      <c r="U185" s="79"/>
      <c r="V185" s="83" t="s">
        <v>770</v>
      </c>
      <c r="W185" s="81">
        <v>43515.74679398148</v>
      </c>
      <c r="X185" s="83" t="s">
        <v>956</v>
      </c>
      <c r="Y185" s="79"/>
      <c r="Z185" s="79"/>
      <c r="AA185" s="85" t="s">
        <v>1143</v>
      </c>
      <c r="AB185" s="79"/>
      <c r="AC185" s="79" t="b">
        <v>0</v>
      </c>
      <c r="AD185" s="79">
        <v>0</v>
      </c>
      <c r="AE185" s="85" t="s">
        <v>1149</v>
      </c>
      <c r="AF185" s="79" t="b">
        <v>0</v>
      </c>
      <c r="AG185" s="79" t="s">
        <v>1152</v>
      </c>
      <c r="AH185" s="79"/>
      <c r="AI185" s="85" t="s">
        <v>1149</v>
      </c>
      <c r="AJ185" s="79" t="b">
        <v>0</v>
      </c>
      <c r="AK185" s="79">
        <v>1</v>
      </c>
      <c r="AL185" s="85" t="s">
        <v>1141</v>
      </c>
      <c r="AM185" s="79" t="s">
        <v>1159</v>
      </c>
      <c r="AN185" s="79" t="b">
        <v>0</v>
      </c>
      <c r="AO185" s="85" t="s">
        <v>1141</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1</v>
      </c>
      <c r="BC185" s="78" t="str">
        <f>REPLACE(INDEX(GroupVertices[Group],MATCH(Edges24[[#This Row],[Vertex 2]],GroupVertices[Vertex],0)),1,1,"")</f>
        <v>1</v>
      </c>
      <c r="BD185" s="48">
        <v>1</v>
      </c>
      <c r="BE185" s="49">
        <v>5.555555555555555</v>
      </c>
      <c r="BF185" s="48">
        <v>0</v>
      </c>
      <c r="BG185" s="49">
        <v>0</v>
      </c>
      <c r="BH185" s="48">
        <v>0</v>
      </c>
      <c r="BI185" s="49">
        <v>0</v>
      </c>
      <c r="BJ185" s="48">
        <v>17</v>
      </c>
      <c r="BK185" s="49">
        <v>94.44444444444444</v>
      </c>
      <c r="BL185" s="48">
        <v>18</v>
      </c>
    </row>
    <row r="186" spans="1:64" ht="15">
      <c r="A186" s="64" t="s">
        <v>289</v>
      </c>
      <c r="B186" s="64" t="s">
        <v>289</v>
      </c>
      <c r="C186" s="65"/>
      <c r="D186" s="66"/>
      <c r="E186" s="67"/>
      <c r="F186" s="68"/>
      <c r="G186" s="65"/>
      <c r="H186" s="69"/>
      <c r="I186" s="70"/>
      <c r="J186" s="70"/>
      <c r="K186" s="34" t="s">
        <v>65</v>
      </c>
      <c r="L186" s="77">
        <v>202</v>
      </c>
      <c r="M186" s="77"/>
      <c r="N186" s="72"/>
      <c r="O186" s="79" t="s">
        <v>176</v>
      </c>
      <c r="P186" s="81">
        <v>43503.83510416667</v>
      </c>
      <c r="Q186" s="79" t="s">
        <v>457</v>
      </c>
      <c r="R186" s="79" t="s">
        <v>557</v>
      </c>
      <c r="S186" s="79" t="s">
        <v>568</v>
      </c>
      <c r="T186" s="79" t="s">
        <v>638</v>
      </c>
      <c r="U186" s="79"/>
      <c r="V186" s="83" t="s">
        <v>771</v>
      </c>
      <c r="W186" s="81">
        <v>43503.83510416667</v>
      </c>
      <c r="X186" s="83" t="s">
        <v>957</v>
      </c>
      <c r="Y186" s="79"/>
      <c r="Z186" s="79"/>
      <c r="AA186" s="85" t="s">
        <v>1144</v>
      </c>
      <c r="AB186" s="79"/>
      <c r="AC186" s="79" t="b">
        <v>0</v>
      </c>
      <c r="AD186" s="79">
        <v>2</v>
      </c>
      <c r="AE186" s="85" t="s">
        <v>1149</v>
      </c>
      <c r="AF186" s="79" t="b">
        <v>1</v>
      </c>
      <c r="AG186" s="79" t="s">
        <v>1152</v>
      </c>
      <c r="AH186" s="79"/>
      <c r="AI186" s="85" t="s">
        <v>1096</v>
      </c>
      <c r="AJ186" s="79" t="b">
        <v>0</v>
      </c>
      <c r="AK186" s="79">
        <v>0</v>
      </c>
      <c r="AL186" s="85" t="s">
        <v>1149</v>
      </c>
      <c r="AM186" s="79" t="s">
        <v>1156</v>
      </c>
      <c r="AN186" s="79" t="b">
        <v>0</v>
      </c>
      <c r="AO186" s="85" t="s">
        <v>1144</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4</v>
      </c>
      <c r="BC186" s="78" t="str">
        <f>REPLACE(INDEX(GroupVertices[Group],MATCH(Edges24[[#This Row],[Vertex 2]],GroupVertices[Vertex],0)),1,1,"")</f>
        <v>4</v>
      </c>
      <c r="BD186" s="48">
        <v>2</v>
      </c>
      <c r="BE186" s="49">
        <v>5.2631578947368425</v>
      </c>
      <c r="BF186" s="48">
        <v>1</v>
      </c>
      <c r="BG186" s="49">
        <v>2.6315789473684212</v>
      </c>
      <c r="BH186" s="48">
        <v>0</v>
      </c>
      <c r="BI186" s="49">
        <v>0</v>
      </c>
      <c r="BJ186" s="48">
        <v>35</v>
      </c>
      <c r="BK186" s="49">
        <v>92.10526315789474</v>
      </c>
      <c r="BL186" s="48">
        <v>38</v>
      </c>
    </row>
    <row r="187" spans="1:64" ht="15">
      <c r="A187" s="64" t="s">
        <v>289</v>
      </c>
      <c r="B187" s="64" t="s">
        <v>290</v>
      </c>
      <c r="C187" s="65"/>
      <c r="D187" s="66"/>
      <c r="E187" s="67"/>
      <c r="F187" s="68"/>
      <c r="G187" s="65"/>
      <c r="H187" s="69"/>
      <c r="I187" s="70"/>
      <c r="J187" s="70"/>
      <c r="K187" s="34" t="s">
        <v>65</v>
      </c>
      <c r="L187" s="77">
        <v>203</v>
      </c>
      <c r="M187" s="77"/>
      <c r="N187" s="72"/>
      <c r="O187" s="79" t="s">
        <v>303</v>
      </c>
      <c r="P187" s="81">
        <v>43515.89077546296</v>
      </c>
      <c r="Q187" s="79" t="s">
        <v>356</v>
      </c>
      <c r="R187" s="79"/>
      <c r="S187" s="79"/>
      <c r="T187" s="79" t="s">
        <v>583</v>
      </c>
      <c r="U187" s="79"/>
      <c r="V187" s="83" t="s">
        <v>771</v>
      </c>
      <c r="W187" s="81">
        <v>43515.89077546296</v>
      </c>
      <c r="X187" s="83" t="s">
        <v>958</v>
      </c>
      <c r="Y187" s="79"/>
      <c r="Z187" s="79"/>
      <c r="AA187" s="85" t="s">
        <v>1145</v>
      </c>
      <c r="AB187" s="79"/>
      <c r="AC187" s="79" t="b">
        <v>0</v>
      </c>
      <c r="AD187" s="79">
        <v>0</v>
      </c>
      <c r="AE187" s="85" t="s">
        <v>1149</v>
      </c>
      <c r="AF187" s="79" t="b">
        <v>0</v>
      </c>
      <c r="AG187" s="79" t="s">
        <v>1152</v>
      </c>
      <c r="AH187" s="79"/>
      <c r="AI187" s="85" t="s">
        <v>1149</v>
      </c>
      <c r="AJ187" s="79" t="b">
        <v>0</v>
      </c>
      <c r="AK187" s="79">
        <v>0</v>
      </c>
      <c r="AL187" s="85" t="s">
        <v>1146</v>
      </c>
      <c r="AM187" s="79" t="s">
        <v>1156</v>
      </c>
      <c r="AN187" s="79" t="b">
        <v>0</v>
      </c>
      <c r="AO187" s="85" t="s">
        <v>1146</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4</v>
      </c>
      <c r="BC187" s="78" t="str">
        <f>REPLACE(INDEX(GroupVertices[Group],MATCH(Edges24[[#This Row],[Vertex 2]],GroupVertices[Vertex],0)),1,1,"")</f>
        <v>4</v>
      </c>
      <c r="BD187" s="48">
        <v>0</v>
      </c>
      <c r="BE187" s="49">
        <v>0</v>
      </c>
      <c r="BF187" s="48">
        <v>0</v>
      </c>
      <c r="BG187" s="49">
        <v>0</v>
      </c>
      <c r="BH187" s="48">
        <v>0</v>
      </c>
      <c r="BI187" s="49">
        <v>0</v>
      </c>
      <c r="BJ187" s="48">
        <v>22</v>
      </c>
      <c r="BK187" s="49">
        <v>100</v>
      </c>
      <c r="BL187" s="48">
        <v>22</v>
      </c>
    </row>
    <row r="188" spans="1:64" ht="15">
      <c r="A188" s="64" t="s">
        <v>290</v>
      </c>
      <c r="B188" s="64" t="s">
        <v>290</v>
      </c>
      <c r="C188" s="65"/>
      <c r="D188" s="66"/>
      <c r="E188" s="67"/>
      <c r="F188" s="68"/>
      <c r="G188" s="65"/>
      <c r="H188" s="69"/>
      <c r="I188" s="70"/>
      <c r="J188" s="70"/>
      <c r="K188" s="34" t="s">
        <v>65</v>
      </c>
      <c r="L188" s="77">
        <v>204</v>
      </c>
      <c r="M188" s="77"/>
      <c r="N188" s="72"/>
      <c r="O188" s="79" t="s">
        <v>176</v>
      </c>
      <c r="P188" s="81">
        <v>43510.93310185185</v>
      </c>
      <c r="Q188" s="79" t="s">
        <v>458</v>
      </c>
      <c r="R188" s="83" t="s">
        <v>558</v>
      </c>
      <c r="S188" s="79" t="s">
        <v>562</v>
      </c>
      <c r="T188" s="79" t="s">
        <v>583</v>
      </c>
      <c r="U188" s="79"/>
      <c r="V188" s="83" t="s">
        <v>772</v>
      </c>
      <c r="W188" s="81">
        <v>43510.93310185185</v>
      </c>
      <c r="X188" s="83" t="s">
        <v>959</v>
      </c>
      <c r="Y188" s="79"/>
      <c r="Z188" s="79"/>
      <c r="AA188" s="85" t="s">
        <v>1146</v>
      </c>
      <c r="AB188" s="79"/>
      <c r="AC188" s="79" t="b">
        <v>0</v>
      </c>
      <c r="AD188" s="79">
        <v>0</v>
      </c>
      <c r="AE188" s="85" t="s">
        <v>1149</v>
      </c>
      <c r="AF188" s="79" t="b">
        <v>0</v>
      </c>
      <c r="AG188" s="79" t="s">
        <v>1152</v>
      </c>
      <c r="AH188" s="79"/>
      <c r="AI188" s="85" t="s">
        <v>1149</v>
      </c>
      <c r="AJ188" s="79" t="b">
        <v>0</v>
      </c>
      <c r="AK188" s="79">
        <v>0</v>
      </c>
      <c r="AL188" s="85" t="s">
        <v>1149</v>
      </c>
      <c r="AM188" s="79" t="s">
        <v>1156</v>
      </c>
      <c r="AN188" s="79" t="b">
        <v>1</v>
      </c>
      <c r="AO188" s="85" t="s">
        <v>1146</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4</v>
      </c>
      <c r="BC188" s="78" t="str">
        <f>REPLACE(INDEX(GroupVertices[Group],MATCH(Edges24[[#This Row],[Vertex 2]],GroupVertices[Vertex],0)),1,1,"")</f>
        <v>4</v>
      </c>
      <c r="BD188" s="48">
        <v>0</v>
      </c>
      <c r="BE188" s="49">
        <v>0</v>
      </c>
      <c r="BF188" s="48">
        <v>0</v>
      </c>
      <c r="BG188" s="49">
        <v>0</v>
      </c>
      <c r="BH188" s="48">
        <v>0</v>
      </c>
      <c r="BI188" s="49">
        <v>0</v>
      </c>
      <c r="BJ188" s="48">
        <v>20</v>
      </c>
      <c r="BK188" s="49">
        <v>100</v>
      </c>
      <c r="BL188" s="48">
        <v>20</v>
      </c>
    </row>
    <row r="189" spans="1:64" ht="15">
      <c r="A189" s="64" t="s">
        <v>291</v>
      </c>
      <c r="B189" s="64" t="s">
        <v>290</v>
      </c>
      <c r="C189" s="65"/>
      <c r="D189" s="66"/>
      <c r="E189" s="67"/>
      <c r="F189" s="68"/>
      <c r="G189" s="65"/>
      <c r="H189" s="69"/>
      <c r="I189" s="70"/>
      <c r="J189" s="70"/>
      <c r="K189" s="34" t="s">
        <v>65</v>
      </c>
      <c r="L189" s="77">
        <v>205</v>
      </c>
      <c r="M189" s="77"/>
      <c r="N189" s="72"/>
      <c r="O189" s="79" t="s">
        <v>303</v>
      </c>
      <c r="P189" s="81">
        <v>43515.89377314815</v>
      </c>
      <c r="Q189" s="79" t="s">
        <v>356</v>
      </c>
      <c r="R189" s="79"/>
      <c r="S189" s="79"/>
      <c r="T189" s="79" t="s">
        <v>583</v>
      </c>
      <c r="U189" s="79"/>
      <c r="V189" s="83" t="s">
        <v>773</v>
      </c>
      <c r="W189" s="81">
        <v>43515.89377314815</v>
      </c>
      <c r="X189" s="83" t="s">
        <v>960</v>
      </c>
      <c r="Y189" s="79"/>
      <c r="Z189" s="79"/>
      <c r="AA189" s="85" t="s">
        <v>1147</v>
      </c>
      <c r="AB189" s="79"/>
      <c r="AC189" s="79" t="b">
        <v>0</v>
      </c>
      <c r="AD189" s="79">
        <v>0</v>
      </c>
      <c r="AE189" s="85" t="s">
        <v>1149</v>
      </c>
      <c r="AF189" s="79" t="b">
        <v>0</v>
      </c>
      <c r="AG189" s="79" t="s">
        <v>1152</v>
      </c>
      <c r="AH189" s="79"/>
      <c r="AI189" s="85" t="s">
        <v>1149</v>
      </c>
      <c r="AJ189" s="79" t="b">
        <v>0</v>
      </c>
      <c r="AK189" s="79">
        <v>0</v>
      </c>
      <c r="AL189" s="85" t="s">
        <v>1146</v>
      </c>
      <c r="AM189" s="79" t="s">
        <v>1157</v>
      </c>
      <c r="AN189" s="79" t="b">
        <v>0</v>
      </c>
      <c r="AO189" s="85" t="s">
        <v>1146</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4</v>
      </c>
      <c r="BC189" s="78" t="str">
        <f>REPLACE(INDEX(GroupVertices[Group],MATCH(Edges24[[#This Row],[Vertex 2]],GroupVertices[Vertex],0)),1,1,"")</f>
        <v>4</v>
      </c>
      <c r="BD189" s="48">
        <v>0</v>
      </c>
      <c r="BE189" s="49">
        <v>0</v>
      </c>
      <c r="BF189" s="48">
        <v>0</v>
      </c>
      <c r="BG189" s="49">
        <v>0</v>
      </c>
      <c r="BH189" s="48">
        <v>0</v>
      </c>
      <c r="BI189" s="49">
        <v>0</v>
      </c>
      <c r="BJ189" s="48">
        <v>22</v>
      </c>
      <c r="BK189" s="49">
        <v>100</v>
      </c>
      <c r="BL189" s="48">
        <v>22</v>
      </c>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allowBlank="1" showInputMessage="1" showErrorMessage="1" promptTitle="Vertex 2 Name" prompt="Enter the name of the edge's second vertex." sqref="B3:B189"/>
    <dataValidation allowBlank="1" showInputMessage="1" showErrorMessage="1" promptTitle="Vertex 1 Name" prompt="Enter the name of the edge's first vertex." sqref="A3:A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Color" prompt="To select an optional edge color, right-click and select Select Color on the right-click menu." sqref="C3:C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ErrorMessage="1" sqref="N2:N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s>
  <hyperlinks>
    <hyperlink ref="R3" r:id="rId1" display="http://p.ctx.ly/r/92w5"/>
    <hyperlink ref="R5" r:id="rId2" display="http://jobs.rsmus.com/ShowJob/Id/223337/International-Tax-–-Global-Employer-Services-(GES)-Manager/"/>
    <hyperlink ref="R6" r:id="rId3" display="https://rsmus.com/what-we-do/services/tax/lead-tax/partnerships/final-regs-highlight-actions-for-taxpayers-using-20-percent-dedu.html#.XFuFigvRUR0.twitter"/>
    <hyperlink ref="R15" r:id="rId4" display="https://twitter.com/i/web/status/1093911484931944449"/>
    <hyperlink ref="R16" r:id="rId5" display="https://rsmus.com/what-we-do/services/risk-advisory/security-and-privacy/gdpr-and-beyond-the-impact-of-initial-sanctions-and-new-regulations.html?cmpid=soc:twcpr1218-gdpr-fine-issuance-opinion:dj01"/>
    <hyperlink ref="R17" r:id="rId6" display="https://rsmus.com/what-we-do/industries/private-equity/featured-topics/quarterly-private-equity-spotlights-by-industry/q4-2018-health-care-and-life-sciences-industry-spotlight.html?cmpid=eml:q4-2018-qtrly-industry-spotlight-infographic-hc:dj01"/>
    <hyperlink ref="R21" r:id="rId7" display="https://twitter.com/i/web/status/1094217687146860545"/>
    <hyperlink ref="R22" r:id="rId8" display="https://rsmus.com/events/moderizing-nonprofit-365-powerbi.html#.XF9FO7eZz6Q.twitter"/>
    <hyperlink ref="R23" r:id="rId9" display="https://rsmus.com/what-we-do/industries/private-clubs/important-guidance-on-parking-expenses-and-ubti.html#.XF-N32ILxe8.twitter"/>
    <hyperlink ref="R24" r:id="rId10" display="https://twi.li/8Qn9IL"/>
    <hyperlink ref="R26" r:id="rId11" display="https://lnkd.in/e-4hRKt"/>
    <hyperlink ref="R27" r:id="rId12" display="https://rsmus.com/what-we-do/industries/consumer-products/retail/can-blockchain-benefit-middle-market-retailers.html?cmpid=soc:licpr0119-retail-and-blockchain:dj01"/>
    <hyperlink ref="R28" r:id="rId13" display="https://rsmus.com/what-we-do/industries/life-sciences/top-business-trends-and-issues-for-life-sciences-companies-in-20.html#.XGLKpn0JVXU.twitter"/>
    <hyperlink ref="R29" r:id="rId14" display="https://twitter.com/i/web/status/1095370806123790337"/>
    <hyperlink ref="R32" r:id="rId15" display="https://rsmus.com/events/tax-implications-asc842.html#.XGNolknI7_A.facebook"/>
    <hyperlink ref="R33" r:id="rId16" display="https://twi.li/86yhD6"/>
    <hyperlink ref="R34" r:id="rId17" display="https://lnkd.in/gkH6sEN"/>
    <hyperlink ref="R37" r:id="rId18" display="https://lnkd.in/e2BCae6"/>
    <hyperlink ref="R38" r:id="rId19" display="https://rsmus.com/newsroom/news-releases/2019/2018-rsm-classic-raises-more-than-3-5-million.html?cmpid=soc:twcpr0219-rsm-classic-donation-total:dj01"/>
    <hyperlink ref="R39" r:id="rId20" display="https://twitter.com/i/web/status/1096126804572676096"/>
    <hyperlink ref="R40" r:id="rId21" display="https://rsmus.com/who-we-are/corporate-responsibility/diversity-and-inclusion/eng-page/we-love-love.html?utm_campaign=2019-Q1-TA&amp;utm_medium=bitly&amp;utm_source=February"/>
    <hyperlink ref="R41" r:id="rId22" display="https://warroom.rsmus.com/email-controls-implementing-dkim-with-postfix/"/>
    <hyperlink ref="R42" r:id="rId23" display="https://lnkd.in/eXxkYrW"/>
    <hyperlink ref="R45" r:id="rId24" display="https://lnkd.in/eTRsZPt"/>
    <hyperlink ref="R49" r:id="rId25" display="https://rsmus.com/what-we-do/services/tax/lead-tax/guide-to-tax-cuts-and-jobs-act.html"/>
    <hyperlink ref="R50" r:id="rId26" display="https://rsmus.com/what-we-do/services/tax/lead-tax/guide-to-tax-cuts-and-jobs-act.html#.XGXYSAhCcNc.twitter"/>
    <hyperlink ref="R51" r:id="rId27" display="https://twitter.com/i/web/status/1095880644633247745"/>
    <hyperlink ref="R52" r:id="rId28" display="https://twitter.com/i/web/status/1096195779339927552"/>
    <hyperlink ref="R54" r:id="rId29" display="https://twitter.com/i/web/status/1096205893941841921"/>
    <hyperlink ref="R57" r:id="rId30" display="https://rsmus.com/who-we-are/corporate-responsibility/diversity-and-inclusion/eng-page/happy-chinese-new-year.html?cmpid=soc:incpr0219-chinese-new-year-feb-19:dj01"/>
    <hyperlink ref="R58" r:id="rId31" display="https://rsmus.com/newsroom/news-releases/2019/2018-rsm-classic-raises-more-than-3-5-million.html?cmpid=soc:twcpr0219-rsm-classic-donation-total:dj01"/>
    <hyperlink ref="R61" r:id="rId32" display="https://rsmus.com/who-we-are/corporate-responsibility/diversity-and-inclusion/eng-page/we-love-love.html?cmpid=soc:twcpr0219-pride-eng-valentines-day:dj01"/>
    <hyperlink ref="R63" r:id="rId33" display="https://rsmus.com/what-we-do/industries/private-equity/featured-topics/quarterly-private-equity-spotlights-by-industry.html"/>
    <hyperlink ref="R66" r:id="rId34" display="https://rsmus.com/what-we-do/services/tax/lead-tax/guide-to-tax-cuts-and-jobs-act.html?cmpid=soc:twcpr0517-tax-social-posts-ongoing:dj01"/>
    <hyperlink ref="R67" r:id="rId35" display="https://rsmus.com/newsroom/news-releases/2019/2018-rsm-classic-raises-more-than-3-5-million.html?cmpid=soc:twcpr0219-rsm-classic-donation-total:dj01"/>
    <hyperlink ref="R75" r:id="rId36" display="https://rsmus.com/who-we-are/corporate-responsibility/diversity-and-inclusion/eng-page/happy-chinese-new-year.html?cmpid=soc:incpr0219-chinese-new-year-feb-19:dj01"/>
    <hyperlink ref="R77" r:id="rId37" display="https://rsmus.com/newsroom/news-releases/2019/2018-rsm-classic-raises-more-than-3-5-million.html?cmpid=soc:twcpr0219-rsm-classic-donation-total:dj01"/>
    <hyperlink ref="R78" r:id="rId38" display="https://rsmus.com/what-we-do/services/tax/lead-tax/guide-to-tax-cuts-and-jobs-act.html?cmpid=soc:twcpr0517-tax-social-posts-ongoing:dj01"/>
    <hyperlink ref="R79" r:id="rId39" display="https://warroom.rsmus.com/email-controls-implementing-dkim-with-postfix/"/>
    <hyperlink ref="R81" r:id="rId40" display="https://twitter.com/i/web/status/1096574536517070848"/>
    <hyperlink ref="R82" r:id="rId41" display="https://rsmus.com/what-we-do/industries/consumer-products/retail/top-trends-and-issues-for-retail-in-2019.html#.XGfj5qft3zE.twitter"/>
    <hyperlink ref="R83" r:id="rId42" display="https://rsmus.com/what-we-do/services/risk-advisory/data-analytics/data-analytics-for-internal-audit.html#.XBJF8MXtPyB.twitter"/>
    <hyperlink ref="R84" r:id="rId43" display="https://rsmus.com/what-we-do/services/risk-advisory/data-analytics/data-analytics-for-internal-audit.html#.XBJF8MXtPyB.twitter"/>
    <hyperlink ref="R85" r:id="rId44" display="https://rsmus.com/what-we-do/services/tax/international-tax-planning/the-section-962-election.html"/>
    <hyperlink ref="R88" r:id="rId45" display="https://rsmus.com/who-we-are/corporate-responsibility/diversity-and-inclusion/eng-page/we-love-love.html?cmpid=soc:twcpr0219-pride-eng-valentines-day:dj01"/>
    <hyperlink ref="R89" r:id="rId46" display="https://rsmus.com/newsroom/news-releases/2019/2018-rsm-classic-raises-more-than-3-5-million.html?cmpid=soc:twcpr0219-rsm-classic-donation-total:dj01"/>
    <hyperlink ref="R100" r:id="rId47" display="https://rsmus.com/what-we-do/industries/consumer-products/food-and-beverage/the-blockchain-advantage-benefits-along-the-food-value-chain.html?cmpid=soc:twcpr1018-blockchain-infographic:dj01"/>
    <hyperlink ref="R101" r:id="rId48" display="https://rsmus.com/newsroom/news-releases/2019/2018-rsm-classic-raises-more-than-3-5-million.html?cmpid=soc:twcpr0219-rsm-classic-donation-total:dj01"/>
    <hyperlink ref="R103" r:id="rId49" display="https://rsmus.com/what-we-do/industries/industrial-products/key-drivers-of-digital-transformation-in-manufacturing.html"/>
    <hyperlink ref="R104" r:id="rId50" display="https://rsmus.com/what-we-do/industries/consumer-products/food-and-beverage/top-trends-for-food-and-beverage-industry-businesses.html?cmpid=soc:twcpr0119-2019-food-beverage-trends:dj01"/>
    <hyperlink ref="R106" r:id="rId51" display="https://lnkd.in/dFwJDiw"/>
    <hyperlink ref="R111" r:id="rId52" display="https://twitter.com/i/web/status/1097661921858383872"/>
    <hyperlink ref="R114" r:id="rId53" display="https://rsmus.com/events/moderizing-nonprofit-365-powerbi.html"/>
    <hyperlink ref="R115" r:id="rId54" display="https://rsmus.com/events/moderizing-nonprofit-365-powerbi.html"/>
    <hyperlink ref="R116" r:id="rId55" display="https://rsmus.com/events/moderizing-nonprofit-365-powerbi.html"/>
    <hyperlink ref="R117" r:id="rId56" display="https://rsmus.com/what-we-do/industries/real-estate/construction/is-your-construction-company-prepared-for-a-digital-transformati.html?cmpid=soc:twcpr0718-construction-technology-ebook:dj01"/>
    <hyperlink ref="R118" r:id="rId57" display="http://www.governing.com/topics/finance/gov-polarized-states-tax-policy.html?utm_campaign=2019+Press+Coverage&amp;utm_medium=bitly&amp;utm_source=Twitter"/>
    <hyperlink ref="R119" r:id="rId58" display="https://lnkd.in/e75H6Aw"/>
    <hyperlink ref="R120" r:id="rId59" display="https://rsmus.com/who-we-are/corporate-responsibility/diversity-and-inclusion/eng-page/we-love-love.html?cmpid=soc:twcpr0219-pride-eng-valentines-day:dj01"/>
    <hyperlink ref="R121" r:id="rId60" display="https://rsmus.com/our-insights/middle-market-transformative-ceo-show/a-conversation-with-jack-mitchell-mitchell-family-of-stores.html?cmpid=soc:twcpr0119-ceo-radio-show-promotion-episode-8:dj01&amp;utm_campaign=01-2019+CEO+Radio+Show&amp;utm_medium=bitly&amp;utm_source=Twitter"/>
    <hyperlink ref="R123" r:id="rId61" display="https://rsmus.com/what-we-do/industries/life-sciences/top-business-trends-and-issues-for-life-sciences-companies-in-20.html?cmpid=soc:twcpr1218-top-trends-for-life-sciences-2019:dj01"/>
    <hyperlink ref="R125" r:id="rId62" display="https://rsmus.com/what-we-do/services/tax/lead-tax/guide-to-tax-cuts-and-jobs-act.html?cmpid=soc:twcpr0517-tax-social-posts-ongoing:dj01"/>
    <hyperlink ref="R126" r:id="rId63" display="https://rsmus.com/events/netsuite-budgeting-forecasting.html?cmpid=soc:twcpr0219-2019-netsuite-series-bedgeting-forecasting:dj01"/>
    <hyperlink ref="R127" r:id="rId64" display="https://rsmus.com/events/hc-ls-pe-fin-conference.html?cmpid=soc:twcpr0219-rsm-mcguire-woods-hcpe-conference:dj01"/>
    <hyperlink ref="R128" r:id="rId65" display="https://rsmus.com/events/hc-ls-pe-fin-conference.html?cmpid=soc:twcpr0219-rsm-mcguire-woods-hcpe-conference:dj01"/>
    <hyperlink ref="R129" r:id="rId66" display="https://rsmus.com/newsroom/news-releases/2019/rsm-congratulates-team-rsm-member-davis-love-iii-charlie-bartlet.html?cmpid=soc:twcpr0319-davis-love-iii-award:dj01"/>
    <hyperlink ref="R130" r:id="rId67" display="https://rsmus.com/events/security-segregation-duties-dynamics.html?cmpid=soc:twcpr0319-sod-duties-webcast:dj01"/>
    <hyperlink ref="R131" r:id="rId68" display="https://rsmus.com/newsroom/news-releases/2019/2018-rsm-classic-raises-more-than-3-5-million.html?cmpid=soc:twcpr0219-rsm-classic-donation-total:dj01"/>
    <hyperlink ref="R132" r:id="rId69" display="https://rsmus.com/newsroom/news-releases/2019/2018-rsm-classic-raises-more-than-3-5-million.html?cmpid=soc:twcpr0219-rsm-classic-donation-total:dj01"/>
    <hyperlink ref="R133" r:id="rId70" display="https://rsmus.com/newsroom/news-releases/2019/2018-rsm-classic-raises-more-than-3-5-million.html?cmpid=soc:twcpr0219-rsm-classic-donation-total:dj01"/>
    <hyperlink ref="R134" r:id="rId71" display="https://rsmus.com/who-we-are/corporate-responsibility/diversity-and-inclusion/eng-page/happy-chinese-new-year.html?utm_campaign=2019-Q1-TA&amp;utm_medium=bitly&amp;utm_source=February"/>
    <hyperlink ref="R136" r:id="rId72" display="http://jobs.rsmus.com/ListJobs/All/Search/RSM---Requisition-Employment-Type/Campus-Extern/?utm_campaign=2019-Q1-TA&amp;utm_medium=bitly&amp;utm_source=February"/>
    <hyperlink ref="R137" r:id="rId73" display="https://rsmus.com/what-we-do/industries/life-sciences/6-key-risk-compliance-and-fraud-considerations-for-life-sciences.html#.XGxCNBUVBOw.twitter"/>
    <hyperlink ref="R138" r:id="rId74" display="https://rsmus.com/who-we-are/corporate-responsibility/diversity-and-inclusion/eng-page/happy-chinese-new-year.html?cmpid=soc:incpr0219-chinese-new-year-feb-19:dj01"/>
    <hyperlink ref="R139" r:id="rId75" display="https://rsmus.com/our-insights/middle-market-transformative-ceo-show/a-conversation-with-jack-mitchell-mitchell-family-of-stores.html?cmpid=soc:twcpr0119-ceo-radio-show-promotion-episode-8:dj01&amp;utm_campaign=01-2019+CEO+Radio+Show&amp;utm_medium=bitly&amp;utm_source=Twitter"/>
    <hyperlink ref="R140" r:id="rId76" display="https://rsmus.com/who-we-are/our-values/rsm-talent-experience/pursue-your-passion/2019-pursue-your-passion-winners/meet-rsm-pursue-your-passion-winner-barbara-adler.html?cmpid=soc:twcpr0119-2019-pursue-your-passion-winners:dj01&amp;utm_campaign=2019+Pursue+Your+Passion&amp;utm_medium=bitly&amp;utm_source=Twitter"/>
    <hyperlink ref="R141" r:id="rId77" display="https://rsmus.com/economics/economic-insights/middle-market-companies-yet-to-embrace-hedging.html?cmpid=soc:twcpr0315-the-real-economy-ongoinga:dj01"/>
    <hyperlink ref="R142" r:id="rId78" display="https://rsmus.com/events/unified-communications-financial-institutions.html?cmpid=soc:twcpr0219-unified-communications-webcast:dj01"/>
    <hyperlink ref="R143" r:id="rId79" display="https://rsmus.com/events/blockchain-benefits-food-value-chain.html?cmpid=soc:twcpr0219-fandb-webcast-blockchain-clearthru:dj01"/>
    <hyperlink ref="R144" r:id="rId80" display="https://rsmus.com/what-we-do/industries/financial-services/5-risk-considerations-for-banks-to-manage-acquired-fintech-servi.html?cmpid=soc:twcpr1118-fintech-article-how-do-they-prepare-for-reg-comp:dj01"/>
    <hyperlink ref="R145" r:id="rId81" display="https://rsmus.com/what-we-do/industries/industrial-products/top-considerations-for-us-manufacturers-operating-globally.html?cmpid=soc:twcpr0119-global-content-social-media:dj01&amp;utm_campaign=Manufacturing+Going+Global+Ebook&amp;utm_medium=bitly&amp;utm_source=Twitter"/>
    <hyperlink ref="R146" r:id="rId82" display="https://rsmus.com/careers/working-at-rsm/blog/elp-a-transformational-experience.html?cmpid=soc:twcpr0119-elp-blog:dj01"/>
    <hyperlink ref="R147" r:id="rId83" display="https://rsmus.com/who-we-are/corporate-responsibility/rsm-foundation/power-your-education-scholarship-program.html?cmpid=soc:twcpr0119-power-your-education-2019:dj01&amp;utm_campaign=2019+Power+Your+Education&amp;utm_medium=bitly&amp;utm_source=Twitter"/>
    <hyperlink ref="R148" r:id="rId84" display="https://rsmus.com/what-we-do/industries/private-equity/featured-topics/quarterly-private-equity-spotlights-by-industry.html?cmpid=soc:twcprq4-2018-qtrly-industry-spotlight-infographic:dj01"/>
    <hyperlink ref="R149" r:id="rId85" display="https://rsmus.com/what-we-do/industries/consumer-products/fashion-and-home-furnishings/top-fashion-and-home-furnishings-business-trends-to-watch-in-201.html?cmpid=soc:twcpr0119-fashion-trends:dj01"/>
    <hyperlink ref="R150" r:id="rId86" display="https://rsmus.com/what-we-do/services/risk-advisory/security-and-privacy/gdpr-and-beyond-the-impact-of-initial-sanctions-and-new-regulations.html?cmpid=soc:twcpr1218-gdpr-fine-issuance-opinion:dj01"/>
    <hyperlink ref="R151" r:id="rId87" display="https://rsmus.com/our-insights/interactive-experiences/2018-trends-in-private-clubs-infographic.html?cmpid=soc:twcpr0918-trends-in-pc-infographic:dj01&amp;utm_campaign=11-2018+Trends+in+PC&amp;utm_medium=bitly&amp;utm_source=Twitter"/>
    <hyperlink ref="R152" r:id="rId88" display="https://rsmus.com/events/blockchain-benefits-food-value-chain.html?cmpid=soc:twcpr0219-fandb-webcast-blockchain-clearthru:dj01"/>
    <hyperlink ref="R153" r:id="rId89" display="https://rsmus.com/what-we-do/industries/technology-companies/top-business-trends-and-issues-affecting-technology-companies-in.html?cmpid=soc:twcpr1218-top-trends-and-issues-for-tech-companies:dj01"/>
    <hyperlink ref="R154" r:id="rId90" display="https://rsmus.com/what-we-do/industries/consumer-products/food-and-beverage/6-digital-transformation-myths-food-and-beverage-companies-must.html?cmpid=soc:twcpr0918-f&amp;b-myth-vs-reality-inforgraphic:dj01"/>
    <hyperlink ref="R155" r:id="rId91" display="https://rsmus.com/what-we-do/industries/industrial-products/energy/cloud-computing-for-the-energy-sector.html?cmpid=soc:twcpr1118-energy-cybersecurity-videos:dj01"/>
    <hyperlink ref="R156" r:id="rId92" display="https://rsmus.com/what-we-do/industries/consumer-products/retail/can-blockchain-benefit-middle-market-retailers.html?cmpid=soc:twcpr0119-retail-and-blockchain:dj01"/>
    <hyperlink ref="R157" r:id="rId93" display="https://rsmus.com/what-we-do/industries/real-estate/2019-real-estate-investment-excellence.html?cmpid=soc:twcpr0119-real-estate-compendium-social-share:dj01"/>
    <hyperlink ref="R158" r:id="rId94" display="https://rsmus.com/what-we-do/industries/financial-services/taking-on-or-partnering-with-fintech.html?cmpid=soc:twcpr1118-fintech-article-top-issues-cfos:dj01"/>
    <hyperlink ref="R159" r:id="rId95" display="https://rsmus.com/events/blockchain-benefits-food-value-chain.html?cmpid=soc:twcpr0219-fandb-webcast-blockchain-clearthru:dj01"/>
    <hyperlink ref="R160" r:id="rId96" display="https://rsmus.com/careers/working-at-rsm/blog/namaste-all-day-and-beyouatrsm.html?cmpid=soc:twcpr0119-yoga-blog:dj01"/>
    <hyperlink ref="R161" r:id="rId97" display="https://rsmus.com/events/moderizing-nonprofit-365-powerbi.html?cmpid=soc:twcpr0219-nonprofit-webcast-on-microsoft-powerbi:dj01"/>
    <hyperlink ref="R162" r:id="rId98" display="https://rsmus.com/who-we-are/our-values/rsm-talent-experience/pursue-your-passion/2019-pursue-your-passion-winners/meet-rsm-pursue-your-passion-winner-nick-crombie.html?cmpid=soc:twcpr0119-2019-pursue-your-passion-winners:dj01"/>
    <hyperlink ref="R163" r:id="rId99" display="https://rsmus.com/events/blockchain-benefits-food-value-chain.html?cmpid=soc:twcpr0219-fandb-webcast-blockchain-clearthru:dj01"/>
    <hyperlink ref="R164" r:id="rId100" display="https://rsmus.com/what-we-do/industries/consumer-products/retail/top-trends-and-issues-for-retail-in-2019.html?cmpid=soc:twcpr0119-2019-retail-trends:dj01"/>
    <hyperlink ref="R165" r:id="rId101" display="https://rsmus.com/events/fintech-partnership.html?cmpid=soc:twcpr0219-webcast-219:dj01"/>
    <hyperlink ref="R166" r:id="rId102" display="https://rsmus.com/who-we-are/corporate-responsibility/diversity-and-inclusion/eng-page/we-love-love.html?cmpid=soc:twcpr0219-pride-eng-valentines-day:dj01"/>
    <hyperlink ref="R167" r:id="rId103" display="https://rsmus.com/who-we-are/corporate-responsibility/rsm-foundation/power-your-education-scholarship-program.html?cmpid=soc:twcpr0119-power-your-education-2019:dj01&amp;utm_campaign=2019+Power+Your+Education&amp;utm_medium=bitly&amp;utm_source=Twitter"/>
    <hyperlink ref="R168" r:id="rId104" display="https://rsmus.com/what-we-do/industries/technology-companies/successfully-growing-your-technology-company.html?cmpid=soc:twcpr0618-securing-investments-2018-tech-industry:dj01"/>
    <hyperlink ref="R169" r:id="rId105" display="https://rsmus.com/what-we-do/services/tax/lead-tax/guide-to-tax-cuts-and-jobs-act.html?cmpid=soc:twcpr0517-tax-social-posts-ongoing:dj01"/>
    <hyperlink ref="R170" r:id="rId106" display="https://rsmus.com/what-we-do/industries/financial-services/5-risk-considerations-for-banks-to-manage-acquired-fintech-servi.html?cmpid=soc:twcpr1118-fintech-article-how-do-they-prepare-for-reg-comp:dj01"/>
    <hyperlink ref="R171" r:id="rId107" display="https://rsmus.com/what-we-do/industries/consumer-products/food-and-beverage/the-blockchain-advantage-benefits-along-the-food-value-chain.html?cmpid=soc:twcpr1018-blockchain-infographic:dj01"/>
    <hyperlink ref="R172" r:id="rId108" display="https://rsmus.com/who-we-are/international/country-desks/doing-business-with-mexico/mexico-northern-border-tax-stimulus.html?cmpid=soc:twcpr0119-2019-mexican-tax-reform:dj01"/>
    <hyperlink ref="R173" r:id="rId109" display="https://rsmus.com/events/tax-implications-asc842.html?cmpid=soc:twcpr0219-842-tax-implications-webcast:dj01"/>
    <hyperlink ref="R174" r:id="rId110" display="https://rsmus.com/what-we-do/industries/technology-companies/top-business-trends-and-issues-affecting-technology-companies-in.html?cmpid=soc:twcpr1218-top-trends-and-issues-for-tech-companies:dj01"/>
    <hyperlink ref="R175" r:id="rId111" display="https://rsmus.com/our-insights/changing-buying-patterns/are-buying-habits-changing-due-to-the-wayfair-decision.html?cmpid=soc:twcpr0918-wayfair-impact-on-buying-patterns:dj01"/>
    <hyperlink ref="R176" r:id="rId112" display="https://rsmus.com/what-we-do/industries/industrial-products/energy/cloud-computing-for-the-energy-sector.html?cmpid=soc:twcpr1118-energy-cybersecurity-videos:dj01"/>
    <hyperlink ref="R177" r:id="rId113" display="https://rsmus.com/economics/rsm-middle-market-business-index-mmbi/corporate-social-responsibility-and-the-middle-market/diversity-and-inclusion-hand-in-hand-with-csr.html?cmpid=soc:twcpr0918-mmbi-csr-cdi-special-report:dj01"/>
    <hyperlink ref="R178" r:id="rId114" display="https://rsmus.com/what-we-do/services/risk-advisory/phishing-awareness-recognizing-addressing-and-avoiding-threats.html?cmpid=soc:twcpr1018-phishing-awareness-insight-article:dj01"/>
    <hyperlink ref="R179" r:id="rId115" display="https://rsmus.com/what-we-do/industries/private-equity/featured-topics/quarterly-private-equity-spotlights-by-industry.html?cmpid=soc:twcprq4-2018-qtrly-industry-spotlight-infographic:dj01"/>
    <hyperlink ref="R180" r:id="rId116" display="https://rsmus.com/what-we-do/industries/consumer-products/food-and-beverage/top-trends-for-food-and-beverage-industry-businesses.html?cmpid=soc:twcpr0119-2019-food-beverage-trends:dj01"/>
    <hyperlink ref="R181" r:id="rId117" display="https://rsmus.com/what-we-do/industries/industrial-products/top-considerations-for-us-manufacturers-operating-globally.html?cmpid=soc:twcpr0119-global-content-social-media:dj01&amp;utm_campaign=Manufacturing+Going+Global+Ebook&amp;utm_medium=bitly&amp;utm_source=Twitter"/>
    <hyperlink ref="R182" r:id="rId118" display="https://rsmus.com/events/fintech-partnership.html?cmpid=soc:twcpr0219-webcast-219:dj01"/>
    <hyperlink ref="R183" r:id="rId119" display="https://rsmus.com/events/moderizing-nonprofit-365-powerbi.html?cmpid=soc:twcpr0219-nonprofit-webcast-on-microsoft-powerbi:dj01"/>
    <hyperlink ref="R188" r:id="rId120" display="https://twitter.com/i/web/status/1096173152282034176"/>
    <hyperlink ref="U3" r:id="rId121" display="https://pbs.twimg.com/media/Dyvap7TVAAEFpBQ.jpg"/>
    <hyperlink ref="U24" r:id="rId122" display="https://pbs.twimg.com/media/DzD6G-JX0AE0Kok.jpg"/>
    <hyperlink ref="U27" r:id="rId123" display="https://pbs.twimg.com/media/DzMXlZFWkAE0It7.jpg"/>
    <hyperlink ref="U33" r:id="rId124" display="https://pbs.twimg.com/media/DzQX_eXX4AA8cY4.jpg"/>
    <hyperlink ref="U40" r:id="rId125" display="https://pbs.twimg.com/media/DzY6xL3UYAAy2yD.png"/>
    <hyperlink ref="U49" r:id="rId126" display="https://pbs.twimg.com/media/DzZMs0vWkAEx7cu.jpg"/>
    <hyperlink ref="U57" r:id="rId127" display="https://pbs.twimg.com/media/DyqhCndX0AERS6G.jpg"/>
    <hyperlink ref="U61" r:id="rId128" display="https://pbs.twimg.com/media/DzX-eV6WsAIHOnw.png"/>
    <hyperlink ref="U63" r:id="rId129" display="https://pbs.twimg.com/media/DzdHw1nX4AACQ-6.png"/>
    <hyperlink ref="U75" r:id="rId130" display="https://pbs.twimg.com/media/DyqhCndX0AERS6G.jpg"/>
    <hyperlink ref="U88" r:id="rId131" display="https://pbs.twimg.com/media/DzX-eV6WsAIHOnw.png"/>
    <hyperlink ref="U103" r:id="rId132" display="https://pbs.twimg.com/media/DzsO3reWsAEkCou.jpg"/>
    <hyperlink ref="U104" r:id="rId133" display="https://pbs.twimg.com/media/DzsZEAQWwAAqpgw.png"/>
    <hyperlink ref="U114" r:id="rId134" display="https://pbs.twimg.com/media/Dy4wEgXWkAAyk8_.jpg"/>
    <hyperlink ref="U115" r:id="rId135" display="https://pbs.twimg.com/media/DzOv7qWWoAIEwwI.jpg"/>
    <hyperlink ref="U116" r:id="rId136" display="https://pbs.twimg.com/media/DzxS7vHXcAEAkX8.jpg"/>
    <hyperlink ref="U117" r:id="rId137" display="https://pbs.twimg.com/media/DzuqZfZWsAEJumS.png"/>
    <hyperlink ref="U120" r:id="rId138" display="https://pbs.twimg.com/media/DzX-eV6WsAIHOnw.png"/>
    <hyperlink ref="U121" r:id="rId139" display="https://pbs.twimg.com/ext_tw_video_thumb/1092629022138339328/pu/img/sL4vOVB2F-Nn71JC.jpg"/>
    <hyperlink ref="U123" r:id="rId140" display="https://pbs.twimg.com/media/Dy66ffvWoAAPfx8.jpg"/>
    <hyperlink ref="U125" r:id="rId141" display="https://pbs.twimg.com/media/DzJ-EndX4AA2KII.jpg"/>
    <hyperlink ref="U126" r:id="rId142" display="https://pbs.twimg.com/media/DzNkJ0nW0AISN6w.jpg"/>
    <hyperlink ref="U127" r:id="rId143" display="https://pbs.twimg.com/media/Dy6N2D9XQAALBNw.jpg"/>
    <hyperlink ref="U128" r:id="rId144" display="https://pbs.twimg.com/media/DzS2lqzVAAAkVmi.jpg"/>
    <hyperlink ref="U129" r:id="rId145" display="https://pbs.twimg.com/media/Dzdj7rmWkAAFooh.jpg"/>
    <hyperlink ref="U130" r:id="rId146" display="https://pbs.twimg.com/media/Dzd-yvLWkAEYl57.png"/>
    <hyperlink ref="U132" r:id="rId147" display="https://pbs.twimg.com/media/DzYLz52U0AE79mo.png"/>
    <hyperlink ref="U136" r:id="rId148" display="https://pbs.twimg.com/media/DzZBgrbVAAAShMf.png"/>
    <hyperlink ref="U138" r:id="rId149" display="https://pbs.twimg.com/media/DyqhCndX0AERS6G.jpg"/>
    <hyperlink ref="U139" r:id="rId150" display="https://pbs.twimg.com/media/DyK9b-kXQAEg4Je.jpg"/>
    <hyperlink ref="U140" r:id="rId151" display="https://pbs.twimg.com/media/DysKVn9WkAAhLSY.jpg"/>
    <hyperlink ref="U141" r:id="rId152" display="https://pbs.twimg.com/media/DyukExhWoAU-OBc.jpg"/>
    <hyperlink ref="U142" r:id="rId153" display="https://pbs.twimg.com/media/DyvODLKWwAA4aNh.jpg"/>
    <hyperlink ref="U143" r:id="rId154" display="https://pbs.twimg.com/media/DywatRiXQAE5r_2.jpg"/>
    <hyperlink ref="U144" r:id="rId155" display="https://pbs.twimg.com/media/DyxPXQEWsAE2p3R.jpg"/>
    <hyperlink ref="U145" r:id="rId156" display="https://pbs.twimg.com/media/Dyz83Z_WwAYsHuD.jpg"/>
    <hyperlink ref="U146" r:id="rId157" display="https://pbs.twimg.com/media/Dy0mgZ_W0AExQr9.jpg"/>
    <hyperlink ref="U147" r:id="rId158" display="https://pbs.twimg.com/media/Dy1OkM4XQAAJ4Xs.jpg"/>
    <hyperlink ref="U148" r:id="rId159" display="https://pbs.twimg.com/media/Dy2FfHXX4AYwEke.jpg"/>
    <hyperlink ref="U149" r:id="rId160" display="https://pbs.twimg.com/media/Dy5KYmiX0AAVCSS.jpg"/>
    <hyperlink ref="U150" r:id="rId161" display="https://pbs.twimg.com/media/Dy5q6MwWsAAGNnB.jpg"/>
    <hyperlink ref="U151" r:id="rId162" display="https://pbs.twimg.com/media/Dy-L5r6WwAAgUMG.jpg"/>
    <hyperlink ref="U152" r:id="rId163" display="https://pbs.twimg.com/media/Dy-4iUkXcAIEdXP.jpg"/>
    <hyperlink ref="U153" r:id="rId164" display="https://pbs.twimg.com/media/Dy_3euKX4AIICwU.jpg"/>
    <hyperlink ref="U154" r:id="rId165" display="https://pbs.twimg.com/media/DzDSD0EW0AAANnU.jpg"/>
    <hyperlink ref="U155" r:id="rId166" display="https://pbs.twimg.com/media/DzEGtYGWoAAJTf1.jpg"/>
    <hyperlink ref="U156" r:id="rId167" display="https://pbs.twimg.com/media/DzFsjeHXQAAjM4K.jpg"/>
    <hyperlink ref="U157" r:id="rId168" display="https://pbs.twimg.com/media/DzIUy0vX0AIOIkH.jpg"/>
    <hyperlink ref="U158" r:id="rId169" display="https://pbs.twimg.com/media/DzJgUjgW0AE1nev.jpg"/>
    <hyperlink ref="U159" r:id="rId170" display="https://pbs.twimg.com/media/DzKr2ApXgAAfkwR.jpg"/>
    <hyperlink ref="U160" r:id="rId171" display="https://pbs.twimg.com/media/DzOHlF9WkAEKtUF.jpg"/>
    <hyperlink ref="U161" r:id="rId172" display="https://pbs.twimg.com/media/DzOrDdxWoAEzlgf.jpg"/>
    <hyperlink ref="U162" r:id="rId173" display="https://pbs.twimg.com/media/DzQaV65XQAEYEAc.jpg"/>
    <hyperlink ref="U163" r:id="rId174" display="https://pbs.twimg.com/media/DzTZLMFWsAAUErT.jpg"/>
    <hyperlink ref="U164" r:id="rId175" display="https://pbs.twimg.com/media/DzUDvzTWsAYgdGW.jpg"/>
    <hyperlink ref="U165" r:id="rId176" display="https://pbs.twimg.com/media/DzU5Tj6W0AAlb2i.png"/>
    <hyperlink ref="U166" r:id="rId177" display="https://pbs.twimg.com/media/DzX-eV6WsAIHOnw.png"/>
    <hyperlink ref="U167" r:id="rId178" display="https://pbs.twimg.com/tweet_video_thumb/DzYpoxVWwAAK5St.jpg"/>
    <hyperlink ref="U168" r:id="rId179" display="https://pbs.twimg.com/tweet_video_thumb/Dzaa7AZWoAA7OvV.jpg"/>
    <hyperlink ref="U169" r:id="rId180" display="https://pbs.twimg.com/media/DzdIbS3W0AE7mEP.jpg"/>
    <hyperlink ref="U170" r:id="rId181" display="https://pbs.twimg.com/media/Dzev4f0WwAA4Tt3.png"/>
    <hyperlink ref="U171" r:id="rId182" display="https://pbs.twimg.com/media/DzfbW3nWsAEI5Bq.jpg"/>
    <hyperlink ref="U172" r:id="rId183" display="https://pbs.twimg.com/media/DziSdwgWwAEk-kt.jpg"/>
    <hyperlink ref="U173" r:id="rId184" display="https://pbs.twimg.com/media/DzivFRtWkAER0Ks.jpg"/>
    <hyperlink ref="U174" r:id="rId185" display="https://pbs.twimg.com/media/DzjU1_hXQAIynGW.png"/>
    <hyperlink ref="U175" r:id="rId186" display="https://pbs.twimg.com/media/DzjzvgXX4A0yf1P.jpg"/>
    <hyperlink ref="U176" r:id="rId187" display="https://pbs.twimg.com/media/DzkasFlWsAAJ90a.png"/>
    <hyperlink ref="U177" r:id="rId188" display="https://pbs.twimg.com/media/DznVMDxWsAU9kX3.png"/>
    <hyperlink ref="U178" r:id="rId189" display="https://pbs.twimg.com/media/Dzoh3KUW0AcNStm.png"/>
    <hyperlink ref="U179" r:id="rId190" display="https://pbs.twimg.com/media/DzpnrZBW0AAJwxR.jpg"/>
    <hyperlink ref="U180" r:id="rId191" display="https://pbs.twimg.com/media/DzsZEAQWwAAqpgw.png"/>
    <hyperlink ref="U181" r:id="rId192" display="https://pbs.twimg.com/media/Dzte4P8X4AIJa17.png"/>
    <hyperlink ref="U182" r:id="rId193" display="https://pbs.twimg.com/media/DzxTxwHWoAIW45M.png"/>
    <hyperlink ref="U183" r:id="rId194" display="https://pbs.twimg.com/media/Dzx2GsCWsAUlsh4.jpg"/>
    <hyperlink ref="V3" r:id="rId195" display="https://pbs.twimg.com/media/Dyvap7TVAAEFpBQ.jpg"/>
    <hyperlink ref="V4" r:id="rId196" display="http://pbs.twimg.com/profile_images/378800000846526803/50a941808c5278cb4ab4948d8ad39d11_normal.jpeg"/>
    <hyperlink ref="V5" r:id="rId197" display="http://pbs.twimg.com/profile_images/913044428868038657/bAw_iMzA_normal.jpg"/>
    <hyperlink ref="V6" r:id="rId198" display="http://pbs.twimg.com/profile_images/550810552893575169/dkxjDrUp_normal.jpeg"/>
    <hyperlink ref="V7" r:id="rId199" display="http://pbs.twimg.com/profile_images/658663137303003136/kbChqkPR_normal.jpg"/>
    <hyperlink ref="V8" r:id="rId200" display="http://pbs.twimg.com/profile_images/1053465804115570690/q_45HEWk_normal.jpg"/>
    <hyperlink ref="V9" r:id="rId201" display="http://pbs.twimg.com/profile_images/1079900661481988096/B--LI85R_normal.jpg"/>
    <hyperlink ref="V10" r:id="rId202" display="http://pbs.twimg.com/profile_images/378800000731542627/5b990a8b28fedac66f7ea0a19b0ec8fc_normal.jpeg"/>
    <hyperlink ref="V11" r:id="rId203" display="http://abs.twimg.com/sticky/default_profile_images/default_profile_normal.png"/>
    <hyperlink ref="V12" r:id="rId204" display="http://pbs.twimg.com/profile_images/1074729991928193028/dBjNje_B_normal.jpg"/>
    <hyperlink ref="V13" r:id="rId205" display="http://pbs.twimg.com/profile_images/1070379029604261889/NbTmB2HJ_normal.jpg"/>
    <hyperlink ref="V14" r:id="rId206" display="http://pbs.twimg.com/profile_images/618503592748584960/opl8Z1RU_normal.jpg"/>
    <hyperlink ref="V15" r:id="rId207" display="http://pbs.twimg.com/profile_images/458996004679741440/cPnQKakE_normal.jpeg"/>
    <hyperlink ref="V16" r:id="rId208" display="http://pbs.twimg.com/profile_images/1052586552252030976/j0mINrH3_normal.jpg"/>
    <hyperlink ref="V17" r:id="rId209" display="http://pbs.twimg.com/profile_images/733327807732813825/P_29d3Ww_normal.jpg"/>
    <hyperlink ref="V18" r:id="rId210" display="http://pbs.twimg.com/profile_images/761931109710098433/RQXtcRWn_normal.jpg"/>
    <hyperlink ref="V19" r:id="rId211" display="http://pbs.twimg.com/profile_images/761931109710098433/RQXtcRWn_normal.jpg"/>
    <hyperlink ref="V20" r:id="rId212" display="http://pbs.twimg.com/profile_images/771683275786117120/rrHuzYCg_normal.jpg"/>
    <hyperlink ref="V21" r:id="rId213" display="http://pbs.twimg.com/profile_images/1058463509418262528/emDAdOnm_normal.jpg"/>
    <hyperlink ref="V22" r:id="rId214" display="http://pbs.twimg.com/profile_images/1135320332/1fca2b1_normal.jpg"/>
    <hyperlink ref="V23" r:id="rId215" display="http://pbs.twimg.com/profile_images/850000524791267329/0R5NVX31_normal.jpg"/>
    <hyperlink ref="V24" r:id="rId216" display="https://pbs.twimg.com/media/DzD6G-JX0AE0Kok.jpg"/>
    <hyperlink ref="V25" r:id="rId217" display="http://pbs.twimg.com/profile_images/1042593784410722304/Z1-mR5Yj_normal.jpg"/>
    <hyperlink ref="V26" r:id="rId218" display="http://pbs.twimg.com/profile_images/1042593784410722304/Z1-mR5Yj_normal.jpg"/>
    <hyperlink ref="V27" r:id="rId219" display="https://pbs.twimg.com/media/DzMXlZFWkAE0It7.jpg"/>
    <hyperlink ref="V28" r:id="rId220" display="http://pbs.twimg.com/profile_images/1010218630980743168/aor9IsBM_normal.jpg"/>
    <hyperlink ref="V29" r:id="rId221" display="http://pbs.twimg.com/profile_images/1010218630980743168/aor9IsBM_normal.jpg"/>
    <hyperlink ref="V30" r:id="rId222" display="http://pbs.twimg.com/profile_images/898956019673464832/FPY4ncvC_normal.jpg"/>
    <hyperlink ref="V31" r:id="rId223" display="http://pbs.twimg.com/profile_images/898956019673464832/FPY4ncvC_normal.jpg"/>
    <hyperlink ref="V32" r:id="rId224" display="http://pbs.twimg.com/profile_images/897390832596258820/nc4dchLl_normal.jpg"/>
    <hyperlink ref="V33" r:id="rId225" display="https://pbs.twimg.com/media/DzQX_eXX4AA8cY4.jpg"/>
    <hyperlink ref="V34" r:id="rId226" display="http://pbs.twimg.com/profile_images/1053310263716466688/ahj6B9aF_normal.jpg"/>
    <hyperlink ref="V35" r:id="rId227" display="http://pbs.twimg.com/profile_images/1053310263716466688/ahj6B9aF_normal.jpg"/>
    <hyperlink ref="V36" r:id="rId228" display="http://pbs.twimg.com/profile_images/997148755303522304/kXn8fVJH_normal.jpg"/>
    <hyperlink ref="V37" r:id="rId229" display="http://pbs.twimg.com/profile_images/997148755303522304/kXn8fVJH_normal.jpg"/>
    <hyperlink ref="V38" r:id="rId230" display="http://abs.twimg.com/sticky/default_profile_images/default_profile_normal.png"/>
    <hyperlink ref="V39" r:id="rId231" display="http://pbs.twimg.com/profile_images/378800000535075156/5c2d54febcc725d3cf000387dfc6f121_normal.png"/>
    <hyperlink ref="V40" r:id="rId232" display="https://pbs.twimg.com/media/DzY6xL3UYAAy2yD.png"/>
    <hyperlink ref="V41" r:id="rId233" display="http://pbs.twimg.com/profile_images/378800000540579849/2da7a0276ac96ecc16537dc2e5607566_normal.jpeg"/>
    <hyperlink ref="V42" r:id="rId234" display="http://pbs.twimg.com/profile_images/1075054303327412224/_nymGca__normal.jpg"/>
    <hyperlink ref="V43" r:id="rId235" display="http://pbs.twimg.com/profile_images/1075054303327412224/_nymGca__normal.jpg"/>
    <hyperlink ref="V44" r:id="rId236" display="http://pbs.twimg.com/profile_images/1075054303327412224/_nymGca__normal.jpg"/>
    <hyperlink ref="V45" r:id="rId237" display="http://pbs.twimg.com/profile_images/1075054303327412224/_nymGca__normal.jpg"/>
    <hyperlink ref="V46" r:id="rId238" display="http://pbs.twimg.com/profile_images/1075054303327412224/_nymGca__normal.jpg"/>
    <hyperlink ref="V47" r:id="rId239" display="http://pbs.twimg.com/profile_images/1075054303327412224/_nymGca__normal.jpg"/>
    <hyperlink ref="V48" r:id="rId240" display="http://pbs.twimg.com/profile_images/1075054303327412224/_nymGca__normal.jpg"/>
    <hyperlink ref="V49" r:id="rId241" display="https://pbs.twimg.com/media/DzZMs0vWkAEx7cu.jpg"/>
    <hyperlink ref="V50" r:id="rId242" display="http://pbs.twimg.com/profile_images/1028015349399277570/38p9tzaa_normal.jpg"/>
    <hyperlink ref="V51" r:id="rId243" display="http://pbs.twimg.com/profile_images/887312749734371328/2JVbP_j4_normal.jpg"/>
    <hyperlink ref="V52" r:id="rId244" display="http://pbs.twimg.com/profile_images/887312749734371328/2JVbP_j4_normal.jpg"/>
    <hyperlink ref="V53" r:id="rId245" display="http://abs.twimg.com/sticky/default_profile_images/default_profile_normal.png"/>
    <hyperlink ref="V54" r:id="rId246" display="http://pbs.twimg.com/profile_images/857081075910234113/Pe78jAqv_normal.jpg"/>
    <hyperlink ref="V55" r:id="rId247" display="http://pbs.twimg.com/profile_images/1059889015279693824/F5C1Xnel_normal.jpg"/>
    <hyperlink ref="V56" r:id="rId248" display="http://pbs.twimg.com/profile_images/1075473318902263808/jUIa73Hv_normal.jpg"/>
    <hyperlink ref="V57" r:id="rId249" display="https://pbs.twimg.com/media/DyqhCndX0AERS6G.jpg"/>
    <hyperlink ref="V58" r:id="rId250" display="http://pbs.twimg.com/profile_images/1075473318902263808/jUIa73Hv_normal.jpg"/>
    <hyperlink ref="V59" r:id="rId251" display="http://pbs.twimg.com/profile_images/1075473318902263808/jUIa73Hv_normal.jpg"/>
    <hyperlink ref="V60" r:id="rId252" display="http://pbs.twimg.com/profile_images/1075473318902263808/jUIa73Hv_normal.jpg"/>
    <hyperlink ref="V61" r:id="rId253" display="https://pbs.twimg.com/media/DzX-eV6WsAIHOnw.png"/>
    <hyperlink ref="V62" r:id="rId254" display="http://pbs.twimg.com/profile_images/1075473318902263808/jUIa73Hv_normal.jpg"/>
    <hyperlink ref="V63" r:id="rId255" display="https://pbs.twimg.com/media/DzdHw1nX4AACQ-6.png"/>
    <hyperlink ref="V64" r:id="rId256" display="http://pbs.twimg.com/profile_images/807546259234050048/WeDAB4gw_normal.jpg"/>
    <hyperlink ref="V65" r:id="rId257" display="http://pbs.twimg.com/profile_images/807546259234050048/WeDAB4gw_normal.jpg"/>
    <hyperlink ref="V66" r:id="rId258" display="http://pbs.twimg.com/profile_images/2370793260/x3TLU2HG_normal"/>
    <hyperlink ref="V67" r:id="rId259" display="http://pbs.twimg.com/profile_images/1029773674453200896/ZKcvl0M-_normal.jpg"/>
    <hyperlink ref="V68" r:id="rId260" display="http://pbs.twimg.com/profile_images/945774746326614016/5EpBHIRa_normal.jpg"/>
    <hyperlink ref="V69" r:id="rId261" display="http://pbs.twimg.com/profile_images/985942017090842624/ePpingdv_normal.jpg"/>
    <hyperlink ref="V70" r:id="rId262" display="http://pbs.twimg.com/profile_images/985942017090842624/ePpingdv_normal.jpg"/>
    <hyperlink ref="V71" r:id="rId263" display="http://pbs.twimg.com/profile_images/985942017090842624/ePpingdv_normal.jpg"/>
    <hyperlink ref="V72" r:id="rId264" display="http://pbs.twimg.com/profile_images/985942017090842624/ePpingdv_normal.jpg"/>
    <hyperlink ref="V73" r:id="rId265" display="http://pbs.twimg.com/profile_images/985942017090842624/ePpingdv_normal.jpg"/>
    <hyperlink ref="V74" r:id="rId266" display="http://pbs.twimg.com/profile_images/1029350395846582273/lvi1hBcB_normal.jpg"/>
    <hyperlink ref="V75" r:id="rId267" display="https://pbs.twimg.com/media/DyqhCndX0AERS6G.jpg"/>
    <hyperlink ref="V76" r:id="rId268" display="http://pbs.twimg.com/profile_images/1029350395846582273/lvi1hBcB_normal.jpg"/>
    <hyperlink ref="V77" r:id="rId269" display="http://pbs.twimg.com/profile_images/1029350395846582273/lvi1hBcB_normal.jpg"/>
    <hyperlink ref="V78" r:id="rId270" display="http://pbs.twimg.com/profile_images/1085394259853959168/-2eYfvhu_normal.jpg"/>
    <hyperlink ref="V79" r:id="rId271" display="http://pbs.twimg.com/profile_images/682313731750137858/6wk-7tz7_normal.jpg"/>
    <hyperlink ref="V80" r:id="rId272" display="http://pbs.twimg.com/profile_images/893179285422211076/5lyBgrbq_normal.jpg"/>
    <hyperlink ref="V81" r:id="rId273" display="http://pbs.twimg.com/profile_images/1044714482029682689/6ULLaIil_normal.jpg"/>
    <hyperlink ref="V82" r:id="rId274" display="http://pbs.twimg.com/profile_images/723470550392299520/sez0NvnJ_normal.jpg"/>
    <hyperlink ref="V83" r:id="rId275" display="http://pbs.twimg.com/profile_images/1073172243671326720/DKCr6QBO_normal.jpg"/>
    <hyperlink ref="V84" r:id="rId276" display="http://pbs.twimg.com/profile_images/1081786192809676801/Y2Emtf9Y_normal.jpg"/>
    <hyperlink ref="V85" r:id="rId277" display="http://pbs.twimg.com/profile_images/961950731522670592/gVHtUfu7_normal.jpg"/>
    <hyperlink ref="V86" r:id="rId278" display="http://pbs.twimg.com/profile_images/1027985459346067457/cjjGqoRX_normal.jpg"/>
    <hyperlink ref="V87" r:id="rId279" display="http://pbs.twimg.com/profile_images/1027985459346067457/cjjGqoRX_normal.jpg"/>
    <hyperlink ref="V88" r:id="rId280" display="https://pbs.twimg.com/media/DzX-eV6WsAIHOnw.png"/>
    <hyperlink ref="V89" r:id="rId281" display="http://pbs.twimg.com/profile_images/1027985459346067457/cjjGqoRX_normal.jpg"/>
    <hyperlink ref="V90" r:id="rId282" display="http://pbs.twimg.com/profile_images/984781062281687041/NCaWk1Ss_normal.jpg"/>
    <hyperlink ref="V91" r:id="rId283" display="http://pbs.twimg.com/profile_images/678315815356243970/WeVypjj0_normal.jpg"/>
    <hyperlink ref="V92" r:id="rId284" display="http://pbs.twimg.com/profile_images/678315815356243970/WeVypjj0_normal.jpg"/>
    <hyperlink ref="V93" r:id="rId285" display="http://pbs.twimg.com/profile_images/678315815356243970/WeVypjj0_normal.jpg"/>
    <hyperlink ref="V94" r:id="rId286" display="http://pbs.twimg.com/profile_images/678315815356243970/WeVypjj0_normal.jpg"/>
    <hyperlink ref="V95" r:id="rId287" display="http://pbs.twimg.com/profile_images/674162814450208772/crSF0HcQ_normal.jpg"/>
    <hyperlink ref="V96" r:id="rId288" display="http://pbs.twimg.com/profile_images/674162814450208772/crSF0HcQ_normal.jpg"/>
    <hyperlink ref="V97" r:id="rId289" display="http://pbs.twimg.com/profile_images/674162814450208772/crSF0HcQ_normal.jpg"/>
    <hyperlink ref="V98" r:id="rId290" display="http://pbs.twimg.com/profile_images/674162814450208772/crSF0HcQ_normal.jpg"/>
    <hyperlink ref="V99" r:id="rId291" display="http://pbs.twimg.com/profile_images/674162814450208772/crSF0HcQ_normal.jpg"/>
    <hyperlink ref="V100" r:id="rId292" display="http://pbs.twimg.com/profile_images/657850132965249024/S3CtTio3_normal.jpg"/>
    <hyperlink ref="V101" r:id="rId293" display="http://pbs.twimg.com/profile_images/658402154898673665/HMIGBGaL_normal.jpg"/>
    <hyperlink ref="V102" r:id="rId294" display="http://pbs.twimg.com/profile_images/658402154898673665/HMIGBGaL_normal.jpg"/>
    <hyperlink ref="V103" r:id="rId295" display="https://pbs.twimg.com/media/DzsO3reWsAEkCou.jpg"/>
    <hyperlink ref="V104" r:id="rId296" display="https://pbs.twimg.com/media/DzsZEAQWwAAqpgw.png"/>
    <hyperlink ref="V105" r:id="rId297" display="http://pbs.twimg.com/profile_images/1070151957577428992/_d3v8YD3_normal.jpg"/>
    <hyperlink ref="V106" r:id="rId298" display="http://pbs.twimg.com/profile_images/1967904948/self_normal.jpg"/>
    <hyperlink ref="V107" r:id="rId299" display="http://pbs.twimg.com/profile_images/1049510407650471936/L71hhU13_normal.jpg"/>
    <hyperlink ref="V108" r:id="rId300" display="http://pbs.twimg.com/profile_images/1049510407650471936/L71hhU13_normal.jpg"/>
    <hyperlink ref="V109" r:id="rId301" display="http://pbs.twimg.com/profile_images/1049510407650471936/L71hhU13_normal.jpg"/>
    <hyperlink ref="V110" r:id="rId302" display="http://pbs.twimg.com/profile_images/1049510407650471936/L71hhU13_normal.jpg"/>
    <hyperlink ref="V111" r:id="rId303" display="http://pbs.twimg.com/profile_images/1049510407650471936/L71hhU13_normal.jpg"/>
    <hyperlink ref="V112" r:id="rId304" display="http://pbs.twimg.com/profile_images/578260749266460672/7trxcvyL_normal.jpeg"/>
    <hyperlink ref="V113" r:id="rId305" display="http://pbs.twimg.com/profile_images/578260749266460672/7trxcvyL_normal.jpeg"/>
    <hyperlink ref="V114" r:id="rId306" display="https://pbs.twimg.com/media/Dy4wEgXWkAAyk8_.jpg"/>
    <hyperlink ref="V115" r:id="rId307" display="https://pbs.twimg.com/media/DzOv7qWWoAIEwwI.jpg"/>
    <hyperlink ref="V116" r:id="rId308" display="https://pbs.twimg.com/media/DzxS7vHXcAEAkX8.jpg"/>
    <hyperlink ref="V117" r:id="rId309" display="https://pbs.twimg.com/media/DzuqZfZWsAEJumS.png"/>
    <hyperlink ref="V118" r:id="rId310" display="http://pbs.twimg.com/profile_images/658567029700599808/Qo7ubLS6_normal.jpg"/>
    <hyperlink ref="V119" r:id="rId311" display="http://pbs.twimg.com/profile_images/1032691214699646976/G4DB0Rkw_normal.jpg"/>
    <hyperlink ref="V120" r:id="rId312" display="https://pbs.twimg.com/media/DzX-eV6WsAIHOnw.png"/>
    <hyperlink ref="V121" r:id="rId313" display="https://pbs.twimg.com/ext_tw_video_thumb/1092629022138339328/pu/img/sL4vOVB2F-Nn71JC.jpg"/>
    <hyperlink ref="V122" r:id="rId314" display="http://pbs.twimg.com/profile_images/658567029700599808/Qo7ubLS6_normal.jpg"/>
    <hyperlink ref="V123" r:id="rId315" display="https://pbs.twimg.com/media/Dy66ffvWoAAPfx8.jpg"/>
    <hyperlink ref="V124" r:id="rId316" display="http://pbs.twimg.com/profile_images/950793276218540032/ztFiPSvp_normal.jpg"/>
    <hyperlink ref="V125" r:id="rId317" display="https://pbs.twimg.com/media/DzJ-EndX4AA2KII.jpg"/>
    <hyperlink ref="V126" r:id="rId318" display="https://pbs.twimg.com/media/DzNkJ0nW0AISN6w.jpg"/>
    <hyperlink ref="V127" r:id="rId319" display="https://pbs.twimg.com/media/Dy6N2D9XQAALBNw.jpg"/>
    <hyperlink ref="V128" r:id="rId320" display="https://pbs.twimg.com/media/DzS2lqzVAAAkVmi.jpg"/>
    <hyperlink ref="V129" r:id="rId321" display="https://pbs.twimg.com/media/Dzdj7rmWkAAFooh.jpg"/>
    <hyperlink ref="V130" r:id="rId322" display="https://pbs.twimg.com/media/Dzd-yvLWkAEYl57.png"/>
    <hyperlink ref="V131" r:id="rId323" display="http://pbs.twimg.com/profile_images/1087747232613445633/LjRZ8OA-_normal.jpg"/>
    <hyperlink ref="V132" r:id="rId324" display="https://pbs.twimg.com/media/DzYLz52U0AE79mo.png"/>
    <hyperlink ref="V133" r:id="rId325" display="http://pbs.twimg.com/profile_images/1029031264970584065/9VEDE6fQ_normal.jpg"/>
    <hyperlink ref="V134" r:id="rId326" display="http://pbs.twimg.com/profile_images/1029031264970584065/9VEDE6fQ_normal.jpg"/>
    <hyperlink ref="V135" r:id="rId327" display="http://pbs.twimg.com/profile_images/1029031264970584065/9VEDE6fQ_normal.jpg"/>
    <hyperlink ref="V136" r:id="rId328" display="https://pbs.twimg.com/media/DzZBgrbVAAAShMf.png"/>
    <hyperlink ref="V137" r:id="rId329" display="http://pbs.twimg.com/profile_images/870287216140058625/s8mE1MgX_normal.jpg"/>
    <hyperlink ref="V138" r:id="rId330" display="https://pbs.twimg.com/media/DyqhCndX0AERS6G.jpg"/>
    <hyperlink ref="V139" r:id="rId331" display="https://pbs.twimg.com/media/DyK9b-kXQAEg4Je.jpg"/>
    <hyperlink ref="V140" r:id="rId332" display="https://pbs.twimg.com/media/DysKVn9WkAAhLSY.jpg"/>
    <hyperlink ref="V141" r:id="rId333" display="https://pbs.twimg.com/media/DyukExhWoAU-OBc.jpg"/>
    <hyperlink ref="V142" r:id="rId334" display="https://pbs.twimg.com/media/DyvODLKWwAA4aNh.jpg"/>
    <hyperlink ref="V143" r:id="rId335" display="https://pbs.twimg.com/media/DywatRiXQAE5r_2.jpg"/>
    <hyperlink ref="V144" r:id="rId336" display="https://pbs.twimg.com/media/DyxPXQEWsAE2p3R.jpg"/>
    <hyperlink ref="V145" r:id="rId337" display="https://pbs.twimg.com/media/Dyz83Z_WwAYsHuD.jpg"/>
    <hyperlink ref="V146" r:id="rId338" display="https://pbs.twimg.com/media/Dy0mgZ_W0AExQr9.jpg"/>
    <hyperlink ref="V147" r:id="rId339" display="https://pbs.twimg.com/media/Dy1OkM4XQAAJ4Xs.jpg"/>
    <hyperlink ref="V148" r:id="rId340" display="https://pbs.twimg.com/media/Dy2FfHXX4AYwEke.jpg"/>
    <hyperlink ref="V149" r:id="rId341" display="https://pbs.twimg.com/media/Dy5KYmiX0AAVCSS.jpg"/>
    <hyperlink ref="V150" r:id="rId342" display="https://pbs.twimg.com/media/Dy5q6MwWsAAGNnB.jpg"/>
    <hyperlink ref="V151" r:id="rId343" display="https://pbs.twimg.com/media/Dy-L5r6WwAAgUMG.jpg"/>
    <hyperlink ref="V152" r:id="rId344" display="https://pbs.twimg.com/media/Dy-4iUkXcAIEdXP.jpg"/>
    <hyperlink ref="V153" r:id="rId345" display="https://pbs.twimg.com/media/Dy_3euKX4AIICwU.jpg"/>
    <hyperlink ref="V154" r:id="rId346" display="https://pbs.twimg.com/media/DzDSD0EW0AAANnU.jpg"/>
    <hyperlink ref="V155" r:id="rId347" display="https://pbs.twimg.com/media/DzEGtYGWoAAJTf1.jpg"/>
    <hyperlink ref="V156" r:id="rId348" display="https://pbs.twimg.com/media/DzFsjeHXQAAjM4K.jpg"/>
    <hyperlink ref="V157" r:id="rId349" display="https://pbs.twimg.com/media/DzIUy0vX0AIOIkH.jpg"/>
    <hyperlink ref="V158" r:id="rId350" display="https://pbs.twimg.com/media/DzJgUjgW0AE1nev.jpg"/>
    <hyperlink ref="V159" r:id="rId351" display="https://pbs.twimg.com/media/DzKr2ApXgAAfkwR.jpg"/>
    <hyperlink ref="V160" r:id="rId352" display="https://pbs.twimg.com/media/DzOHlF9WkAEKtUF.jpg"/>
    <hyperlink ref="V161" r:id="rId353" display="https://pbs.twimg.com/media/DzOrDdxWoAEzlgf.jpg"/>
    <hyperlink ref="V162" r:id="rId354" display="https://pbs.twimg.com/media/DzQaV65XQAEYEAc.jpg"/>
    <hyperlink ref="V163" r:id="rId355" display="https://pbs.twimg.com/media/DzTZLMFWsAAUErT.jpg"/>
    <hyperlink ref="V164" r:id="rId356" display="https://pbs.twimg.com/media/DzUDvzTWsAYgdGW.jpg"/>
    <hyperlink ref="V165" r:id="rId357" display="https://pbs.twimg.com/media/DzU5Tj6W0AAlb2i.png"/>
    <hyperlink ref="V166" r:id="rId358" display="https://pbs.twimg.com/media/DzX-eV6WsAIHOnw.png"/>
    <hyperlink ref="V167" r:id="rId359" display="https://pbs.twimg.com/tweet_video_thumb/DzYpoxVWwAAK5St.jpg"/>
    <hyperlink ref="V168" r:id="rId360" display="https://pbs.twimg.com/tweet_video_thumb/Dzaa7AZWoAA7OvV.jpg"/>
    <hyperlink ref="V169" r:id="rId361" display="https://pbs.twimg.com/media/DzdIbS3W0AE7mEP.jpg"/>
    <hyperlink ref="V170" r:id="rId362" display="https://pbs.twimg.com/media/Dzev4f0WwAA4Tt3.png"/>
    <hyperlink ref="V171" r:id="rId363" display="https://pbs.twimg.com/media/DzfbW3nWsAEI5Bq.jpg"/>
    <hyperlink ref="V172" r:id="rId364" display="https://pbs.twimg.com/media/DziSdwgWwAEk-kt.jpg"/>
    <hyperlink ref="V173" r:id="rId365" display="https://pbs.twimg.com/media/DzivFRtWkAER0Ks.jpg"/>
    <hyperlink ref="V174" r:id="rId366" display="https://pbs.twimg.com/media/DzjU1_hXQAIynGW.png"/>
    <hyperlink ref="V175" r:id="rId367" display="https://pbs.twimg.com/media/DzjzvgXX4A0yf1P.jpg"/>
    <hyperlink ref="V176" r:id="rId368" display="https://pbs.twimg.com/media/DzkasFlWsAAJ90a.png"/>
    <hyperlink ref="V177" r:id="rId369" display="https://pbs.twimg.com/media/DznVMDxWsAU9kX3.png"/>
    <hyperlink ref="V178" r:id="rId370" display="https://pbs.twimg.com/media/Dzoh3KUW0AcNStm.png"/>
    <hyperlink ref="V179" r:id="rId371" display="https://pbs.twimg.com/media/DzpnrZBW0AAJwxR.jpg"/>
    <hyperlink ref="V180" r:id="rId372" display="https://pbs.twimg.com/media/DzsZEAQWwAAqpgw.png"/>
    <hyperlink ref="V181" r:id="rId373" display="https://pbs.twimg.com/media/Dzte4P8X4AIJa17.png"/>
    <hyperlink ref="V182" r:id="rId374" display="https://pbs.twimg.com/media/DzxTxwHWoAIW45M.png"/>
    <hyperlink ref="V183" r:id="rId375" display="https://pbs.twimg.com/media/Dzx2GsCWsAUlsh4.jpg"/>
    <hyperlink ref="V184" r:id="rId376" display="http://pbs.twimg.com/profile_images/535418328740032512/DyIflBkZ_normal.jpeg"/>
    <hyperlink ref="V185" r:id="rId377" display="http://pbs.twimg.com/profile_images/535418328740032512/DyIflBkZ_normal.jpeg"/>
    <hyperlink ref="V186" r:id="rId378" display="http://pbs.twimg.com/profile_images/1042465363714224129/VeGJlHbt_normal.jpg"/>
    <hyperlink ref="V187" r:id="rId379" display="http://pbs.twimg.com/profile_images/1042465363714224129/VeGJlHbt_normal.jpg"/>
    <hyperlink ref="V188" r:id="rId380" display="http://pbs.twimg.com/profile_images/1009833086857760769/rT1JWdEL_normal.jpg"/>
    <hyperlink ref="V189" r:id="rId381" display="http://pbs.twimg.com/profile_images/842079667087650836/WekGZVp__normal.jpg"/>
    <hyperlink ref="X3" r:id="rId382" display="https://twitter.com/#!/avalara/status/1093207751839211520"/>
    <hyperlink ref="X4" r:id="rId383" display="https://twitter.com/#!/bknowles34/status/1093283714312949760"/>
    <hyperlink ref="X5" r:id="rId384" display="https://twitter.com/#!/rachelasimontax/status/1093315946096353282"/>
    <hyperlink ref="X6" r:id="rId385" display="https://twitter.com/#!/thomasofarrell1/status/1093316071891914753"/>
    <hyperlink ref="X7" r:id="rId386" display="https://twitter.com/#!/arackerman/status/1093338636542726144"/>
    <hyperlink ref="X8" r:id="rId387" display="https://twitter.com/#!/timduy/status/1093556412301496321"/>
    <hyperlink ref="X9" r:id="rId388" display="https://twitter.com/#!/marcobettosi/status/1093556851239780355"/>
    <hyperlink ref="X10" r:id="rId389" display="https://twitter.com/#!/wtckc/status/1093568610516324352"/>
    <hyperlink ref="X11" r:id="rId390" display="https://twitter.com/#!/karengalivan1/status/1093575427514351616"/>
    <hyperlink ref="X12" r:id="rId391" display="https://twitter.com/#!/annerinaldi5/status/1093642695413850112"/>
    <hyperlink ref="X13" r:id="rId392" display="https://twitter.com/#!/ceoshow/status/1093693934382039041"/>
    <hyperlink ref="X14" r:id="rId393" display="https://twitter.com/#!/jesstuschongrsm/status/1093870840150720513"/>
    <hyperlink ref="X15" r:id="rId394" display="https://twitter.com/#!/alfsuletzki/status/1093911484931944449"/>
    <hyperlink ref="X16" r:id="rId395" display="https://twitter.com/#!/mag_broderick/status/1093954660556308480"/>
    <hyperlink ref="X17" r:id="rId396" display="https://twitter.com/#!/mprestonclarke/status/1094025086963777536"/>
    <hyperlink ref="X18" r:id="rId397" display="https://twitter.com/#!/teagjones/status/1093330246126977030"/>
    <hyperlink ref="X19" r:id="rId398" display="https://twitter.com/#!/teagjones/status/1094026943429775360"/>
    <hyperlink ref="X20" r:id="rId399" display="https://twitter.com/#!/simonhartrsm/status/1094161846729428993"/>
    <hyperlink ref="X21" r:id="rId400" display="https://twitter.com/#!/rsmjb1/status/1094217687146860545"/>
    <hyperlink ref="X22" r:id="rId401" display="https://twitter.com/#!/tdboothca/status/1094346533707960320"/>
    <hyperlink ref="X23" r:id="rId402" display="https://twitter.com/#!/imasouthwestflo/status/1094424522449653760"/>
    <hyperlink ref="X24" r:id="rId403" display="https://twitter.com/#!/fortivus/status/1094649709275369473"/>
    <hyperlink ref="X25" r:id="rId404" display="https://twitter.com/#!/kurt_shenk/status/1093701227899207680"/>
    <hyperlink ref="X26" r:id="rId405" display="https://twitter.com/#!/kurt_shenk/status/1094957309799866368"/>
    <hyperlink ref="X27" r:id="rId406" display="https://twitter.com/#!/luxsantllc/status/1095245073279795200"/>
    <hyperlink ref="X28" r:id="rId407" display="https://twitter.com/#!/bondgp007/status/1095314432186597377"/>
    <hyperlink ref="X29" r:id="rId408" display="https://twitter.com/#!/bondgp007/status/1095370806123790337"/>
    <hyperlink ref="X30" r:id="rId409" display="https://twitter.com/#!/stuartwmcc/status/1093589015499026433"/>
    <hyperlink ref="X31" r:id="rId410" display="https://twitter.com/#!/stuartwmcc/status/1095414938640834561"/>
    <hyperlink ref="X32" r:id="rId411" display="https://twitter.com/#!/rogermilk/status/1095484046371635200"/>
    <hyperlink ref="X33" r:id="rId412" display="https://twitter.com/#!/hirajanwin/status/1095526990680080384"/>
    <hyperlink ref="X34" r:id="rId413" display="https://twitter.com/#!/davisnordell/status/1093217773654700032"/>
    <hyperlink ref="X35" r:id="rId414" display="https://twitter.com/#!/davisnordell/status/1095574913128136704"/>
    <hyperlink ref="X36" r:id="rId415" display="https://twitter.com/#!/jaalex53/status/1095730058742976512"/>
    <hyperlink ref="X37" r:id="rId416" display="https://twitter.com/#!/jaalex53/status/1095784711388057600"/>
    <hyperlink ref="X38" r:id="rId417" display="https://twitter.com/#!/dwopheim/status/1096104968078192640"/>
    <hyperlink ref="X39" r:id="rId418" display="https://twitter.com/#!/ukacg/status/1096126804572676096"/>
    <hyperlink ref="X40" r:id="rId419" display="https://twitter.com/#!/bethiebooo/status/1096128458579763201"/>
    <hyperlink ref="X41" r:id="rId420" display="https://twitter.com/#!/silburfuchs/status/1096135447414231042"/>
    <hyperlink ref="X42" r:id="rId421" display="https://twitter.com/#!/c_sather/status/1093172165481021442"/>
    <hyperlink ref="X43" r:id="rId422" display="https://twitter.com/#!/c_sather/status/1093172811076648960"/>
    <hyperlink ref="X44" r:id="rId423" display="https://twitter.com/#!/c_sather/status/1093234835005603841"/>
    <hyperlink ref="X45" r:id="rId424" display="https://twitter.com/#!/c_sather/status/1094987873277919233"/>
    <hyperlink ref="X46" r:id="rId425" display="https://twitter.com/#!/c_sather/status/1095784260617809937"/>
    <hyperlink ref="X47" r:id="rId426" display="https://twitter.com/#!/c_sather/status/1095785140146573312"/>
    <hyperlink ref="X48" r:id="rId427" display="https://twitter.com/#!/c_sather/status/1096136041935839240"/>
    <hyperlink ref="X49" r:id="rId428" display="https://twitter.com/#!/ronatthechamber/status/1096147894439198721"/>
    <hyperlink ref="X50" r:id="rId429" display="https://twitter.com/#!/ashleywilsoncoc/status/1096153696809947138"/>
    <hyperlink ref="X51" r:id="rId430" display="https://twitter.com/#!/financialnewswk/status/1095880644633247745"/>
    <hyperlink ref="X52" r:id="rId431" display="https://twitter.com/#!/financialnewswk/status/1096195779339927552"/>
    <hyperlink ref="X53" r:id="rId432" display="https://twitter.com/#!/ifindinternship/status/1096206898162995201"/>
    <hyperlink ref="X54" r:id="rId433" display="https://twitter.com/#!/mike_baron1/status/1096205893941841921"/>
    <hyperlink ref="X55" r:id="rId434" display="https://twitter.com/#!/jaredbowers_rsm/status/1096387309010853888"/>
    <hyperlink ref="X56" r:id="rId435" display="https://twitter.com/#!/recruiterkara/status/1093602648224423936"/>
    <hyperlink ref="X57" r:id="rId436" display="https://twitter.com/#!/recruiterkara/status/1093603061187137537"/>
    <hyperlink ref="X58" r:id="rId437" display="https://twitter.com/#!/recruiterkara/status/1096100147535233024"/>
    <hyperlink ref="X59" r:id="rId438" display="https://twitter.com/#!/recruiterkara/status/1096125553520844805"/>
    <hyperlink ref="X60" r:id="rId439" display="https://twitter.com/#!/recruiterkara/status/1096127879941885952"/>
    <hyperlink ref="X61" r:id="rId440" display="https://twitter.com/#!/recruiterkara/status/1096128077112004608"/>
    <hyperlink ref="X62" r:id="rId441" display="https://twitter.com/#!/recruiterkara/status/1096417372590821376"/>
    <hyperlink ref="X63" r:id="rId442" display="https://twitter.com/#!/acgglobal/status/1096423940635926533"/>
    <hyperlink ref="X64" r:id="rId443" display="https://twitter.com/#!/terzima/status/1096431893199929345"/>
    <hyperlink ref="X65" r:id="rId444" display="https://twitter.com/#!/terzima/status/1093985784376504322"/>
    <hyperlink ref="X66" r:id="rId445" display="https://twitter.com/#!/mlb729/status/1096433882872786944"/>
    <hyperlink ref="X67" r:id="rId446" display="https://twitter.com/#!/stolpermatt/status/1096446629396262912"/>
    <hyperlink ref="X68" r:id="rId447" display="https://twitter.com/#!/coldfusion39/status/1096460272364109825"/>
    <hyperlink ref="X69" r:id="rId448" display="https://twitter.com/#!/joemazzarsmla/status/1094037026737840133"/>
    <hyperlink ref="X70" r:id="rId449" display="https://twitter.com/#!/joemazzarsmla/status/1096481600596922368"/>
    <hyperlink ref="X71" r:id="rId450" display="https://twitter.com/#!/joemazzarsmla/status/1096482249283780608"/>
    <hyperlink ref="X72" r:id="rId451" display="https://twitter.com/#!/joemazzarsmla/status/1096483484170764288"/>
    <hyperlink ref="X73" r:id="rId452" display="https://twitter.com/#!/joemazzarsmla/status/1096503874477731840"/>
    <hyperlink ref="X74" r:id="rId453" display="https://twitter.com/#!/sherbel_campus/status/1093618721514504197"/>
    <hyperlink ref="X75" r:id="rId454" display="https://twitter.com/#!/sherbel_campus/status/1093618910857957383"/>
    <hyperlink ref="X76" r:id="rId455" display="https://twitter.com/#!/sherbel_campus/status/1096533672063369218"/>
    <hyperlink ref="X77" r:id="rId456" display="https://twitter.com/#!/sherbel_campus/status/1096533856394596352"/>
    <hyperlink ref="X78" r:id="rId457" display="https://twitter.com/#!/sandralynn0375/status/1096550253929615362"/>
    <hyperlink ref="X79" r:id="rId458" display="https://twitter.com/#!/ss_warroom/status/1096136160227852299"/>
    <hyperlink ref="X80" r:id="rId459" display="https://twitter.com/#!/thor_vath/status/1096556916229242880"/>
    <hyperlink ref="X81" r:id="rId460" display="https://twitter.com/#!/jasonkuruvilla1/status/1096574536517070848"/>
    <hyperlink ref="X82" r:id="rId461" display="https://twitter.com/#!/pgrahamrsm/status/1096715941726044160"/>
    <hyperlink ref="X83" r:id="rId462" display="https://twitter.com/#!/arabiarsm/status/1073181686857379841"/>
    <hyperlink ref="X84" r:id="rId463" display="https://twitter.com/#!/cemsm/status/1096746674855313408"/>
    <hyperlink ref="X85" r:id="rId464" display="https://twitter.com/#!/ustransitiontax/status/1096774277750288386"/>
    <hyperlink ref="X86" r:id="rId465" display="https://twitter.com/#!/ashley_olson_05/status/1093622832305750016"/>
    <hyperlink ref="X87" r:id="rId466" display="https://twitter.com/#!/ashley_olson_05/status/1093671882610667520"/>
    <hyperlink ref="X88" r:id="rId467" display="https://twitter.com/#!/ashley_olson_05/status/1097254722157854720"/>
    <hyperlink ref="X89" r:id="rId468" display="https://twitter.com/#!/ashley_olson_05/status/1097254773923987456"/>
    <hyperlink ref="X90" r:id="rId469" display="https://twitter.com/#!/glendajevans/status/1097290175795875840"/>
    <hyperlink ref="X91" r:id="rId470" display="https://twitter.com/#!/howardsiegal/status/1093155442514116608"/>
    <hyperlink ref="X92" r:id="rId471" display="https://twitter.com/#!/howardsiegal/status/1093686742304129026"/>
    <hyperlink ref="X93" r:id="rId472" display="https://twitter.com/#!/howardsiegal/status/1094663941538660352"/>
    <hyperlink ref="X94" r:id="rId473" display="https://twitter.com/#!/howardsiegal/status/1097303808701616128"/>
    <hyperlink ref="X95" r:id="rId474" display="https://twitter.com/#!/rsmkuwait/status/1094371718037155840"/>
    <hyperlink ref="X96" r:id="rId475" display="https://twitter.com/#!/rsmkuwait/status/1094371830666850304"/>
    <hyperlink ref="X97" r:id="rId476" display="https://twitter.com/#!/rsmkuwait/status/1097393906487042048"/>
    <hyperlink ref="X98" r:id="rId477" display="https://twitter.com/#!/rsmkuwait/status/1097393975441408000"/>
    <hyperlink ref="X99" r:id="rId478" display="https://twitter.com/#!/rsmkuwait/status/1097393994819125248"/>
    <hyperlink ref="X100" r:id="rId479" display="https://twitter.com/#!/rsm_za/status/1097409991303155713"/>
    <hyperlink ref="X101" r:id="rId480" display="https://twitter.com/#!/rsm_es/status/1096416985859194880"/>
    <hyperlink ref="X102" r:id="rId481" display="https://twitter.com/#!/rsm_es/status/1097462365812154369"/>
    <hyperlink ref="X103" r:id="rId482" display="https://twitter.com/#!/myerseric/status/1097487313314160640"/>
    <hyperlink ref="X104" r:id="rId483" display="https://twitter.com/#!/pjperezburgos/status/1097499561629835265"/>
    <hyperlink ref="X105" r:id="rId484" display="https://twitter.com/#!/jessjrecruiter/status/1097528216670138369"/>
    <hyperlink ref="X106" r:id="rId485" display="https://twitter.com/#!/gordonmicallef/status/1097620068710707200"/>
    <hyperlink ref="X107" r:id="rId486" display="https://twitter.com/#!/victorkao4/status/1093522649815240705"/>
    <hyperlink ref="X108" r:id="rId487" display="https://twitter.com/#!/victorkao4/status/1093886368512643073"/>
    <hyperlink ref="X109" r:id="rId488" display="https://twitter.com/#!/victorkao4/status/1093924994806177792"/>
    <hyperlink ref="X110" r:id="rId489" display="https://twitter.com/#!/victorkao4/status/1095566709367496704"/>
    <hyperlink ref="X111" r:id="rId490" display="https://twitter.com/#!/victorkao4/status/1097661921858383872"/>
    <hyperlink ref="X112" r:id="rId491" display="https://twitter.com/#!/joan_valente/status/1094321357771268096"/>
    <hyperlink ref="X113" r:id="rId492" display="https://twitter.com/#!/joan_valente/status/1097672610157027328"/>
    <hyperlink ref="X114" r:id="rId493" display="https://twitter.com/#!/rsm_canada/status/1093864615212212224"/>
    <hyperlink ref="X115" r:id="rId494" display="https://twitter.com/#!/rsm_canada/status/1095412575691595776"/>
    <hyperlink ref="X116" r:id="rId495" display="https://twitter.com/#!/rsm_canada/status/1097843597427253248"/>
    <hyperlink ref="X117" r:id="rId496" display="https://twitter.com/#!/erpsoftwareblog/status/1097873604673523712"/>
    <hyperlink ref="X118" r:id="rId497" display="https://twitter.com/#!/rsmusllp/status/1093242464079699969"/>
    <hyperlink ref="X119" r:id="rId498" display="https://twitter.com/#!/joebrusuelas/status/1093556361479241729"/>
    <hyperlink ref="X120" r:id="rId499" display="https://twitter.com/#!/joebrusuelas/status/1096065377988239362"/>
    <hyperlink ref="X121" r:id="rId500" display="https://twitter.com/#!/rsmusllp/status/1092791048345210887"/>
    <hyperlink ref="X122" r:id="rId501" display="https://twitter.com/#!/rsmusllp/status/1093612395153575936"/>
    <hyperlink ref="X123" r:id="rId502" display="https://twitter.com/#!/rsmusllp/status/1094016811836813312"/>
    <hyperlink ref="X124" r:id="rId503" display="https://twitter.com/#!/uschamber/status/1095741795483484166"/>
    <hyperlink ref="X125" r:id="rId504" display="https://twitter.com/#!/rsmusllp/status/1095076279030898689"/>
    <hyperlink ref="X126" r:id="rId505" display="https://twitter.com/#!/rsmusllp/status/1095329255825817602"/>
    <hyperlink ref="X127" r:id="rId506" display="https://twitter.com/#!/rsmusllp/status/1093967725364428800"/>
    <hyperlink ref="X128" r:id="rId507" display="https://twitter.com/#!/rsmusllp/status/1095701395687329796"/>
    <hyperlink ref="X129" r:id="rId508" display="https://twitter.com/#!/rsmusllp/status/1096454913259900928"/>
    <hyperlink ref="X130" r:id="rId509" display="https://twitter.com/#!/rsmusllp/status/1096484446382055425"/>
    <hyperlink ref="X131" r:id="rId510" display="https://twitter.com/#!/thersmclassic/status/1096392318855364609"/>
    <hyperlink ref="X132" r:id="rId511" display="https://twitter.com/#!/rsmusllp/status/1096076618160852997"/>
    <hyperlink ref="X133" r:id="rId512" display="https://twitter.com/#!/newkirkmak/status/1097909948212805633"/>
    <hyperlink ref="X134" r:id="rId513" display="https://twitter.com/#!/newkirkmak/status/1093885768433582080"/>
    <hyperlink ref="X135" r:id="rId514" display="https://twitter.com/#!/newkirkmak/status/1094653528214261765"/>
    <hyperlink ref="X136" r:id="rId515" display="https://twitter.com/#!/newkirkmak/status/1096135598094602244"/>
    <hyperlink ref="X137" r:id="rId516" display="https://twitter.com/#!/bionj_org/status/1097916726518386688"/>
    <hyperlink ref="X138" r:id="rId517" display="https://twitter.com/#!/rsmusllp/status/1092862927688863744"/>
    <hyperlink ref="X139" r:id="rId518" display="https://twitter.com/#!/rsmusllp/status/1090656751534436353"/>
    <hyperlink ref="X140" r:id="rId519" display="https://twitter.com/#!/rsmusllp/status/1092978702999277568"/>
    <hyperlink ref="X141" r:id="rId520" display="https://twitter.com/#!/rsmusllp/status/1093147738269761536"/>
    <hyperlink ref="X142" r:id="rId521" display="https://twitter.com/#!/rsmusllp/status/1093193890277089282"/>
    <hyperlink ref="X143" r:id="rId522" display="https://twitter.com/#!/rsmusllp/status/1093278176221061120"/>
    <hyperlink ref="X144" r:id="rId523" display="https://twitter.com/#!/rsmusllp/status/1093336072191389697"/>
    <hyperlink ref="X145" r:id="rId524" display="https://twitter.com/#!/rsmusllp/status/1093526840160014336"/>
    <hyperlink ref="X146" r:id="rId525" display="https://twitter.com/#!/rsmusllp/status/1093572624771440641"/>
    <hyperlink ref="X147" r:id="rId526" display="https://twitter.com/#!/rsmusllp/status/1093616670286008320"/>
    <hyperlink ref="X148" r:id="rId527" display="https://twitter.com/#!/rsmusllp/status/1093677056016244736"/>
    <hyperlink ref="X149" r:id="rId528" display="https://twitter.com/#!/rsmusllp/status/1093893547927982081"/>
    <hyperlink ref="X150" r:id="rId529" display="https://twitter.com/#!/rsmusllp/status/1093929309260185600"/>
    <hyperlink ref="X151" r:id="rId530" display="https://twitter.com/#!/rsmusllp/status/1094247059673305088"/>
    <hyperlink ref="X152" r:id="rId531" display="https://twitter.com/#!/rsmusllp/status/1094296136117030912"/>
    <hyperlink ref="X153" r:id="rId532" display="https://twitter.com/#!/rsmusllp/status/1094365343584268288"/>
    <hyperlink ref="X154" r:id="rId533" display="https://twitter.com/#!/rsmusllp/status/1094605674108080133"/>
    <hyperlink ref="X155" r:id="rId534" display="https://twitter.com/#!/rsmusllp/status/1094663562834968577"/>
    <hyperlink ref="X156" r:id="rId535" display="https://twitter.com/#!/rsmusllp/status/1094775542631542787"/>
    <hyperlink ref="X157" r:id="rId536" display="https://twitter.com/#!/rsmusllp/status/1094960524658425861"/>
    <hyperlink ref="X158" r:id="rId537" display="https://twitter.com/#!/rsmusllp/status/1095043567322652673"/>
    <hyperlink ref="X159" r:id="rId538" display="https://twitter.com/#!/rsmusllp/status/1095126605570162688"/>
    <hyperlink ref="X160" r:id="rId539" display="https://twitter.com/#!/rsmusllp/status/1095368207769264128"/>
    <hyperlink ref="X161" r:id="rId540" display="https://twitter.com/#!/rsmusllp/status/1095407212267225088"/>
    <hyperlink ref="X162" r:id="rId541" display="https://twitter.com/#!/rsmusllp/status/1095529575440961538"/>
    <hyperlink ref="X163" r:id="rId542" display="https://twitter.com/#!/rsmusllp/status/1095739397503373313"/>
    <hyperlink ref="X164" r:id="rId543" display="https://twitter.com/#!/rsmusllp/status/1095786205881532416"/>
    <hyperlink ref="X165" r:id="rId544" display="https://twitter.com/#!/rsmusllp/status/1095845094333337600"/>
    <hyperlink ref="X166" r:id="rId545" display="https://twitter.com/#!/rsmusllp/status/1096061884862791682"/>
    <hyperlink ref="X167" r:id="rId546" display="https://twitter.com/#!/rsmusllp/status/1096109342305239040"/>
    <hyperlink ref="X168" r:id="rId547" display="https://twitter.com/#!/rsmusllp/status/1096233900232400896"/>
    <hyperlink ref="X169" r:id="rId548" display="https://twitter.com/#!/rsmusllp/status/1096424669719285760"/>
    <hyperlink ref="X170" r:id="rId549" display="https://twitter.com/#!/rsmusllp/status/1096538421189857286"/>
    <hyperlink ref="X171" r:id="rId550" display="https://twitter.com/#!/rsmusllp/status/1096586222137421824"/>
    <hyperlink ref="X172" r:id="rId551" display="https://twitter.com/#!/rsmusllp/status/1096787551023714306"/>
    <hyperlink ref="X173" r:id="rId552" display="https://twitter.com/#!/rsmusllp/status/1096819016398766082"/>
    <hyperlink ref="X174" r:id="rId553" display="https://twitter.com/#!/rsmusllp/status/1096860535600136192"/>
    <hyperlink ref="X175" r:id="rId554" display="https://twitter.com/#!/rsmusllp/status/1096894508451721217"/>
    <hyperlink ref="X176" r:id="rId555" display="https://twitter.com/#!/rsmusllp/status/1096937330626252800"/>
    <hyperlink ref="X177" r:id="rId556" display="https://twitter.com/#!/rsmusllp/status/1097142389242765312"/>
    <hyperlink ref="X178" r:id="rId557" display="https://twitter.com/#!/rsmusllp/status/1097226692626661378"/>
    <hyperlink ref="X179" r:id="rId558" display="https://twitter.com/#!/rsmusllp/status/1097303456111575045"/>
    <hyperlink ref="X180" r:id="rId559" display="https://twitter.com/#!/rsmusllp/status/1097498492807888896"/>
    <hyperlink ref="X181" r:id="rId560" display="https://twitter.com/#!/rsmusllp/status/1097575256787746822"/>
    <hyperlink ref="X182" r:id="rId561" display="https://twitter.com/#!/rsmusllp/status/1097844525203103745"/>
    <hyperlink ref="X183" r:id="rId562" display="https://twitter.com/#!/rsmusllp/status/1097882268209762304"/>
    <hyperlink ref="X184" r:id="rId563" display="https://twitter.com/#!/mikemwmontag/status/1093678104973885447"/>
    <hyperlink ref="X185" r:id="rId564" display="https://twitter.com/#!/mikemwmontag/status/1097917579107160065"/>
    <hyperlink ref="X186" r:id="rId565" display="https://twitter.com/#!/ashendricksonmn/status/1093600925707632640"/>
    <hyperlink ref="X187" r:id="rId566" display="https://twitter.com/#!/ashendricksonmn/status/1097969755737280512"/>
    <hyperlink ref="X188" r:id="rId567" display="https://twitter.com/#!/brea_fritsche/status/1096173152282034176"/>
    <hyperlink ref="X189" r:id="rId568" display="https://twitter.com/#!/wheatnotincl/status/1097970839994200064"/>
  </hyperlinks>
  <printOptions/>
  <pageMargins left="0.7" right="0.7" top="0.75" bottom="0.75" header="0.3" footer="0.3"/>
  <pageSetup horizontalDpi="600" verticalDpi="600" orientation="portrait" r:id="rId572"/>
  <legacyDrawing r:id="rId570"/>
  <tableParts>
    <tablePart r:id="rId57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2689</v>
      </c>
      <c r="B1" s="13" t="s">
        <v>34</v>
      </c>
    </row>
    <row r="2" spans="1:2" ht="15">
      <c r="A2" s="114" t="s">
        <v>282</v>
      </c>
      <c r="B2" s="78">
        <v>2939</v>
      </c>
    </row>
    <row r="3" spans="1:2" ht="15">
      <c r="A3" s="114" t="s">
        <v>252</v>
      </c>
      <c r="B3" s="78">
        <v>416</v>
      </c>
    </row>
    <row r="4" spans="1:2" ht="15">
      <c r="A4" s="114" t="s">
        <v>283</v>
      </c>
      <c r="B4" s="78">
        <v>324</v>
      </c>
    </row>
    <row r="5" spans="1:2" ht="15">
      <c r="A5" s="114" t="s">
        <v>290</v>
      </c>
      <c r="B5" s="78">
        <v>324</v>
      </c>
    </row>
    <row r="6" spans="1:2" ht="15">
      <c r="A6" s="114" t="s">
        <v>253</v>
      </c>
      <c r="B6" s="78">
        <v>318</v>
      </c>
    </row>
    <row r="7" spans="1:2" ht="15">
      <c r="A7" s="114" t="s">
        <v>294</v>
      </c>
      <c r="B7" s="78">
        <v>216</v>
      </c>
    </row>
    <row r="8" spans="1:2" ht="15">
      <c r="A8" s="114" t="s">
        <v>278</v>
      </c>
      <c r="B8" s="78">
        <v>110</v>
      </c>
    </row>
    <row r="9" spans="1:2" ht="15">
      <c r="A9" s="114" t="s">
        <v>279</v>
      </c>
      <c r="B9" s="78">
        <v>110</v>
      </c>
    </row>
    <row r="10" spans="1:2" ht="15">
      <c r="A10" s="114" t="s">
        <v>280</v>
      </c>
      <c r="B10" s="78">
        <v>110</v>
      </c>
    </row>
    <row r="11" spans="1:2" ht="15">
      <c r="A11" s="114" t="s">
        <v>242</v>
      </c>
      <c r="B11" s="78">
        <v>110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2691</v>
      </c>
      <c r="B25" t="s">
        <v>2690</v>
      </c>
    </row>
    <row r="26" spans="1:2" ht="15">
      <c r="A26" s="125" t="s">
        <v>1936</v>
      </c>
      <c r="B26" s="3"/>
    </row>
    <row r="27" spans="1:2" ht="15">
      <c r="A27" s="126" t="s">
        <v>2693</v>
      </c>
      <c r="B27" s="3"/>
    </row>
    <row r="28" spans="1:2" ht="15">
      <c r="A28" s="127" t="s">
        <v>2694</v>
      </c>
      <c r="B28" s="3"/>
    </row>
    <row r="29" spans="1:2" ht="15">
      <c r="A29" s="128" t="s">
        <v>2695</v>
      </c>
      <c r="B29" s="3">
        <v>1</v>
      </c>
    </row>
    <row r="30" spans="1:2" ht="15">
      <c r="A30" s="125" t="s">
        <v>1937</v>
      </c>
      <c r="B30" s="3"/>
    </row>
    <row r="31" spans="1:2" ht="15">
      <c r="A31" s="126" t="s">
        <v>2696</v>
      </c>
      <c r="B31" s="3"/>
    </row>
    <row r="32" spans="1:2" ht="15">
      <c r="A32" s="127" t="s">
        <v>2697</v>
      </c>
      <c r="B32" s="3"/>
    </row>
    <row r="33" spans="1:2" ht="15">
      <c r="A33" s="128" t="s">
        <v>2698</v>
      </c>
      <c r="B33" s="3">
        <v>1</v>
      </c>
    </row>
    <row r="34" spans="1:2" ht="15">
      <c r="A34" s="126" t="s">
        <v>2699</v>
      </c>
      <c r="B34" s="3"/>
    </row>
    <row r="35" spans="1:2" ht="15">
      <c r="A35" s="127" t="s">
        <v>2700</v>
      </c>
      <c r="B35" s="3"/>
    </row>
    <row r="36" spans="1:2" ht="15">
      <c r="A36" s="128" t="s">
        <v>2701</v>
      </c>
      <c r="B36" s="3">
        <v>1</v>
      </c>
    </row>
    <row r="37" spans="1:2" ht="15">
      <c r="A37" s="128" t="s">
        <v>2702</v>
      </c>
      <c r="B37" s="3">
        <v>1</v>
      </c>
    </row>
    <row r="38" spans="1:2" ht="15">
      <c r="A38" s="127" t="s">
        <v>2703</v>
      </c>
      <c r="B38" s="3"/>
    </row>
    <row r="39" spans="1:2" ht="15">
      <c r="A39" s="128" t="s">
        <v>2704</v>
      </c>
      <c r="B39" s="3">
        <v>1</v>
      </c>
    </row>
    <row r="40" spans="1:2" ht="15">
      <c r="A40" s="128" t="s">
        <v>2701</v>
      </c>
      <c r="B40" s="3">
        <v>2</v>
      </c>
    </row>
    <row r="41" spans="1:2" ht="15">
      <c r="A41" s="128" t="s">
        <v>2705</v>
      </c>
      <c r="B41" s="3">
        <v>2</v>
      </c>
    </row>
    <row r="42" spans="1:2" ht="15">
      <c r="A42" s="128" t="s">
        <v>2698</v>
      </c>
      <c r="B42" s="3">
        <v>1</v>
      </c>
    </row>
    <row r="43" spans="1:2" ht="15">
      <c r="A43" s="128" t="s">
        <v>2706</v>
      </c>
      <c r="B43" s="3">
        <v>2</v>
      </c>
    </row>
    <row r="44" spans="1:2" ht="15">
      <c r="A44" s="128" t="s">
        <v>2702</v>
      </c>
      <c r="B44" s="3">
        <v>1</v>
      </c>
    </row>
    <row r="45" spans="1:2" ht="15">
      <c r="A45" s="128" t="s">
        <v>2707</v>
      </c>
      <c r="B45" s="3">
        <v>1</v>
      </c>
    </row>
    <row r="46" spans="1:2" ht="15">
      <c r="A46" s="128" t="s">
        <v>2708</v>
      </c>
      <c r="B46" s="3">
        <v>1</v>
      </c>
    </row>
    <row r="47" spans="1:2" ht="15">
      <c r="A47" s="128" t="s">
        <v>2709</v>
      </c>
      <c r="B47" s="3">
        <v>1</v>
      </c>
    </row>
    <row r="48" spans="1:2" ht="15">
      <c r="A48" s="127" t="s">
        <v>2710</v>
      </c>
      <c r="B48" s="3"/>
    </row>
    <row r="49" spans="1:2" ht="15">
      <c r="A49" s="128" t="s">
        <v>2711</v>
      </c>
      <c r="B49" s="3">
        <v>2</v>
      </c>
    </row>
    <row r="50" spans="1:2" ht="15">
      <c r="A50" s="128" t="s">
        <v>2704</v>
      </c>
      <c r="B50" s="3">
        <v>3</v>
      </c>
    </row>
    <row r="51" spans="1:2" ht="15">
      <c r="A51" s="128" t="s">
        <v>2701</v>
      </c>
      <c r="B51" s="3">
        <v>1</v>
      </c>
    </row>
    <row r="52" spans="1:2" ht="15">
      <c r="A52" s="128" t="s">
        <v>2705</v>
      </c>
      <c r="B52" s="3">
        <v>1</v>
      </c>
    </row>
    <row r="53" spans="1:2" ht="15">
      <c r="A53" s="128" t="s">
        <v>2698</v>
      </c>
      <c r="B53" s="3">
        <v>4</v>
      </c>
    </row>
    <row r="54" spans="1:2" ht="15">
      <c r="A54" s="128" t="s">
        <v>2706</v>
      </c>
      <c r="B54" s="3">
        <v>2</v>
      </c>
    </row>
    <row r="55" spans="1:2" ht="15">
      <c r="A55" s="128" t="s">
        <v>2702</v>
      </c>
      <c r="B55" s="3">
        <v>1</v>
      </c>
    </row>
    <row r="56" spans="1:2" ht="15">
      <c r="A56" s="128" t="s">
        <v>2707</v>
      </c>
      <c r="B56" s="3">
        <v>4</v>
      </c>
    </row>
    <row r="57" spans="1:2" ht="15">
      <c r="A57" s="128" t="s">
        <v>2712</v>
      </c>
      <c r="B57" s="3">
        <v>4</v>
      </c>
    </row>
    <row r="58" spans="1:2" ht="15">
      <c r="A58" s="128" t="s">
        <v>2708</v>
      </c>
      <c r="B58" s="3">
        <v>1</v>
      </c>
    </row>
    <row r="59" spans="1:2" ht="15">
      <c r="A59" s="127" t="s">
        <v>2713</v>
      </c>
      <c r="B59" s="3"/>
    </row>
    <row r="60" spans="1:2" ht="15">
      <c r="A60" s="128" t="s">
        <v>2714</v>
      </c>
      <c r="B60" s="3">
        <v>1</v>
      </c>
    </row>
    <row r="61" spans="1:2" ht="15">
      <c r="A61" s="128" t="s">
        <v>2711</v>
      </c>
      <c r="B61" s="3">
        <v>3</v>
      </c>
    </row>
    <row r="62" spans="1:2" ht="15">
      <c r="A62" s="128" t="s">
        <v>2704</v>
      </c>
      <c r="B62" s="3">
        <v>2</v>
      </c>
    </row>
    <row r="63" spans="1:2" ht="15">
      <c r="A63" s="128" t="s">
        <v>2715</v>
      </c>
      <c r="B63" s="3">
        <v>2</v>
      </c>
    </row>
    <row r="64" spans="1:2" ht="15">
      <c r="A64" s="128" t="s">
        <v>2701</v>
      </c>
      <c r="B64" s="3">
        <v>2</v>
      </c>
    </row>
    <row r="65" spans="1:2" ht="15">
      <c r="A65" s="128" t="s">
        <v>2705</v>
      </c>
      <c r="B65" s="3">
        <v>1</v>
      </c>
    </row>
    <row r="66" spans="1:2" ht="15">
      <c r="A66" s="128" t="s">
        <v>2716</v>
      </c>
      <c r="B66" s="3">
        <v>1</v>
      </c>
    </row>
    <row r="67" spans="1:2" ht="15">
      <c r="A67" s="128" t="s">
        <v>2698</v>
      </c>
      <c r="B67" s="3">
        <v>2</v>
      </c>
    </row>
    <row r="68" spans="1:2" ht="15">
      <c r="A68" s="128" t="s">
        <v>2702</v>
      </c>
      <c r="B68" s="3">
        <v>1</v>
      </c>
    </row>
    <row r="69" spans="1:2" ht="15">
      <c r="A69" s="128" t="s">
        <v>2707</v>
      </c>
      <c r="B69" s="3">
        <v>1</v>
      </c>
    </row>
    <row r="70" spans="1:2" ht="15">
      <c r="A70" s="128" t="s">
        <v>2712</v>
      </c>
      <c r="B70" s="3">
        <v>1</v>
      </c>
    </row>
    <row r="71" spans="1:2" ht="15">
      <c r="A71" s="128" t="s">
        <v>2709</v>
      </c>
      <c r="B71" s="3">
        <v>1</v>
      </c>
    </row>
    <row r="72" spans="1:2" ht="15">
      <c r="A72" s="127" t="s">
        <v>2717</v>
      </c>
      <c r="B72" s="3"/>
    </row>
    <row r="73" spans="1:2" ht="15">
      <c r="A73" s="128" t="s">
        <v>2714</v>
      </c>
      <c r="B73" s="3">
        <v>3</v>
      </c>
    </row>
    <row r="74" spans="1:2" ht="15">
      <c r="A74" s="128" t="s">
        <v>2718</v>
      </c>
      <c r="B74" s="3">
        <v>1</v>
      </c>
    </row>
    <row r="75" spans="1:2" ht="15">
      <c r="A75" s="128" t="s">
        <v>2719</v>
      </c>
      <c r="B75" s="3">
        <v>1</v>
      </c>
    </row>
    <row r="76" spans="1:2" ht="15">
      <c r="A76" s="128" t="s">
        <v>2701</v>
      </c>
      <c r="B76" s="3">
        <v>1</v>
      </c>
    </row>
    <row r="77" spans="1:2" ht="15">
      <c r="A77" s="128" t="s">
        <v>2706</v>
      </c>
      <c r="B77" s="3">
        <v>1</v>
      </c>
    </row>
    <row r="78" spans="1:2" ht="15">
      <c r="A78" s="128" t="s">
        <v>2702</v>
      </c>
      <c r="B78" s="3">
        <v>1</v>
      </c>
    </row>
    <row r="79" spans="1:2" ht="15">
      <c r="A79" s="128" t="s">
        <v>2712</v>
      </c>
      <c r="B79" s="3">
        <v>1</v>
      </c>
    </row>
    <row r="80" spans="1:2" ht="15">
      <c r="A80" s="128" t="s">
        <v>2708</v>
      </c>
      <c r="B80" s="3">
        <v>1</v>
      </c>
    </row>
    <row r="81" spans="1:2" ht="15">
      <c r="A81" s="128" t="s">
        <v>2709</v>
      </c>
      <c r="B81" s="3">
        <v>2</v>
      </c>
    </row>
    <row r="82" spans="1:2" ht="15">
      <c r="A82" s="127" t="s">
        <v>2720</v>
      </c>
      <c r="B82" s="3"/>
    </row>
    <row r="83" spans="1:2" ht="15">
      <c r="A83" s="128" t="s">
        <v>2704</v>
      </c>
      <c r="B83" s="3">
        <v>1</v>
      </c>
    </row>
    <row r="84" spans="1:2" ht="15">
      <c r="A84" s="128" t="s">
        <v>2701</v>
      </c>
      <c r="B84" s="3">
        <v>1</v>
      </c>
    </row>
    <row r="85" spans="1:2" ht="15">
      <c r="A85" s="128" t="s">
        <v>2698</v>
      </c>
      <c r="B85" s="3">
        <v>2</v>
      </c>
    </row>
    <row r="86" spans="1:2" ht="15">
      <c r="A86" s="128" t="s">
        <v>2706</v>
      </c>
      <c r="B86" s="3">
        <v>2</v>
      </c>
    </row>
    <row r="87" spans="1:2" ht="15">
      <c r="A87" s="127" t="s">
        <v>2721</v>
      </c>
      <c r="B87" s="3"/>
    </row>
    <row r="88" spans="1:2" ht="15">
      <c r="A88" s="128" t="s">
        <v>2711</v>
      </c>
      <c r="B88" s="3">
        <v>1</v>
      </c>
    </row>
    <row r="89" spans="1:2" ht="15">
      <c r="A89" s="128" t="s">
        <v>2715</v>
      </c>
      <c r="B89" s="3">
        <v>1</v>
      </c>
    </row>
    <row r="90" spans="1:2" ht="15">
      <c r="A90" s="128" t="s">
        <v>2701</v>
      </c>
      <c r="B90" s="3">
        <v>1</v>
      </c>
    </row>
    <row r="91" spans="1:2" ht="15">
      <c r="A91" s="128" t="s">
        <v>2705</v>
      </c>
      <c r="B91" s="3">
        <v>1</v>
      </c>
    </row>
    <row r="92" spans="1:2" ht="15">
      <c r="A92" s="128" t="s">
        <v>2702</v>
      </c>
      <c r="B92" s="3">
        <v>1</v>
      </c>
    </row>
    <row r="93" spans="1:2" ht="15">
      <c r="A93" s="128" t="s">
        <v>2712</v>
      </c>
      <c r="B93" s="3">
        <v>1</v>
      </c>
    </row>
    <row r="94" spans="1:2" ht="15">
      <c r="A94" s="127" t="s">
        <v>2722</v>
      </c>
      <c r="B94" s="3"/>
    </row>
    <row r="95" spans="1:2" ht="15">
      <c r="A95" s="128" t="s">
        <v>2711</v>
      </c>
      <c r="B95" s="3">
        <v>1</v>
      </c>
    </row>
    <row r="96" spans="1:2" ht="15">
      <c r="A96" s="128" t="s">
        <v>2723</v>
      </c>
      <c r="B96" s="3">
        <v>1</v>
      </c>
    </row>
    <row r="97" spans="1:2" ht="15">
      <c r="A97" s="128" t="s">
        <v>2715</v>
      </c>
      <c r="B97" s="3">
        <v>1</v>
      </c>
    </row>
    <row r="98" spans="1:2" ht="15">
      <c r="A98" s="128" t="s">
        <v>2701</v>
      </c>
      <c r="B98" s="3">
        <v>1</v>
      </c>
    </row>
    <row r="99" spans="1:2" ht="15">
      <c r="A99" s="128" t="s">
        <v>2698</v>
      </c>
      <c r="B99" s="3">
        <v>2</v>
      </c>
    </row>
    <row r="100" spans="1:2" ht="15">
      <c r="A100" s="128" t="s">
        <v>2702</v>
      </c>
      <c r="B100" s="3">
        <v>1</v>
      </c>
    </row>
    <row r="101" spans="1:2" ht="15">
      <c r="A101" s="128" t="s">
        <v>2707</v>
      </c>
      <c r="B101" s="3">
        <v>2</v>
      </c>
    </row>
    <row r="102" spans="1:2" ht="15">
      <c r="A102" s="127" t="s">
        <v>2724</v>
      </c>
      <c r="B102" s="3"/>
    </row>
    <row r="103" spans="1:2" ht="15">
      <c r="A103" s="128" t="s">
        <v>2714</v>
      </c>
      <c r="B103" s="3">
        <v>1</v>
      </c>
    </row>
    <row r="104" spans="1:2" ht="15">
      <c r="A104" s="128" t="s">
        <v>2725</v>
      </c>
      <c r="B104" s="3">
        <v>2</v>
      </c>
    </row>
    <row r="105" spans="1:2" ht="15">
      <c r="A105" s="128" t="s">
        <v>2726</v>
      </c>
      <c r="B105" s="3">
        <v>2</v>
      </c>
    </row>
    <row r="106" spans="1:2" ht="15">
      <c r="A106" s="128" t="s">
        <v>2705</v>
      </c>
      <c r="B106" s="3">
        <v>1</v>
      </c>
    </row>
    <row r="107" spans="1:2" ht="15">
      <c r="A107" s="128" t="s">
        <v>2698</v>
      </c>
      <c r="B107" s="3">
        <v>3</v>
      </c>
    </row>
    <row r="108" spans="1:2" ht="15">
      <c r="A108" s="128" t="s">
        <v>2707</v>
      </c>
      <c r="B108" s="3">
        <v>4</v>
      </c>
    </row>
    <row r="109" spans="1:2" ht="15">
      <c r="A109" s="127" t="s">
        <v>2727</v>
      </c>
      <c r="B109" s="3"/>
    </row>
    <row r="110" spans="1:2" ht="15">
      <c r="A110" s="128" t="s">
        <v>2714</v>
      </c>
      <c r="B110" s="3">
        <v>1</v>
      </c>
    </row>
    <row r="111" spans="1:2" ht="15">
      <c r="A111" s="128" t="s">
        <v>2725</v>
      </c>
      <c r="B111" s="3">
        <v>1</v>
      </c>
    </row>
    <row r="112" spans="1:2" ht="15">
      <c r="A112" s="128" t="s">
        <v>2705</v>
      </c>
      <c r="B112" s="3">
        <v>2</v>
      </c>
    </row>
    <row r="113" spans="1:2" ht="15">
      <c r="A113" s="128" t="s">
        <v>2716</v>
      </c>
      <c r="B113" s="3">
        <v>1</v>
      </c>
    </row>
    <row r="114" spans="1:2" ht="15">
      <c r="A114" s="128" t="s">
        <v>2698</v>
      </c>
      <c r="B114" s="3">
        <v>2</v>
      </c>
    </row>
    <row r="115" spans="1:2" ht="15">
      <c r="A115" s="128" t="s">
        <v>2706</v>
      </c>
      <c r="B115" s="3">
        <v>1</v>
      </c>
    </row>
    <row r="116" spans="1:2" ht="15">
      <c r="A116" s="128" t="s">
        <v>2702</v>
      </c>
      <c r="B116" s="3">
        <v>9</v>
      </c>
    </row>
    <row r="117" spans="1:2" ht="15">
      <c r="A117" s="128" t="s">
        <v>2707</v>
      </c>
      <c r="B117" s="3">
        <v>1</v>
      </c>
    </row>
    <row r="118" spans="1:2" ht="15">
      <c r="A118" s="128" t="s">
        <v>2712</v>
      </c>
      <c r="B118" s="3">
        <v>1</v>
      </c>
    </row>
    <row r="119" spans="1:2" ht="15">
      <c r="A119" s="128" t="s">
        <v>2708</v>
      </c>
      <c r="B119" s="3">
        <v>1</v>
      </c>
    </row>
    <row r="120" spans="1:2" ht="15">
      <c r="A120" s="128" t="s">
        <v>2709</v>
      </c>
      <c r="B120" s="3">
        <v>1</v>
      </c>
    </row>
    <row r="121" spans="1:2" ht="15">
      <c r="A121" s="127" t="s">
        <v>2728</v>
      </c>
      <c r="B121" s="3"/>
    </row>
    <row r="122" spans="1:2" ht="15">
      <c r="A122" s="128" t="s">
        <v>2714</v>
      </c>
      <c r="B122" s="3">
        <v>2</v>
      </c>
    </row>
    <row r="123" spans="1:2" ht="15">
      <c r="A123" s="128" t="s">
        <v>2704</v>
      </c>
      <c r="B123" s="3">
        <v>1</v>
      </c>
    </row>
    <row r="124" spans="1:2" ht="15">
      <c r="A124" s="128" t="s">
        <v>2719</v>
      </c>
      <c r="B124" s="3">
        <v>2</v>
      </c>
    </row>
    <row r="125" spans="1:2" ht="15">
      <c r="A125" s="128" t="s">
        <v>2701</v>
      </c>
      <c r="B125" s="3">
        <v>2</v>
      </c>
    </row>
    <row r="126" spans="1:2" ht="15">
      <c r="A126" s="128" t="s">
        <v>2705</v>
      </c>
      <c r="B126" s="3">
        <v>4</v>
      </c>
    </row>
    <row r="127" spans="1:2" ht="15">
      <c r="A127" s="128" t="s">
        <v>2716</v>
      </c>
      <c r="B127" s="3">
        <v>1</v>
      </c>
    </row>
    <row r="128" spans="1:2" ht="15">
      <c r="A128" s="128" t="s">
        <v>2698</v>
      </c>
      <c r="B128" s="3">
        <v>2</v>
      </c>
    </row>
    <row r="129" spans="1:2" ht="15">
      <c r="A129" s="128" t="s">
        <v>2706</v>
      </c>
      <c r="B129" s="3">
        <v>3</v>
      </c>
    </row>
    <row r="130" spans="1:2" ht="15">
      <c r="A130" s="128" t="s">
        <v>2702</v>
      </c>
      <c r="B130" s="3">
        <v>1</v>
      </c>
    </row>
    <row r="131" spans="1:2" ht="15">
      <c r="A131" s="128" t="s">
        <v>2707</v>
      </c>
      <c r="B131" s="3">
        <v>1</v>
      </c>
    </row>
    <row r="132" spans="1:2" ht="15">
      <c r="A132" s="128" t="s">
        <v>2708</v>
      </c>
      <c r="B132" s="3">
        <v>3</v>
      </c>
    </row>
    <row r="133" spans="1:2" ht="15">
      <c r="A133" s="128" t="s">
        <v>2709</v>
      </c>
      <c r="B133" s="3">
        <v>2</v>
      </c>
    </row>
    <row r="134" spans="1:2" ht="15">
      <c r="A134" s="127" t="s">
        <v>2729</v>
      </c>
      <c r="B134" s="3"/>
    </row>
    <row r="135" spans="1:2" ht="15">
      <c r="A135" s="128" t="s">
        <v>2714</v>
      </c>
      <c r="B135" s="3">
        <v>1</v>
      </c>
    </row>
    <row r="136" spans="1:2" ht="15">
      <c r="A136" s="128" t="s">
        <v>2711</v>
      </c>
      <c r="B136" s="3">
        <v>1</v>
      </c>
    </row>
    <row r="137" spans="1:2" ht="15">
      <c r="A137" s="128" t="s">
        <v>2730</v>
      </c>
      <c r="B137" s="3">
        <v>1</v>
      </c>
    </row>
    <row r="138" spans="1:2" ht="15">
      <c r="A138" s="128" t="s">
        <v>2719</v>
      </c>
      <c r="B138" s="3">
        <v>1</v>
      </c>
    </row>
    <row r="139" spans="1:2" ht="15">
      <c r="A139" s="128" t="s">
        <v>2701</v>
      </c>
      <c r="B139" s="3">
        <v>1</v>
      </c>
    </row>
    <row r="140" spans="1:2" ht="15">
      <c r="A140" s="128" t="s">
        <v>2705</v>
      </c>
      <c r="B140" s="3">
        <v>1</v>
      </c>
    </row>
    <row r="141" spans="1:2" ht="15">
      <c r="A141" s="128" t="s">
        <v>2698</v>
      </c>
      <c r="B141" s="3">
        <v>1</v>
      </c>
    </row>
    <row r="142" spans="1:2" ht="15">
      <c r="A142" s="128" t="s">
        <v>2702</v>
      </c>
      <c r="B142" s="3">
        <v>1</v>
      </c>
    </row>
    <row r="143" spans="1:2" ht="15">
      <c r="A143" s="128" t="s">
        <v>2708</v>
      </c>
      <c r="B143" s="3">
        <v>1</v>
      </c>
    </row>
    <row r="144" spans="1:2" ht="15">
      <c r="A144" s="127" t="s">
        <v>2731</v>
      </c>
      <c r="B144" s="3"/>
    </row>
    <row r="145" spans="1:2" ht="15">
      <c r="A145" s="128" t="s">
        <v>2711</v>
      </c>
      <c r="B145" s="3">
        <v>1</v>
      </c>
    </row>
    <row r="146" spans="1:2" ht="15">
      <c r="A146" s="128" t="s">
        <v>2701</v>
      </c>
      <c r="B146" s="3">
        <v>1</v>
      </c>
    </row>
    <row r="147" spans="1:2" ht="15">
      <c r="A147" s="128" t="s">
        <v>2707</v>
      </c>
      <c r="B147" s="3">
        <v>1</v>
      </c>
    </row>
    <row r="148" spans="1:2" ht="15">
      <c r="A148" s="128" t="s">
        <v>2708</v>
      </c>
      <c r="B148" s="3">
        <v>2</v>
      </c>
    </row>
    <row r="149" spans="1:2" ht="15">
      <c r="A149" s="127" t="s">
        <v>2732</v>
      </c>
      <c r="B149" s="3"/>
    </row>
    <row r="150" spans="1:2" ht="15">
      <c r="A150" s="128" t="s">
        <v>2714</v>
      </c>
      <c r="B150" s="3">
        <v>1</v>
      </c>
    </row>
    <row r="151" spans="1:2" ht="15">
      <c r="A151" s="128" t="s">
        <v>2711</v>
      </c>
      <c r="B151" s="3">
        <v>2</v>
      </c>
    </row>
    <row r="152" spans="1:2" ht="15">
      <c r="A152" s="128" t="s">
        <v>2733</v>
      </c>
      <c r="B152" s="3">
        <v>3</v>
      </c>
    </row>
    <row r="153" spans="1:2" ht="15">
      <c r="A153" s="128" t="s">
        <v>2723</v>
      </c>
      <c r="B153" s="3">
        <v>1</v>
      </c>
    </row>
    <row r="154" spans="1:2" ht="15">
      <c r="A154" s="128" t="s">
        <v>2695</v>
      </c>
      <c r="B154" s="3">
        <v>1</v>
      </c>
    </row>
    <row r="155" spans="1:2" ht="15">
      <c r="A155" s="128" t="s">
        <v>2715</v>
      </c>
      <c r="B155" s="3">
        <v>1</v>
      </c>
    </row>
    <row r="156" spans="1:2" ht="15">
      <c r="A156" s="128" t="s">
        <v>2701</v>
      </c>
      <c r="B156" s="3">
        <v>2</v>
      </c>
    </row>
    <row r="157" spans="1:2" ht="15">
      <c r="A157" s="128" t="s">
        <v>2716</v>
      </c>
      <c r="B157" s="3">
        <v>1</v>
      </c>
    </row>
    <row r="158" spans="1:2" ht="15">
      <c r="A158" s="128" t="s">
        <v>2702</v>
      </c>
      <c r="B158" s="3">
        <v>1</v>
      </c>
    </row>
    <row r="159" spans="1:2" ht="15">
      <c r="A159" s="128" t="s">
        <v>2708</v>
      </c>
      <c r="B159" s="3">
        <v>1</v>
      </c>
    </row>
    <row r="160" spans="1:2" ht="15">
      <c r="A160" s="127" t="s">
        <v>2734</v>
      </c>
      <c r="B160" s="3"/>
    </row>
    <row r="161" spans="1:2" ht="15">
      <c r="A161" s="128" t="s">
        <v>2714</v>
      </c>
      <c r="B161" s="3">
        <v>1</v>
      </c>
    </row>
    <row r="162" spans="1:2" ht="15">
      <c r="A162" s="128" t="s">
        <v>2711</v>
      </c>
      <c r="B162" s="3">
        <v>1</v>
      </c>
    </row>
    <row r="163" spans="1:2" ht="15">
      <c r="A163" s="128" t="s">
        <v>2715</v>
      </c>
      <c r="B163" s="3">
        <v>2</v>
      </c>
    </row>
    <row r="164" spans="1:2" ht="15">
      <c r="A164" s="128" t="s">
        <v>2705</v>
      </c>
      <c r="B164" s="3">
        <v>2</v>
      </c>
    </row>
    <row r="165" spans="1:2" ht="15">
      <c r="A165" s="128" t="s">
        <v>2698</v>
      </c>
      <c r="B165" s="3">
        <v>3</v>
      </c>
    </row>
    <row r="166" spans="1:2" ht="15">
      <c r="A166" s="128" t="s">
        <v>2712</v>
      </c>
      <c r="B166" s="3">
        <v>2</v>
      </c>
    </row>
    <row r="167" spans="1:2" ht="15">
      <c r="A167" s="125" t="s">
        <v>2692</v>
      </c>
      <c r="B167" s="3">
        <v>187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1170</v>
      </c>
      <c r="AE2" s="13" t="s">
        <v>1171</v>
      </c>
      <c r="AF2" s="13" t="s">
        <v>1172</v>
      </c>
      <c r="AG2" s="13" t="s">
        <v>1173</v>
      </c>
      <c r="AH2" s="13" t="s">
        <v>1174</v>
      </c>
      <c r="AI2" s="13" t="s">
        <v>1175</v>
      </c>
      <c r="AJ2" s="13" t="s">
        <v>1176</v>
      </c>
      <c r="AK2" s="13" t="s">
        <v>1177</v>
      </c>
      <c r="AL2" s="13" t="s">
        <v>1178</v>
      </c>
      <c r="AM2" s="13" t="s">
        <v>1179</v>
      </c>
      <c r="AN2" s="13" t="s">
        <v>1180</v>
      </c>
      <c r="AO2" s="13" t="s">
        <v>1181</v>
      </c>
      <c r="AP2" s="13" t="s">
        <v>1182</v>
      </c>
      <c r="AQ2" s="13" t="s">
        <v>1183</v>
      </c>
      <c r="AR2" s="13" t="s">
        <v>1184</v>
      </c>
      <c r="AS2" s="13" t="s">
        <v>192</v>
      </c>
      <c r="AT2" s="13" t="s">
        <v>1185</v>
      </c>
      <c r="AU2" s="13" t="s">
        <v>1186</v>
      </c>
      <c r="AV2" s="13" t="s">
        <v>1187</v>
      </c>
      <c r="AW2" s="13" t="s">
        <v>1188</v>
      </c>
      <c r="AX2" s="13" t="s">
        <v>1189</v>
      </c>
      <c r="AY2" s="13" t="s">
        <v>1190</v>
      </c>
      <c r="AZ2" s="13" t="s">
        <v>1826</v>
      </c>
      <c r="BA2" s="119" t="s">
        <v>2161</v>
      </c>
      <c r="BB2" s="119" t="s">
        <v>2173</v>
      </c>
      <c r="BC2" s="119" t="s">
        <v>2174</v>
      </c>
      <c r="BD2" s="119" t="s">
        <v>2178</v>
      </c>
      <c r="BE2" s="119" t="s">
        <v>2180</v>
      </c>
      <c r="BF2" s="119" t="s">
        <v>2194</v>
      </c>
      <c r="BG2" s="119" t="s">
        <v>2199</v>
      </c>
      <c r="BH2" s="119" t="s">
        <v>2266</v>
      </c>
      <c r="BI2" s="119" t="s">
        <v>2284</v>
      </c>
      <c r="BJ2" s="119" t="s">
        <v>2350</v>
      </c>
      <c r="BK2" s="119" t="s">
        <v>2677</v>
      </c>
      <c r="BL2" s="119" t="s">
        <v>2678</v>
      </c>
      <c r="BM2" s="119" t="s">
        <v>2679</v>
      </c>
      <c r="BN2" s="119" t="s">
        <v>2680</v>
      </c>
      <c r="BO2" s="119" t="s">
        <v>2681</v>
      </c>
      <c r="BP2" s="119" t="s">
        <v>2682</v>
      </c>
      <c r="BQ2" s="119" t="s">
        <v>2683</v>
      </c>
      <c r="BR2" s="119" t="s">
        <v>2684</v>
      </c>
      <c r="BS2" s="119" t="s">
        <v>2686</v>
      </c>
      <c r="BT2" s="3"/>
      <c r="BU2" s="3"/>
    </row>
    <row r="3" spans="1:73" ht="15" customHeight="1">
      <c r="A3" s="64" t="s">
        <v>212</v>
      </c>
      <c r="B3" s="65"/>
      <c r="C3" s="65" t="s">
        <v>64</v>
      </c>
      <c r="D3" s="66">
        <v>204.05002309034825</v>
      </c>
      <c r="E3" s="68"/>
      <c r="F3" s="100" t="s">
        <v>1560</v>
      </c>
      <c r="G3" s="65"/>
      <c r="H3" s="69" t="s">
        <v>212</v>
      </c>
      <c r="I3" s="70"/>
      <c r="J3" s="70"/>
      <c r="K3" s="69" t="s">
        <v>1674</v>
      </c>
      <c r="L3" s="73">
        <v>1</v>
      </c>
      <c r="M3" s="74">
        <v>2885.6923828125</v>
      </c>
      <c r="N3" s="74">
        <v>9115.31640625</v>
      </c>
      <c r="O3" s="75"/>
      <c r="P3" s="76"/>
      <c r="Q3" s="76"/>
      <c r="R3" s="48"/>
      <c r="S3" s="48">
        <v>0</v>
      </c>
      <c r="T3" s="48">
        <v>1</v>
      </c>
      <c r="U3" s="49">
        <v>0</v>
      </c>
      <c r="V3" s="49">
        <v>0.007692</v>
      </c>
      <c r="W3" s="49">
        <v>0.017353</v>
      </c>
      <c r="X3" s="49">
        <v>0.458079</v>
      </c>
      <c r="Y3" s="49">
        <v>0</v>
      </c>
      <c r="Z3" s="49">
        <v>0</v>
      </c>
      <c r="AA3" s="71">
        <v>3</v>
      </c>
      <c r="AB3" s="71"/>
      <c r="AC3" s="72"/>
      <c r="AD3" s="78" t="s">
        <v>1191</v>
      </c>
      <c r="AE3" s="78">
        <v>6457</v>
      </c>
      <c r="AF3" s="78">
        <v>25101</v>
      </c>
      <c r="AG3" s="78">
        <v>17402</v>
      </c>
      <c r="AH3" s="78">
        <v>19490</v>
      </c>
      <c r="AI3" s="78"/>
      <c r="AJ3" s="78" t="s">
        <v>1282</v>
      </c>
      <c r="AK3" s="78" t="s">
        <v>1360</v>
      </c>
      <c r="AL3" s="82" t="s">
        <v>1416</v>
      </c>
      <c r="AM3" s="78"/>
      <c r="AN3" s="80">
        <v>39846.93414351852</v>
      </c>
      <c r="AO3" s="82" t="s">
        <v>1478</v>
      </c>
      <c r="AP3" s="78" t="b">
        <v>0</v>
      </c>
      <c r="AQ3" s="78" t="b">
        <v>0</v>
      </c>
      <c r="AR3" s="78" t="b">
        <v>1</v>
      </c>
      <c r="AS3" s="78" t="s">
        <v>1152</v>
      </c>
      <c r="AT3" s="78">
        <v>539</v>
      </c>
      <c r="AU3" s="82" t="s">
        <v>1549</v>
      </c>
      <c r="AV3" s="78" t="b">
        <v>1</v>
      </c>
      <c r="AW3" s="78" t="s">
        <v>1582</v>
      </c>
      <c r="AX3" s="82" t="s">
        <v>1583</v>
      </c>
      <c r="AY3" s="78" t="s">
        <v>66</v>
      </c>
      <c r="AZ3" s="78" t="str">
        <f>REPLACE(INDEX(GroupVertices[Group],MATCH(Vertices[[#This Row],[Vertex]],GroupVertices[Vertex],0)),1,1,"")</f>
        <v>1</v>
      </c>
      <c r="BA3" s="48" t="s">
        <v>459</v>
      </c>
      <c r="BB3" s="48" t="s">
        <v>459</v>
      </c>
      <c r="BC3" s="48" t="s">
        <v>559</v>
      </c>
      <c r="BD3" s="48" t="s">
        <v>559</v>
      </c>
      <c r="BE3" s="48" t="s">
        <v>569</v>
      </c>
      <c r="BF3" s="48" t="s">
        <v>569</v>
      </c>
      <c r="BG3" s="120" t="s">
        <v>2200</v>
      </c>
      <c r="BH3" s="120" t="s">
        <v>2200</v>
      </c>
      <c r="BI3" s="120" t="s">
        <v>2285</v>
      </c>
      <c r="BJ3" s="120" t="s">
        <v>2285</v>
      </c>
      <c r="BK3" s="120">
        <v>4</v>
      </c>
      <c r="BL3" s="123">
        <v>12.5</v>
      </c>
      <c r="BM3" s="120">
        <v>0</v>
      </c>
      <c r="BN3" s="123">
        <v>0</v>
      </c>
      <c r="BO3" s="120">
        <v>0</v>
      </c>
      <c r="BP3" s="123">
        <v>0</v>
      </c>
      <c r="BQ3" s="120">
        <v>28</v>
      </c>
      <c r="BR3" s="123">
        <v>87.5</v>
      </c>
      <c r="BS3" s="120">
        <v>32</v>
      </c>
      <c r="BT3" s="3"/>
      <c r="BU3" s="3"/>
    </row>
    <row r="4" spans="1:76" ht="15">
      <c r="A4" s="64" t="s">
        <v>282</v>
      </c>
      <c r="B4" s="65"/>
      <c r="C4" s="65" t="s">
        <v>64</v>
      </c>
      <c r="D4" s="66">
        <v>176.66054789098158</v>
      </c>
      <c r="E4" s="68"/>
      <c r="F4" s="100" t="s">
        <v>764</v>
      </c>
      <c r="G4" s="65"/>
      <c r="H4" s="69" t="s">
        <v>282</v>
      </c>
      <c r="I4" s="70"/>
      <c r="J4" s="70"/>
      <c r="K4" s="69" t="s">
        <v>1675</v>
      </c>
      <c r="L4" s="73">
        <v>9999</v>
      </c>
      <c r="M4" s="74">
        <v>2013.199462890625</v>
      </c>
      <c r="N4" s="74">
        <v>5087.9658203125</v>
      </c>
      <c r="O4" s="75"/>
      <c r="P4" s="76"/>
      <c r="Q4" s="76"/>
      <c r="R4" s="86"/>
      <c r="S4" s="48">
        <v>38</v>
      </c>
      <c r="T4" s="48">
        <v>10</v>
      </c>
      <c r="U4" s="49">
        <v>2939</v>
      </c>
      <c r="V4" s="49">
        <v>0.013333</v>
      </c>
      <c r="W4" s="49">
        <v>0.13002</v>
      </c>
      <c r="X4" s="49">
        <v>15.947619</v>
      </c>
      <c r="Y4" s="49">
        <v>0.006090808416389812</v>
      </c>
      <c r="Z4" s="49">
        <v>0.06976744186046512</v>
      </c>
      <c r="AA4" s="71">
        <v>4</v>
      </c>
      <c r="AB4" s="71"/>
      <c r="AC4" s="72"/>
      <c r="AD4" s="78" t="s">
        <v>1192</v>
      </c>
      <c r="AE4" s="78">
        <v>3598</v>
      </c>
      <c r="AF4" s="78">
        <v>8752</v>
      </c>
      <c r="AG4" s="78">
        <v>20576</v>
      </c>
      <c r="AH4" s="78">
        <v>4397</v>
      </c>
      <c r="AI4" s="78"/>
      <c r="AJ4" s="78" t="s">
        <v>1283</v>
      </c>
      <c r="AK4" s="78" t="s">
        <v>1361</v>
      </c>
      <c r="AL4" s="82" t="s">
        <v>1417</v>
      </c>
      <c r="AM4" s="78"/>
      <c r="AN4" s="80">
        <v>39840.89194444445</v>
      </c>
      <c r="AO4" s="82" t="s">
        <v>1479</v>
      </c>
      <c r="AP4" s="78" t="b">
        <v>0</v>
      </c>
      <c r="AQ4" s="78" t="b">
        <v>0</v>
      </c>
      <c r="AR4" s="78" t="b">
        <v>1</v>
      </c>
      <c r="AS4" s="78" t="s">
        <v>1152</v>
      </c>
      <c r="AT4" s="78">
        <v>351</v>
      </c>
      <c r="AU4" s="82" t="s">
        <v>1550</v>
      </c>
      <c r="AV4" s="78" t="b">
        <v>1</v>
      </c>
      <c r="AW4" s="78" t="s">
        <v>1582</v>
      </c>
      <c r="AX4" s="82" t="s">
        <v>1584</v>
      </c>
      <c r="AY4" s="78" t="s">
        <v>66</v>
      </c>
      <c r="AZ4" s="78" t="str">
        <f>REPLACE(INDEX(GroupVertices[Group],MATCH(Vertices[[#This Row],[Vertex]],GroupVertices[Vertex],0)),1,1,"")</f>
        <v>1</v>
      </c>
      <c r="BA4" s="48" t="s">
        <v>2162</v>
      </c>
      <c r="BB4" s="48" t="s">
        <v>2162</v>
      </c>
      <c r="BC4" s="48" t="s">
        <v>2175</v>
      </c>
      <c r="BD4" s="48" t="s">
        <v>2179</v>
      </c>
      <c r="BE4" s="48" t="s">
        <v>2181</v>
      </c>
      <c r="BF4" s="48" t="s">
        <v>2181</v>
      </c>
      <c r="BG4" s="120" t="s">
        <v>2201</v>
      </c>
      <c r="BH4" s="120" t="s">
        <v>2267</v>
      </c>
      <c r="BI4" s="120" t="s">
        <v>2286</v>
      </c>
      <c r="BJ4" s="120" t="s">
        <v>2286</v>
      </c>
      <c r="BK4" s="120">
        <v>63</v>
      </c>
      <c r="BL4" s="123">
        <v>4.883720930232558</v>
      </c>
      <c r="BM4" s="120">
        <v>27</v>
      </c>
      <c r="BN4" s="123">
        <v>2.0930232558139537</v>
      </c>
      <c r="BO4" s="120">
        <v>0</v>
      </c>
      <c r="BP4" s="123">
        <v>0</v>
      </c>
      <c r="BQ4" s="120">
        <v>1200</v>
      </c>
      <c r="BR4" s="123">
        <v>93.02325581395348</v>
      </c>
      <c r="BS4" s="120">
        <v>1290</v>
      </c>
      <c r="BT4" s="2"/>
      <c r="BU4" s="3"/>
      <c r="BV4" s="3"/>
      <c r="BW4" s="3"/>
      <c r="BX4" s="3"/>
    </row>
    <row r="5" spans="1:76" ht="15">
      <c r="A5" s="64" t="s">
        <v>213</v>
      </c>
      <c r="B5" s="65"/>
      <c r="C5" s="65" t="s">
        <v>64</v>
      </c>
      <c r="D5" s="66">
        <v>163.5546781445356</v>
      </c>
      <c r="E5" s="68"/>
      <c r="F5" s="100" t="s">
        <v>707</v>
      </c>
      <c r="G5" s="65"/>
      <c r="H5" s="69" t="s">
        <v>213</v>
      </c>
      <c r="I5" s="70"/>
      <c r="J5" s="70"/>
      <c r="K5" s="69" t="s">
        <v>1676</v>
      </c>
      <c r="L5" s="73">
        <v>1</v>
      </c>
      <c r="M5" s="74">
        <v>296.69415283203125</v>
      </c>
      <c r="N5" s="74">
        <v>3268.59619140625</v>
      </c>
      <c r="O5" s="75"/>
      <c r="P5" s="76"/>
      <c r="Q5" s="76"/>
      <c r="R5" s="86"/>
      <c r="S5" s="48">
        <v>0</v>
      </c>
      <c r="T5" s="48">
        <v>1</v>
      </c>
      <c r="U5" s="49">
        <v>0</v>
      </c>
      <c r="V5" s="49">
        <v>0.007692</v>
      </c>
      <c r="W5" s="49">
        <v>0.017353</v>
      </c>
      <c r="X5" s="49">
        <v>0.458079</v>
      </c>
      <c r="Y5" s="49">
        <v>0</v>
      </c>
      <c r="Z5" s="49">
        <v>0</v>
      </c>
      <c r="AA5" s="71">
        <v>5</v>
      </c>
      <c r="AB5" s="71"/>
      <c r="AC5" s="72"/>
      <c r="AD5" s="78" t="s">
        <v>1193</v>
      </c>
      <c r="AE5" s="78">
        <v>1003</v>
      </c>
      <c r="AF5" s="78">
        <v>929</v>
      </c>
      <c r="AG5" s="78">
        <v>1780</v>
      </c>
      <c r="AH5" s="78">
        <v>2202</v>
      </c>
      <c r="AI5" s="78"/>
      <c r="AJ5" s="78" t="s">
        <v>1284</v>
      </c>
      <c r="AK5" s="78" t="s">
        <v>1362</v>
      </c>
      <c r="AL5" s="82" t="s">
        <v>1418</v>
      </c>
      <c r="AM5" s="78"/>
      <c r="AN5" s="80">
        <v>39793.020150462966</v>
      </c>
      <c r="AO5" s="82" t="s">
        <v>1480</v>
      </c>
      <c r="AP5" s="78" t="b">
        <v>1</v>
      </c>
      <c r="AQ5" s="78" t="b">
        <v>0</v>
      </c>
      <c r="AR5" s="78" t="b">
        <v>1</v>
      </c>
      <c r="AS5" s="78" t="s">
        <v>1152</v>
      </c>
      <c r="AT5" s="78">
        <v>40</v>
      </c>
      <c r="AU5" s="82" t="s">
        <v>1550</v>
      </c>
      <c r="AV5" s="78" t="b">
        <v>0</v>
      </c>
      <c r="AW5" s="78" t="s">
        <v>1582</v>
      </c>
      <c r="AX5" s="82" t="s">
        <v>1585</v>
      </c>
      <c r="AY5" s="78" t="s">
        <v>66</v>
      </c>
      <c r="AZ5" s="78" t="str">
        <f>REPLACE(INDEX(GroupVertices[Group],MATCH(Vertices[[#This Row],[Vertex]],GroupVertices[Vertex],0)),1,1,"")</f>
        <v>1</v>
      </c>
      <c r="BA5" s="48"/>
      <c r="BB5" s="48"/>
      <c r="BC5" s="48"/>
      <c r="BD5" s="48"/>
      <c r="BE5" s="48" t="s">
        <v>570</v>
      </c>
      <c r="BF5" s="48" t="s">
        <v>570</v>
      </c>
      <c r="BG5" s="120" t="s">
        <v>2202</v>
      </c>
      <c r="BH5" s="120" t="s">
        <v>2202</v>
      </c>
      <c r="BI5" s="120" t="s">
        <v>2287</v>
      </c>
      <c r="BJ5" s="120" t="s">
        <v>2287</v>
      </c>
      <c r="BK5" s="120">
        <v>1</v>
      </c>
      <c r="BL5" s="123">
        <v>4.3478260869565215</v>
      </c>
      <c r="BM5" s="120">
        <v>0</v>
      </c>
      <c r="BN5" s="123">
        <v>0</v>
      </c>
      <c r="BO5" s="120">
        <v>0</v>
      </c>
      <c r="BP5" s="123">
        <v>0</v>
      </c>
      <c r="BQ5" s="120">
        <v>22</v>
      </c>
      <c r="BR5" s="123">
        <v>95.65217391304348</v>
      </c>
      <c r="BS5" s="120">
        <v>23</v>
      </c>
      <c r="BT5" s="2"/>
      <c r="BU5" s="3"/>
      <c r="BV5" s="3"/>
      <c r="BW5" s="3"/>
      <c r="BX5" s="3"/>
    </row>
    <row r="6" spans="1:76" ht="15">
      <c r="A6" s="64" t="s">
        <v>214</v>
      </c>
      <c r="B6" s="65"/>
      <c r="C6" s="65" t="s">
        <v>64</v>
      </c>
      <c r="D6" s="66">
        <v>168.57722671923136</v>
      </c>
      <c r="E6" s="68"/>
      <c r="F6" s="100" t="s">
        <v>708</v>
      </c>
      <c r="G6" s="65"/>
      <c r="H6" s="69" t="s">
        <v>214</v>
      </c>
      <c r="I6" s="70"/>
      <c r="J6" s="70"/>
      <c r="K6" s="69" t="s">
        <v>1677</v>
      </c>
      <c r="L6" s="73">
        <v>1</v>
      </c>
      <c r="M6" s="74">
        <v>4453.74560546875</v>
      </c>
      <c r="N6" s="74">
        <v>3257.027099609375</v>
      </c>
      <c r="O6" s="75"/>
      <c r="P6" s="76"/>
      <c r="Q6" s="76"/>
      <c r="R6" s="86"/>
      <c r="S6" s="48">
        <v>1</v>
      </c>
      <c r="T6" s="48">
        <v>1</v>
      </c>
      <c r="U6" s="49">
        <v>0</v>
      </c>
      <c r="V6" s="49">
        <v>0</v>
      </c>
      <c r="W6" s="49">
        <v>0</v>
      </c>
      <c r="X6" s="49">
        <v>0.999994</v>
      </c>
      <c r="Y6" s="49">
        <v>0</v>
      </c>
      <c r="Z6" s="49" t="s">
        <v>2688</v>
      </c>
      <c r="AA6" s="71">
        <v>6</v>
      </c>
      <c r="AB6" s="71"/>
      <c r="AC6" s="72"/>
      <c r="AD6" s="78" t="s">
        <v>1194</v>
      </c>
      <c r="AE6" s="78">
        <v>2164</v>
      </c>
      <c r="AF6" s="78">
        <v>3927</v>
      </c>
      <c r="AG6" s="78">
        <v>5188</v>
      </c>
      <c r="AH6" s="78">
        <v>2898</v>
      </c>
      <c r="AI6" s="78"/>
      <c r="AJ6" s="78" t="s">
        <v>1285</v>
      </c>
      <c r="AK6" s="78" t="s">
        <v>1363</v>
      </c>
      <c r="AL6" s="82" t="s">
        <v>1419</v>
      </c>
      <c r="AM6" s="78"/>
      <c r="AN6" s="80">
        <v>40666.57649305555</v>
      </c>
      <c r="AO6" s="82" t="s">
        <v>1481</v>
      </c>
      <c r="AP6" s="78" t="b">
        <v>0</v>
      </c>
      <c r="AQ6" s="78" t="b">
        <v>0</v>
      </c>
      <c r="AR6" s="78" t="b">
        <v>1</v>
      </c>
      <c r="AS6" s="78" t="s">
        <v>1152</v>
      </c>
      <c r="AT6" s="78">
        <v>115</v>
      </c>
      <c r="AU6" s="82" t="s">
        <v>1551</v>
      </c>
      <c r="AV6" s="78" t="b">
        <v>0</v>
      </c>
      <c r="AW6" s="78" t="s">
        <v>1582</v>
      </c>
      <c r="AX6" s="82" t="s">
        <v>1586</v>
      </c>
      <c r="AY6" s="78" t="s">
        <v>66</v>
      </c>
      <c r="AZ6" s="78" t="str">
        <f>REPLACE(INDEX(GroupVertices[Group],MATCH(Vertices[[#This Row],[Vertex]],GroupVertices[Vertex],0)),1,1,"")</f>
        <v>2</v>
      </c>
      <c r="BA6" s="48" t="s">
        <v>460</v>
      </c>
      <c r="BB6" s="48" t="s">
        <v>460</v>
      </c>
      <c r="BC6" s="48" t="s">
        <v>560</v>
      </c>
      <c r="BD6" s="48" t="s">
        <v>560</v>
      </c>
      <c r="BE6" s="48"/>
      <c r="BF6" s="48"/>
      <c r="BG6" s="120" t="s">
        <v>2203</v>
      </c>
      <c r="BH6" s="120" t="s">
        <v>2203</v>
      </c>
      <c r="BI6" s="120" t="s">
        <v>2288</v>
      </c>
      <c r="BJ6" s="120" t="s">
        <v>2288</v>
      </c>
      <c r="BK6" s="120">
        <v>1</v>
      </c>
      <c r="BL6" s="123">
        <v>3.8461538461538463</v>
      </c>
      <c r="BM6" s="120">
        <v>0</v>
      </c>
      <c r="BN6" s="123">
        <v>0</v>
      </c>
      <c r="BO6" s="120">
        <v>0</v>
      </c>
      <c r="BP6" s="123">
        <v>0</v>
      </c>
      <c r="BQ6" s="120">
        <v>25</v>
      </c>
      <c r="BR6" s="123">
        <v>96.15384615384616</v>
      </c>
      <c r="BS6" s="120">
        <v>26</v>
      </c>
      <c r="BT6" s="2"/>
      <c r="BU6" s="3"/>
      <c r="BV6" s="3"/>
      <c r="BW6" s="3"/>
      <c r="BX6" s="3"/>
    </row>
    <row r="7" spans="1:76" ht="15">
      <c r="A7" s="64" t="s">
        <v>215</v>
      </c>
      <c r="B7" s="65"/>
      <c r="C7" s="65" t="s">
        <v>64</v>
      </c>
      <c r="D7" s="66">
        <v>162.66509399071188</v>
      </c>
      <c r="E7" s="68"/>
      <c r="F7" s="100" t="s">
        <v>709</v>
      </c>
      <c r="G7" s="65"/>
      <c r="H7" s="69" t="s">
        <v>215</v>
      </c>
      <c r="I7" s="70"/>
      <c r="J7" s="70"/>
      <c r="K7" s="69" t="s">
        <v>1678</v>
      </c>
      <c r="L7" s="73">
        <v>1</v>
      </c>
      <c r="M7" s="74">
        <v>5213.9033203125</v>
      </c>
      <c r="N7" s="74">
        <v>3257.027099609375</v>
      </c>
      <c r="O7" s="75"/>
      <c r="P7" s="76"/>
      <c r="Q7" s="76"/>
      <c r="R7" s="86"/>
      <c r="S7" s="48">
        <v>1</v>
      </c>
      <c r="T7" s="48">
        <v>1</v>
      </c>
      <c r="U7" s="49">
        <v>0</v>
      </c>
      <c r="V7" s="49">
        <v>0</v>
      </c>
      <c r="W7" s="49">
        <v>0</v>
      </c>
      <c r="X7" s="49">
        <v>0.999994</v>
      </c>
      <c r="Y7" s="49">
        <v>0</v>
      </c>
      <c r="Z7" s="49" t="s">
        <v>2688</v>
      </c>
      <c r="AA7" s="71">
        <v>7</v>
      </c>
      <c r="AB7" s="71"/>
      <c r="AC7" s="72"/>
      <c r="AD7" s="78" t="s">
        <v>1195</v>
      </c>
      <c r="AE7" s="78">
        <v>638</v>
      </c>
      <c r="AF7" s="78">
        <v>398</v>
      </c>
      <c r="AG7" s="78">
        <v>23745</v>
      </c>
      <c r="AH7" s="78">
        <v>22952</v>
      </c>
      <c r="AI7" s="78"/>
      <c r="AJ7" s="78" t="s">
        <v>1286</v>
      </c>
      <c r="AK7" s="78"/>
      <c r="AL7" s="78"/>
      <c r="AM7" s="78"/>
      <c r="AN7" s="80">
        <v>40887.070763888885</v>
      </c>
      <c r="AO7" s="78"/>
      <c r="AP7" s="78" t="b">
        <v>1</v>
      </c>
      <c r="AQ7" s="78" t="b">
        <v>0</v>
      </c>
      <c r="AR7" s="78" t="b">
        <v>1</v>
      </c>
      <c r="AS7" s="78" t="s">
        <v>1152</v>
      </c>
      <c r="AT7" s="78">
        <v>92</v>
      </c>
      <c r="AU7" s="82" t="s">
        <v>1550</v>
      </c>
      <c r="AV7" s="78" t="b">
        <v>0</v>
      </c>
      <c r="AW7" s="78" t="s">
        <v>1582</v>
      </c>
      <c r="AX7" s="82" t="s">
        <v>1587</v>
      </c>
      <c r="AY7" s="78" t="s">
        <v>66</v>
      </c>
      <c r="AZ7" s="78" t="str">
        <f>REPLACE(INDEX(GroupVertices[Group],MATCH(Vertices[[#This Row],[Vertex]],GroupVertices[Vertex],0)),1,1,"")</f>
        <v>2</v>
      </c>
      <c r="BA7" s="48" t="s">
        <v>461</v>
      </c>
      <c r="BB7" s="48" t="s">
        <v>461</v>
      </c>
      <c r="BC7" s="48" t="s">
        <v>560</v>
      </c>
      <c r="BD7" s="48" t="s">
        <v>560</v>
      </c>
      <c r="BE7" s="48"/>
      <c r="BF7" s="48"/>
      <c r="BG7" s="120" t="s">
        <v>2204</v>
      </c>
      <c r="BH7" s="120" t="s">
        <v>2204</v>
      </c>
      <c r="BI7" s="120" t="s">
        <v>2289</v>
      </c>
      <c r="BJ7" s="120" t="s">
        <v>2289</v>
      </c>
      <c r="BK7" s="120">
        <v>0</v>
      </c>
      <c r="BL7" s="123">
        <v>0</v>
      </c>
      <c r="BM7" s="120">
        <v>0</v>
      </c>
      <c r="BN7" s="123">
        <v>0</v>
      </c>
      <c r="BO7" s="120">
        <v>0</v>
      </c>
      <c r="BP7" s="123">
        <v>0</v>
      </c>
      <c r="BQ7" s="120">
        <v>10</v>
      </c>
      <c r="BR7" s="123">
        <v>100</v>
      </c>
      <c r="BS7" s="120">
        <v>10</v>
      </c>
      <c r="BT7" s="2"/>
      <c r="BU7" s="3"/>
      <c r="BV7" s="3"/>
      <c r="BW7" s="3"/>
      <c r="BX7" s="3"/>
    </row>
    <row r="8" spans="1:76" ht="15">
      <c r="A8" s="64" t="s">
        <v>216</v>
      </c>
      <c r="B8" s="65"/>
      <c r="C8" s="65" t="s">
        <v>64</v>
      </c>
      <c r="D8" s="66">
        <v>162.28312565347684</v>
      </c>
      <c r="E8" s="68"/>
      <c r="F8" s="100" t="s">
        <v>710</v>
      </c>
      <c r="G8" s="65"/>
      <c r="H8" s="69" t="s">
        <v>216</v>
      </c>
      <c r="I8" s="70"/>
      <c r="J8" s="70"/>
      <c r="K8" s="69" t="s">
        <v>1679</v>
      </c>
      <c r="L8" s="73">
        <v>1</v>
      </c>
      <c r="M8" s="74">
        <v>2290.111328125</v>
      </c>
      <c r="N8" s="74">
        <v>7784.7392578125</v>
      </c>
      <c r="O8" s="75"/>
      <c r="P8" s="76"/>
      <c r="Q8" s="76"/>
      <c r="R8" s="86"/>
      <c r="S8" s="48">
        <v>0</v>
      </c>
      <c r="T8" s="48">
        <v>1</v>
      </c>
      <c r="U8" s="49">
        <v>0</v>
      </c>
      <c r="V8" s="49">
        <v>0.007692</v>
      </c>
      <c r="W8" s="49">
        <v>0.017353</v>
      </c>
      <c r="X8" s="49">
        <v>0.458079</v>
      </c>
      <c r="Y8" s="49">
        <v>0</v>
      </c>
      <c r="Z8" s="49">
        <v>0</v>
      </c>
      <c r="AA8" s="71">
        <v>8</v>
      </c>
      <c r="AB8" s="71"/>
      <c r="AC8" s="72"/>
      <c r="AD8" s="78" t="s">
        <v>1196</v>
      </c>
      <c r="AE8" s="78">
        <v>542</v>
      </c>
      <c r="AF8" s="78">
        <v>170</v>
      </c>
      <c r="AG8" s="78">
        <v>1890</v>
      </c>
      <c r="AH8" s="78">
        <v>414</v>
      </c>
      <c r="AI8" s="78"/>
      <c r="AJ8" s="78" t="s">
        <v>1287</v>
      </c>
      <c r="AK8" s="78" t="s">
        <v>1361</v>
      </c>
      <c r="AL8" s="82" t="s">
        <v>1420</v>
      </c>
      <c r="AM8" s="78"/>
      <c r="AN8" s="80">
        <v>40892.668645833335</v>
      </c>
      <c r="AO8" s="82" t="s">
        <v>1482</v>
      </c>
      <c r="AP8" s="78" t="b">
        <v>1</v>
      </c>
      <c r="AQ8" s="78" t="b">
        <v>0</v>
      </c>
      <c r="AR8" s="78" t="b">
        <v>0</v>
      </c>
      <c r="AS8" s="78" t="s">
        <v>1152</v>
      </c>
      <c r="AT8" s="78">
        <v>50</v>
      </c>
      <c r="AU8" s="82" t="s">
        <v>1550</v>
      </c>
      <c r="AV8" s="78" t="b">
        <v>0</v>
      </c>
      <c r="AW8" s="78" t="s">
        <v>1582</v>
      </c>
      <c r="AX8" s="82" t="s">
        <v>1588</v>
      </c>
      <c r="AY8" s="78" t="s">
        <v>66</v>
      </c>
      <c r="AZ8" s="78" t="str">
        <f>REPLACE(INDEX(GroupVertices[Group],MATCH(Vertices[[#This Row],[Vertex]],GroupVertices[Vertex],0)),1,1,"")</f>
        <v>1</v>
      </c>
      <c r="BA8" s="48"/>
      <c r="BB8" s="48"/>
      <c r="BC8" s="48"/>
      <c r="BD8" s="48"/>
      <c r="BE8" s="48" t="s">
        <v>571</v>
      </c>
      <c r="BF8" s="48" t="s">
        <v>571</v>
      </c>
      <c r="BG8" s="120" t="s">
        <v>2205</v>
      </c>
      <c r="BH8" s="120" t="s">
        <v>2205</v>
      </c>
      <c r="BI8" s="120" t="s">
        <v>2290</v>
      </c>
      <c r="BJ8" s="120" t="s">
        <v>2290</v>
      </c>
      <c r="BK8" s="120">
        <v>1</v>
      </c>
      <c r="BL8" s="123">
        <v>5</v>
      </c>
      <c r="BM8" s="120">
        <v>6</v>
      </c>
      <c r="BN8" s="123">
        <v>30</v>
      </c>
      <c r="BO8" s="120">
        <v>0</v>
      </c>
      <c r="BP8" s="123">
        <v>0</v>
      </c>
      <c r="BQ8" s="120">
        <v>13</v>
      </c>
      <c r="BR8" s="123">
        <v>65</v>
      </c>
      <c r="BS8" s="120">
        <v>20</v>
      </c>
      <c r="BT8" s="2"/>
      <c r="BU8" s="3"/>
      <c r="BV8" s="3"/>
      <c r="BW8" s="3"/>
      <c r="BX8" s="3"/>
    </row>
    <row r="9" spans="1:76" ht="15">
      <c r="A9" s="64" t="s">
        <v>217</v>
      </c>
      <c r="B9" s="65"/>
      <c r="C9" s="65" t="s">
        <v>64</v>
      </c>
      <c r="D9" s="66">
        <v>182.06674010263708</v>
      </c>
      <c r="E9" s="68"/>
      <c r="F9" s="100" t="s">
        <v>711</v>
      </c>
      <c r="G9" s="65"/>
      <c r="H9" s="69" t="s">
        <v>217</v>
      </c>
      <c r="I9" s="70"/>
      <c r="J9" s="70"/>
      <c r="K9" s="69" t="s">
        <v>1680</v>
      </c>
      <c r="L9" s="73">
        <v>1</v>
      </c>
      <c r="M9" s="74">
        <v>7699.03515625</v>
      </c>
      <c r="N9" s="74">
        <v>5814.12451171875</v>
      </c>
      <c r="O9" s="75"/>
      <c r="P9" s="76"/>
      <c r="Q9" s="76"/>
      <c r="R9" s="86"/>
      <c r="S9" s="48">
        <v>0</v>
      </c>
      <c r="T9" s="48">
        <v>1</v>
      </c>
      <c r="U9" s="49">
        <v>0</v>
      </c>
      <c r="V9" s="49">
        <v>0.005587</v>
      </c>
      <c r="W9" s="49">
        <v>0.002848</v>
      </c>
      <c r="X9" s="49">
        <v>0.510398</v>
      </c>
      <c r="Y9" s="49">
        <v>0</v>
      </c>
      <c r="Z9" s="49">
        <v>0</v>
      </c>
      <c r="AA9" s="71">
        <v>9</v>
      </c>
      <c r="AB9" s="71"/>
      <c r="AC9" s="72"/>
      <c r="AD9" s="78" t="s">
        <v>1197</v>
      </c>
      <c r="AE9" s="78">
        <v>392</v>
      </c>
      <c r="AF9" s="78">
        <v>11979</v>
      </c>
      <c r="AG9" s="78">
        <v>22002</v>
      </c>
      <c r="AH9" s="78">
        <v>10523</v>
      </c>
      <c r="AI9" s="78"/>
      <c r="AJ9" s="78" t="s">
        <v>1288</v>
      </c>
      <c r="AK9" s="78" t="s">
        <v>1364</v>
      </c>
      <c r="AL9" s="82" t="s">
        <v>1421</v>
      </c>
      <c r="AM9" s="78"/>
      <c r="AN9" s="80">
        <v>40792.21046296296</v>
      </c>
      <c r="AO9" s="82" t="s">
        <v>1483</v>
      </c>
      <c r="AP9" s="78" t="b">
        <v>0</v>
      </c>
      <c r="AQ9" s="78" t="b">
        <v>0</v>
      </c>
      <c r="AR9" s="78" t="b">
        <v>0</v>
      </c>
      <c r="AS9" s="78" t="s">
        <v>1152</v>
      </c>
      <c r="AT9" s="78">
        <v>616</v>
      </c>
      <c r="AU9" s="82" t="s">
        <v>1552</v>
      </c>
      <c r="AV9" s="78" t="b">
        <v>0</v>
      </c>
      <c r="AW9" s="78" t="s">
        <v>1582</v>
      </c>
      <c r="AX9" s="82" t="s">
        <v>1589</v>
      </c>
      <c r="AY9" s="78" t="s">
        <v>66</v>
      </c>
      <c r="AZ9" s="78" t="str">
        <f>REPLACE(INDEX(GroupVertices[Group],MATCH(Vertices[[#This Row],[Vertex]],GroupVertices[Vertex],0)),1,1,"")</f>
        <v>7</v>
      </c>
      <c r="BA9" s="48"/>
      <c r="BB9" s="48"/>
      <c r="BC9" s="48"/>
      <c r="BD9" s="48"/>
      <c r="BE9" s="48"/>
      <c r="BF9" s="48"/>
      <c r="BG9" s="120" t="s">
        <v>2206</v>
      </c>
      <c r="BH9" s="120" t="s">
        <v>2206</v>
      </c>
      <c r="BI9" s="120" t="s">
        <v>2291</v>
      </c>
      <c r="BJ9" s="120" t="s">
        <v>2291</v>
      </c>
      <c r="BK9" s="120">
        <v>0</v>
      </c>
      <c r="BL9" s="123">
        <v>0</v>
      </c>
      <c r="BM9" s="120">
        <v>0</v>
      </c>
      <c r="BN9" s="123">
        <v>0</v>
      </c>
      <c r="BO9" s="120">
        <v>0</v>
      </c>
      <c r="BP9" s="123">
        <v>0</v>
      </c>
      <c r="BQ9" s="120">
        <v>23</v>
      </c>
      <c r="BR9" s="123">
        <v>100</v>
      </c>
      <c r="BS9" s="120">
        <v>23</v>
      </c>
      <c r="BT9" s="2"/>
      <c r="BU9" s="3"/>
      <c r="BV9" s="3"/>
      <c r="BW9" s="3"/>
      <c r="BX9" s="3"/>
    </row>
    <row r="10" spans="1:76" ht="15">
      <c r="A10" s="64" t="s">
        <v>283</v>
      </c>
      <c r="B10" s="65"/>
      <c r="C10" s="65" t="s">
        <v>64</v>
      </c>
      <c r="D10" s="66">
        <v>177.66237712636118</v>
      </c>
      <c r="E10" s="68"/>
      <c r="F10" s="100" t="s">
        <v>765</v>
      </c>
      <c r="G10" s="65"/>
      <c r="H10" s="69" t="s">
        <v>283</v>
      </c>
      <c r="I10" s="70"/>
      <c r="J10" s="70"/>
      <c r="K10" s="69" t="s">
        <v>1681</v>
      </c>
      <c r="L10" s="73">
        <v>1103.1953045253488</v>
      </c>
      <c r="M10" s="74">
        <v>7699.03515625</v>
      </c>
      <c r="N10" s="74">
        <v>4784.8154296875</v>
      </c>
      <c r="O10" s="75"/>
      <c r="P10" s="76"/>
      <c r="Q10" s="76"/>
      <c r="R10" s="86"/>
      <c r="S10" s="48">
        <v>5</v>
      </c>
      <c r="T10" s="48">
        <v>2</v>
      </c>
      <c r="U10" s="49">
        <v>324</v>
      </c>
      <c r="V10" s="49">
        <v>0.008065</v>
      </c>
      <c r="W10" s="49">
        <v>0.021342</v>
      </c>
      <c r="X10" s="49">
        <v>2.119991</v>
      </c>
      <c r="Y10" s="49">
        <v>0</v>
      </c>
      <c r="Z10" s="49">
        <v>0.25</v>
      </c>
      <c r="AA10" s="71">
        <v>10</v>
      </c>
      <c r="AB10" s="71"/>
      <c r="AC10" s="72"/>
      <c r="AD10" s="78" t="s">
        <v>1198</v>
      </c>
      <c r="AE10" s="78">
        <v>3474</v>
      </c>
      <c r="AF10" s="78">
        <v>9350</v>
      </c>
      <c r="AG10" s="78">
        <v>23139</v>
      </c>
      <c r="AH10" s="78">
        <v>29067</v>
      </c>
      <c r="AI10" s="78"/>
      <c r="AJ10" s="78" t="s">
        <v>1289</v>
      </c>
      <c r="AK10" s="78"/>
      <c r="AL10" s="78"/>
      <c r="AM10" s="78"/>
      <c r="AN10" s="80">
        <v>40206.61085648148</v>
      </c>
      <c r="AO10" s="82" t="s">
        <v>1484</v>
      </c>
      <c r="AP10" s="78" t="b">
        <v>0</v>
      </c>
      <c r="AQ10" s="78" t="b">
        <v>0</v>
      </c>
      <c r="AR10" s="78" t="b">
        <v>1</v>
      </c>
      <c r="AS10" s="78" t="s">
        <v>1152</v>
      </c>
      <c r="AT10" s="78">
        <v>526</v>
      </c>
      <c r="AU10" s="82" t="s">
        <v>1553</v>
      </c>
      <c r="AV10" s="78" t="b">
        <v>0</v>
      </c>
      <c r="AW10" s="78" t="s">
        <v>1582</v>
      </c>
      <c r="AX10" s="82" t="s">
        <v>1590</v>
      </c>
      <c r="AY10" s="78" t="s">
        <v>66</v>
      </c>
      <c r="AZ10" s="78" t="str">
        <f>REPLACE(INDEX(GroupVertices[Group],MATCH(Vertices[[#This Row],[Vertex]],GroupVertices[Vertex],0)),1,1,"")</f>
        <v>7</v>
      </c>
      <c r="BA10" s="48" t="s">
        <v>1873</v>
      </c>
      <c r="BB10" s="48" t="s">
        <v>1873</v>
      </c>
      <c r="BC10" s="48" t="s">
        <v>565</v>
      </c>
      <c r="BD10" s="48" t="s">
        <v>565</v>
      </c>
      <c r="BE10" s="48" t="s">
        <v>588</v>
      </c>
      <c r="BF10" s="48" t="s">
        <v>588</v>
      </c>
      <c r="BG10" s="120" t="s">
        <v>2207</v>
      </c>
      <c r="BH10" s="120" t="s">
        <v>2207</v>
      </c>
      <c r="BI10" s="120" t="s">
        <v>2292</v>
      </c>
      <c r="BJ10" s="120" t="s">
        <v>2292</v>
      </c>
      <c r="BK10" s="120">
        <v>1</v>
      </c>
      <c r="BL10" s="123">
        <v>3.3333333333333335</v>
      </c>
      <c r="BM10" s="120">
        <v>0</v>
      </c>
      <c r="BN10" s="123">
        <v>0</v>
      </c>
      <c r="BO10" s="120">
        <v>0</v>
      </c>
      <c r="BP10" s="123">
        <v>0</v>
      </c>
      <c r="BQ10" s="120">
        <v>29</v>
      </c>
      <c r="BR10" s="123">
        <v>96.66666666666667</v>
      </c>
      <c r="BS10" s="120">
        <v>30</v>
      </c>
      <c r="BT10" s="2"/>
      <c r="BU10" s="3"/>
      <c r="BV10" s="3"/>
      <c r="BW10" s="3"/>
      <c r="BX10" s="3"/>
    </row>
    <row r="11" spans="1:76" ht="15">
      <c r="A11" s="64" t="s">
        <v>218</v>
      </c>
      <c r="B11" s="65"/>
      <c r="C11" s="65" t="s">
        <v>64</v>
      </c>
      <c r="D11" s="66">
        <v>163.44745896215383</v>
      </c>
      <c r="E11" s="68"/>
      <c r="F11" s="100" t="s">
        <v>712</v>
      </c>
      <c r="G11" s="65"/>
      <c r="H11" s="69" t="s">
        <v>218</v>
      </c>
      <c r="I11" s="70"/>
      <c r="J11" s="70"/>
      <c r="K11" s="69" t="s">
        <v>1682</v>
      </c>
      <c r="L11" s="73">
        <v>1</v>
      </c>
      <c r="M11" s="74">
        <v>6932.3798828125</v>
      </c>
      <c r="N11" s="74">
        <v>5814.12451171875</v>
      </c>
      <c r="O11" s="75"/>
      <c r="P11" s="76"/>
      <c r="Q11" s="76"/>
      <c r="R11" s="86"/>
      <c r="S11" s="48">
        <v>0</v>
      </c>
      <c r="T11" s="48">
        <v>1</v>
      </c>
      <c r="U11" s="49">
        <v>0</v>
      </c>
      <c r="V11" s="49">
        <v>0.005587</v>
      </c>
      <c r="W11" s="49">
        <v>0.002848</v>
      </c>
      <c r="X11" s="49">
        <v>0.510398</v>
      </c>
      <c r="Y11" s="49">
        <v>0</v>
      </c>
      <c r="Z11" s="49">
        <v>0</v>
      </c>
      <c r="AA11" s="71">
        <v>11</v>
      </c>
      <c r="AB11" s="71"/>
      <c r="AC11" s="72"/>
      <c r="AD11" s="78" t="s">
        <v>1199</v>
      </c>
      <c r="AE11" s="78">
        <v>707</v>
      </c>
      <c r="AF11" s="78">
        <v>865</v>
      </c>
      <c r="AG11" s="78">
        <v>8021</v>
      </c>
      <c r="AH11" s="78">
        <v>1829</v>
      </c>
      <c r="AI11" s="78"/>
      <c r="AJ11" s="78" t="s">
        <v>1290</v>
      </c>
      <c r="AK11" s="78" t="s">
        <v>1365</v>
      </c>
      <c r="AL11" s="82" t="s">
        <v>1422</v>
      </c>
      <c r="AM11" s="78"/>
      <c r="AN11" s="80">
        <v>40225.540821759256</v>
      </c>
      <c r="AO11" s="82" t="s">
        <v>1485</v>
      </c>
      <c r="AP11" s="78" t="b">
        <v>0</v>
      </c>
      <c r="AQ11" s="78" t="b">
        <v>0</v>
      </c>
      <c r="AR11" s="78" t="b">
        <v>0</v>
      </c>
      <c r="AS11" s="78" t="s">
        <v>1152</v>
      </c>
      <c r="AT11" s="78">
        <v>25</v>
      </c>
      <c r="AU11" s="82" t="s">
        <v>1554</v>
      </c>
      <c r="AV11" s="78" t="b">
        <v>0</v>
      </c>
      <c r="AW11" s="78" t="s">
        <v>1582</v>
      </c>
      <c r="AX11" s="82" t="s">
        <v>1591</v>
      </c>
      <c r="AY11" s="78" t="s">
        <v>66</v>
      </c>
      <c r="AZ11" s="78" t="str">
        <f>REPLACE(INDEX(GroupVertices[Group],MATCH(Vertices[[#This Row],[Vertex]],GroupVertices[Vertex],0)),1,1,"")</f>
        <v>7</v>
      </c>
      <c r="BA11" s="48"/>
      <c r="BB11" s="48"/>
      <c r="BC11" s="48"/>
      <c r="BD11" s="48"/>
      <c r="BE11" s="48"/>
      <c r="BF11" s="48"/>
      <c r="BG11" s="120" t="s">
        <v>2206</v>
      </c>
      <c r="BH11" s="120" t="s">
        <v>2206</v>
      </c>
      <c r="BI11" s="120" t="s">
        <v>2291</v>
      </c>
      <c r="BJ11" s="120" t="s">
        <v>2291</v>
      </c>
      <c r="BK11" s="120">
        <v>0</v>
      </c>
      <c r="BL11" s="123">
        <v>0</v>
      </c>
      <c r="BM11" s="120">
        <v>0</v>
      </c>
      <c r="BN11" s="123">
        <v>0</v>
      </c>
      <c r="BO11" s="120">
        <v>0</v>
      </c>
      <c r="BP11" s="123">
        <v>0</v>
      </c>
      <c r="BQ11" s="120">
        <v>23</v>
      </c>
      <c r="BR11" s="123">
        <v>100</v>
      </c>
      <c r="BS11" s="120">
        <v>23</v>
      </c>
      <c r="BT11" s="2"/>
      <c r="BU11" s="3"/>
      <c r="BV11" s="3"/>
      <c r="BW11" s="3"/>
      <c r="BX11" s="3"/>
    </row>
    <row r="12" spans="1:76" ht="15">
      <c r="A12" s="64" t="s">
        <v>219</v>
      </c>
      <c r="B12" s="65"/>
      <c r="C12" s="65" t="s">
        <v>64</v>
      </c>
      <c r="D12" s="66">
        <v>164.48614479147716</v>
      </c>
      <c r="E12" s="68"/>
      <c r="F12" s="100" t="s">
        <v>713</v>
      </c>
      <c r="G12" s="65"/>
      <c r="H12" s="69" t="s">
        <v>219</v>
      </c>
      <c r="I12" s="70"/>
      <c r="J12" s="70"/>
      <c r="K12" s="69" t="s">
        <v>1683</v>
      </c>
      <c r="L12" s="73">
        <v>1</v>
      </c>
      <c r="M12" s="74">
        <v>987.4659423828125</v>
      </c>
      <c r="N12" s="74">
        <v>1402.41748046875</v>
      </c>
      <c r="O12" s="75"/>
      <c r="P12" s="76"/>
      <c r="Q12" s="76"/>
      <c r="R12" s="86"/>
      <c r="S12" s="48">
        <v>0</v>
      </c>
      <c r="T12" s="48">
        <v>1</v>
      </c>
      <c r="U12" s="49">
        <v>0</v>
      </c>
      <c r="V12" s="49">
        <v>0.007692</v>
      </c>
      <c r="W12" s="49">
        <v>0.017353</v>
      </c>
      <c r="X12" s="49">
        <v>0.458079</v>
      </c>
      <c r="Y12" s="49">
        <v>0</v>
      </c>
      <c r="Z12" s="49">
        <v>0</v>
      </c>
      <c r="AA12" s="71">
        <v>12</v>
      </c>
      <c r="AB12" s="71"/>
      <c r="AC12" s="72"/>
      <c r="AD12" s="78" t="s">
        <v>1200</v>
      </c>
      <c r="AE12" s="78">
        <v>988</v>
      </c>
      <c r="AF12" s="78">
        <v>1485</v>
      </c>
      <c r="AG12" s="78">
        <v>3750</v>
      </c>
      <c r="AH12" s="78">
        <v>3829</v>
      </c>
      <c r="AI12" s="78"/>
      <c r="AJ12" s="78" t="s">
        <v>1291</v>
      </c>
      <c r="AK12" s="78" t="s">
        <v>1366</v>
      </c>
      <c r="AL12" s="82" t="s">
        <v>1423</v>
      </c>
      <c r="AM12" s="78"/>
      <c r="AN12" s="80">
        <v>41081.715775462966</v>
      </c>
      <c r="AO12" s="82" t="s">
        <v>1486</v>
      </c>
      <c r="AP12" s="78" t="b">
        <v>0</v>
      </c>
      <c r="AQ12" s="78" t="b">
        <v>0</v>
      </c>
      <c r="AR12" s="78" t="b">
        <v>1</v>
      </c>
      <c r="AS12" s="78" t="s">
        <v>1152</v>
      </c>
      <c r="AT12" s="78">
        <v>41</v>
      </c>
      <c r="AU12" s="82" t="s">
        <v>1550</v>
      </c>
      <c r="AV12" s="78" t="b">
        <v>0</v>
      </c>
      <c r="AW12" s="78" t="s">
        <v>1582</v>
      </c>
      <c r="AX12" s="82" t="s">
        <v>1592</v>
      </c>
      <c r="AY12" s="78" t="s">
        <v>66</v>
      </c>
      <c r="AZ12" s="78" t="str">
        <f>REPLACE(INDEX(GroupVertices[Group],MATCH(Vertices[[#This Row],[Vertex]],GroupVertices[Vertex],0)),1,1,"")</f>
        <v>1</v>
      </c>
      <c r="BA12" s="48"/>
      <c r="BB12" s="48"/>
      <c r="BC12" s="48"/>
      <c r="BD12" s="48"/>
      <c r="BE12" s="48" t="s">
        <v>572</v>
      </c>
      <c r="BF12" s="48" t="s">
        <v>572</v>
      </c>
      <c r="BG12" s="120" t="s">
        <v>2208</v>
      </c>
      <c r="BH12" s="120" t="s">
        <v>2208</v>
      </c>
      <c r="BI12" s="120" t="s">
        <v>2293</v>
      </c>
      <c r="BJ12" s="120" t="s">
        <v>2293</v>
      </c>
      <c r="BK12" s="120">
        <v>0</v>
      </c>
      <c r="BL12" s="123">
        <v>0</v>
      </c>
      <c r="BM12" s="120">
        <v>0</v>
      </c>
      <c r="BN12" s="123">
        <v>0</v>
      </c>
      <c r="BO12" s="120">
        <v>0</v>
      </c>
      <c r="BP12" s="123">
        <v>0</v>
      </c>
      <c r="BQ12" s="120">
        <v>21</v>
      </c>
      <c r="BR12" s="123">
        <v>100</v>
      </c>
      <c r="BS12" s="120">
        <v>21</v>
      </c>
      <c r="BT12" s="2"/>
      <c r="BU12" s="3"/>
      <c r="BV12" s="3"/>
      <c r="BW12" s="3"/>
      <c r="BX12" s="3"/>
    </row>
    <row r="13" spans="1:76" ht="15">
      <c r="A13" s="64" t="s">
        <v>220</v>
      </c>
      <c r="B13" s="65"/>
      <c r="C13" s="65" t="s">
        <v>64</v>
      </c>
      <c r="D13" s="66">
        <v>162.00502589917414</v>
      </c>
      <c r="E13" s="68"/>
      <c r="F13" s="100" t="s">
        <v>714</v>
      </c>
      <c r="G13" s="65"/>
      <c r="H13" s="69" t="s">
        <v>220</v>
      </c>
      <c r="I13" s="70"/>
      <c r="J13" s="70"/>
      <c r="K13" s="69" t="s">
        <v>1684</v>
      </c>
      <c r="L13" s="73">
        <v>1</v>
      </c>
      <c r="M13" s="74">
        <v>3107.6865234375</v>
      </c>
      <c r="N13" s="74">
        <v>1025.9163818359375</v>
      </c>
      <c r="O13" s="75"/>
      <c r="P13" s="76"/>
      <c r="Q13" s="76"/>
      <c r="R13" s="86"/>
      <c r="S13" s="48">
        <v>0</v>
      </c>
      <c r="T13" s="48">
        <v>1</v>
      </c>
      <c r="U13" s="49">
        <v>0</v>
      </c>
      <c r="V13" s="49">
        <v>0.007692</v>
      </c>
      <c r="W13" s="49">
        <v>0.017353</v>
      </c>
      <c r="X13" s="49">
        <v>0.458079</v>
      </c>
      <c r="Y13" s="49">
        <v>0</v>
      </c>
      <c r="Z13" s="49">
        <v>0</v>
      </c>
      <c r="AA13" s="71">
        <v>13</v>
      </c>
      <c r="AB13" s="71"/>
      <c r="AC13" s="72"/>
      <c r="AD13" s="78" t="s">
        <v>1201</v>
      </c>
      <c r="AE13" s="78">
        <v>16</v>
      </c>
      <c r="AF13" s="78">
        <v>4</v>
      </c>
      <c r="AG13" s="78">
        <v>30</v>
      </c>
      <c r="AH13" s="78">
        <v>45</v>
      </c>
      <c r="AI13" s="78"/>
      <c r="AJ13" s="78"/>
      <c r="AK13" s="78"/>
      <c r="AL13" s="78"/>
      <c r="AM13" s="78"/>
      <c r="AN13" s="80">
        <v>43418.828043981484</v>
      </c>
      <c r="AO13" s="78"/>
      <c r="AP13" s="78" t="b">
        <v>1</v>
      </c>
      <c r="AQ13" s="78" t="b">
        <v>0</v>
      </c>
      <c r="AR13" s="78" t="b">
        <v>1</v>
      </c>
      <c r="AS13" s="78" t="s">
        <v>1152</v>
      </c>
      <c r="AT13" s="78">
        <v>0</v>
      </c>
      <c r="AU13" s="78"/>
      <c r="AV13" s="78" t="b">
        <v>0</v>
      </c>
      <c r="AW13" s="78" t="s">
        <v>1582</v>
      </c>
      <c r="AX13" s="82" t="s">
        <v>1593</v>
      </c>
      <c r="AY13" s="78" t="s">
        <v>66</v>
      </c>
      <c r="AZ13" s="78" t="str">
        <f>REPLACE(INDEX(GroupVertices[Group],MATCH(Vertices[[#This Row],[Vertex]],GroupVertices[Vertex],0)),1,1,"")</f>
        <v>1</v>
      </c>
      <c r="BA13" s="48"/>
      <c r="BB13" s="48"/>
      <c r="BC13" s="48"/>
      <c r="BD13" s="48"/>
      <c r="BE13" s="48" t="s">
        <v>570</v>
      </c>
      <c r="BF13" s="48" t="s">
        <v>570</v>
      </c>
      <c r="BG13" s="120" t="s">
        <v>2202</v>
      </c>
      <c r="BH13" s="120" t="s">
        <v>2202</v>
      </c>
      <c r="BI13" s="120" t="s">
        <v>2287</v>
      </c>
      <c r="BJ13" s="120" t="s">
        <v>2287</v>
      </c>
      <c r="BK13" s="120">
        <v>1</v>
      </c>
      <c r="BL13" s="123">
        <v>4.3478260869565215</v>
      </c>
      <c r="BM13" s="120">
        <v>0</v>
      </c>
      <c r="BN13" s="123">
        <v>0</v>
      </c>
      <c r="BO13" s="120">
        <v>0</v>
      </c>
      <c r="BP13" s="123">
        <v>0</v>
      </c>
      <c r="BQ13" s="120">
        <v>22</v>
      </c>
      <c r="BR13" s="123">
        <v>95.65217391304348</v>
      </c>
      <c r="BS13" s="120">
        <v>23</v>
      </c>
      <c r="BT13" s="2"/>
      <c r="BU13" s="3"/>
      <c r="BV13" s="3"/>
      <c r="BW13" s="3"/>
      <c r="BX13" s="3"/>
    </row>
    <row r="14" spans="1:76" ht="15">
      <c r="A14" s="64" t="s">
        <v>221</v>
      </c>
      <c r="B14" s="65"/>
      <c r="C14" s="65" t="s">
        <v>64</v>
      </c>
      <c r="D14" s="66">
        <v>162.00670119889887</v>
      </c>
      <c r="E14" s="68"/>
      <c r="F14" s="100" t="s">
        <v>715</v>
      </c>
      <c r="G14" s="65"/>
      <c r="H14" s="69" t="s">
        <v>221</v>
      </c>
      <c r="I14" s="70"/>
      <c r="J14" s="70"/>
      <c r="K14" s="69" t="s">
        <v>1685</v>
      </c>
      <c r="L14" s="73">
        <v>1</v>
      </c>
      <c r="M14" s="74">
        <v>5974.06103515625</v>
      </c>
      <c r="N14" s="74">
        <v>4418.67578125</v>
      </c>
      <c r="O14" s="75"/>
      <c r="P14" s="76"/>
      <c r="Q14" s="76"/>
      <c r="R14" s="86"/>
      <c r="S14" s="48">
        <v>1</v>
      </c>
      <c r="T14" s="48">
        <v>1</v>
      </c>
      <c r="U14" s="49">
        <v>0</v>
      </c>
      <c r="V14" s="49">
        <v>0</v>
      </c>
      <c r="W14" s="49">
        <v>0</v>
      </c>
      <c r="X14" s="49">
        <v>0.999994</v>
      </c>
      <c r="Y14" s="49">
        <v>0</v>
      </c>
      <c r="Z14" s="49" t="s">
        <v>2688</v>
      </c>
      <c r="AA14" s="71">
        <v>14</v>
      </c>
      <c r="AB14" s="71"/>
      <c r="AC14" s="72"/>
      <c r="AD14" s="78" t="s">
        <v>1202</v>
      </c>
      <c r="AE14" s="78">
        <v>9</v>
      </c>
      <c r="AF14" s="78">
        <v>5</v>
      </c>
      <c r="AG14" s="78">
        <v>4</v>
      </c>
      <c r="AH14" s="78">
        <v>1</v>
      </c>
      <c r="AI14" s="78"/>
      <c r="AJ14" s="78"/>
      <c r="AK14" s="78" t="s">
        <v>1367</v>
      </c>
      <c r="AL14" s="78"/>
      <c r="AM14" s="78"/>
      <c r="AN14" s="80">
        <v>43451.75883101852</v>
      </c>
      <c r="AO14" s="82" t="s">
        <v>1487</v>
      </c>
      <c r="AP14" s="78" t="b">
        <v>1</v>
      </c>
      <c r="AQ14" s="78" t="b">
        <v>0</v>
      </c>
      <c r="AR14" s="78" t="b">
        <v>0</v>
      </c>
      <c r="AS14" s="78" t="s">
        <v>1152</v>
      </c>
      <c r="AT14" s="78">
        <v>0</v>
      </c>
      <c r="AU14" s="78"/>
      <c r="AV14" s="78" t="b">
        <v>0</v>
      </c>
      <c r="AW14" s="78" t="s">
        <v>1582</v>
      </c>
      <c r="AX14" s="82" t="s">
        <v>1594</v>
      </c>
      <c r="AY14" s="78" t="s">
        <v>66</v>
      </c>
      <c r="AZ14" s="78" t="str">
        <f>REPLACE(INDEX(GroupVertices[Group],MATCH(Vertices[[#This Row],[Vertex]],GroupVertices[Vertex],0)),1,1,"")</f>
        <v>2</v>
      </c>
      <c r="BA14" s="48"/>
      <c r="BB14" s="48"/>
      <c r="BC14" s="48"/>
      <c r="BD14" s="48"/>
      <c r="BE14" s="48" t="s">
        <v>573</v>
      </c>
      <c r="BF14" s="48" t="s">
        <v>573</v>
      </c>
      <c r="BG14" s="120" t="s">
        <v>2209</v>
      </c>
      <c r="BH14" s="120" t="s">
        <v>2209</v>
      </c>
      <c r="BI14" s="120" t="s">
        <v>2294</v>
      </c>
      <c r="BJ14" s="120" t="s">
        <v>2294</v>
      </c>
      <c r="BK14" s="120">
        <v>0</v>
      </c>
      <c r="BL14" s="123">
        <v>0</v>
      </c>
      <c r="BM14" s="120">
        <v>0</v>
      </c>
      <c r="BN14" s="123">
        <v>0</v>
      </c>
      <c r="BO14" s="120">
        <v>0</v>
      </c>
      <c r="BP14" s="123">
        <v>0</v>
      </c>
      <c r="BQ14" s="120">
        <v>10</v>
      </c>
      <c r="BR14" s="123">
        <v>100</v>
      </c>
      <c r="BS14" s="120">
        <v>10</v>
      </c>
      <c r="BT14" s="2"/>
      <c r="BU14" s="3"/>
      <c r="BV14" s="3"/>
      <c r="BW14" s="3"/>
      <c r="BX14" s="3"/>
    </row>
    <row r="15" spans="1:76" ht="15">
      <c r="A15" s="64" t="s">
        <v>222</v>
      </c>
      <c r="B15" s="65"/>
      <c r="C15" s="65" t="s">
        <v>64</v>
      </c>
      <c r="D15" s="66">
        <v>163.0906201207895</v>
      </c>
      <c r="E15" s="68"/>
      <c r="F15" s="100" t="s">
        <v>716</v>
      </c>
      <c r="G15" s="65"/>
      <c r="H15" s="69" t="s">
        <v>222</v>
      </c>
      <c r="I15" s="70"/>
      <c r="J15" s="70"/>
      <c r="K15" s="69" t="s">
        <v>1686</v>
      </c>
      <c r="L15" s="73">
        <v>1</v>
      </c>
      <c r="M15" s="74">
        <v>1409.951416015625</v>
      </c>
      <c r="N15" s="74">
        <v>9396.6767578125</v>
      </c>
      <c r="O15" s="75"/>
      <c r="P15" s="76"/>
      <c r="Q15" s="76"/>
      <c r="R15" s="86"/>
      <c r="S15" s="48">
        <v>0</v>
      </c>
      <c r="T15" s="48">
        <v>1</v>
      </c>
      <c r="U15" s="49">
        <v>0</v>
      </c>
      <c r="V15" s="49">
        <v>0.007692</v>
      </c>
      <c r="W15" s="49">
        <v>0.017353</v>
      </c>
      <c r="X15" s="49">
        <v>0.458079</v>
      </c>
      <c r="Y15" s="49">
        <v>0</v>
      </c>
      <c r="Z15" s="49">
        <v>0</v>
      </c>
      <c r="AA15" s="71">
        <v>15</v>
      </c>
      <c r="AB15" s="71"/>
      <c r="AC15" s="72"/>
      <c r="AD15" s="78" t="s">
        <v>1203</v>
      </c>
      <c r="AE15" s="78">
        <v>994</v>
      </c>
      <c r="AF15" s="78">
        <v>652</v>
      </c>
      <c r="AG15" s="78">
        <v>228</v>
      </c>
      <c r="AH15" s="78">
        <v>78</v>
      </c>
      <c r="AI15" s="78"/>
      <c r="AJ15" s="78" t="s">
        <v>1292</v>
      </c>
      <c r="AK15" s="78" t="s">
        <v>1368</v>
      </c>
      <c r="AL15" s="82" t="s">
        <v>1424</v>
      </c>
      <c r="AM15" s="78"/>
      <c r="AN15" s="80">
        <v>39903.01074074074</v>
      </c>
      <c r="AO15" s="78"/>
      <c r="AP15" s="78" t="b">
        <v>1</v>
      </c>
      <c r="AQ15" s="78" t="b">
        <v>0</v>
      </c>
      <c r="AR15" s="78" t="b">
        <v>1</v>
      </c>
      <c r="AS15" s="78" t="s">
        <v>1152</v>
      </c>
      <c r="AT15" s="78">
        <v>15</v>
      </c>
      <c r="AU15" s="82" t="s">
        <v>1550</v>
      </c>
      <c r="AV15" s="78" t="b">
        <v>0</v>
      </c>
      <c r="AW15" s="78" t="s">
        <v>1582</v>
      </c>
      <c r="AX15" s="82" t="s">
        <v>1595</v>
      </c>
      <c r="AY15" s="78" t="s">
        <v>66</v>
      </c>
      <c r="AZ15" s="78" t="str">
        <f>REPLACE(INDEX(GroupVertices[Group],MATCH(Vertices[[#This Row],[Vertex]],GroupVertices[Vertex],0)),1,1,"")</f>
        <v>1</v>
      </c>
      <c r="BA15" s="48"/>
      <c r="BB15" s="48"/>
      <c r="BC15" s="48"/>
      <c r="BD15" s="48"/>
      <c r="BE15" s="48"/>
      <c r="BF15" s="48"/>
      <c r="BG15" s="120" t="s">
        <v>2210</v>
      </c>
      <c r="BH15" s="120" t="s">
        <v>2210</v>
      </c>
      <c r="BI15" s="120" t="s">
        <v>2295</v>
      </c>
      <c r="BJ15" s="120" t="s">
        <v>2295</v>
      </c>
      <c r="BK15" s="120">
        <v>0</v>
      </c>
      <c r="BL15" s="123">
        <v>0</v>
      </c>
      <c r="BM15" s="120">
        <v>0</v>
      </c>
      <c r="BN15" s="123">
        <v>0</v>
      </c>
      <c r="BO15" s="120">
        <v>0</v>
      </c>
      <c r="BP15" s="123">
        <v>0</v>
      </c>
      <c r="BQ15" s="120">
        <v>23</v>
      </c>
      <c r="BR15" s="123">
        <v>100</v>
      </c>
      <c r="BS15" s="120">
        <v>23</v>
      </c>
      <c r="BT15" s="2"/>
      <c r="BU15" s="3"/>
      <c r="BV15" s="3"/>
      <c r="BW15" s="3"/>
      <c r="BX15" s="3"/>
    </row>
    <row r="16" spans="1:76" ht="15">
      <c r="A16" s="64" t="s">
        <v>223</v>
      </c>
      <c r="B16" s="65"/>
      <c r="C16" s="65" t="s">
        <v>64</v>
      </c>
      <c r="D16" s="66">
        <v>162.04523309256732</v>
      </c>
      <c r="E16" s="68"/>
      <c r="F16" s="100" t="s">
        <v>717</v>
      </c>
      <c r="G16" s="65"/>
      <c r="H16" s="69" t="s">
        <v>223</v>
      </c>
      <c r="I16" s="70"/>
      <c r="J16" s="70"/>
      <c r="K16" s="69" t="s">
        <v>1687</v>
      </c>
      <c r="L16" s="73">
        <v>1</v>
      </c>
      <c r="M16" s="74">
        <v>4453.74560546875</v>
      </c>
      <c r="N16" s="74">
        <v>4418.67578125</v>
      </c>
      <c r="O16" s="75"/>
      <c r="P16" s="76"/>
      <c r="Q16" s="76"/>
      <c r="R16" s="86"/>
      <c r="S16" s="48">
        <v>1</v>
      </c>
      <c r="T16" s="48">
        <v>1</v>
      </c>
      <c r="U16" s="49">
        <v>0</v>
      </c>
      <c r="V16" s="49">
        <v>0</v>
      </c>
      <c r="W16" s="49">
        <v>0</v>
      </c>
      <c r="X16" s="49">
        <v>0.999994</v>
      </c>
      <c r="Y16" s="49">
        <v>0</v>
      </c>
      <c r="Z16" s="49" t="s">
        <v>2688</v>
      </c>
      <c r="AA16" s="71">
        <v>16</v>
      </c>
      <c r="AB16" s="71"/>
      <c r="AC16" s="72"/>
      <c r="AD16" s="78" t="s">
        <v>1204</v>
      </c>
      <c r="AE16" s="78">
        <v>95</v>
      </c>
      <c r="AF16" s="78">
        <v>28</v>
      </c>
      <c r="AG16" s="78">
        <v>192</v>
      </c>
      <c r="AH16" s="78">
        <v>45</v>
      </c>
      <c r="AI16" s="78"/>
      <c r="AJ16" s="78" t="s">
        <v>1293</v>
      </c>
      <c r="AK16" s="78" t="s">
        <v>1369</v>
      </c>
      <c r="AL16" s="82" t="s">
        <v>1425</v>
      </c>
      <c r="AM16" s="78"/>
      <c r="AN16" s="80">
        <v>41814.571180555555</v>
      </c>
      <c r="AO16" s="78"/>
      <c r="AP16" s="78" t="b">
        <v>0</v>
      </c>
      <c r="AQ16" s="78" t="b">
        <v>0</v>
      </c>
      <c r="AR16" s="78" t="b">
        <v>0</v>
      </c>
      <c r="AS16" s="78" t="s">
        <v>1152</v>
      </c>
      <c r="AT16" s="78">
        <v>1</v>
      </c>
      <c r="AU16" s="82" t="s">
        <v>1550</v>
      </c>
      <c r="AV16" s="78" t="b">
        <v>0</v>
      </c>
      <c r="AW16" s="78" t="s">
        <v>1582</v>
      </c>
      <c r="AX16" s="82" t="s">
        <v>1596</v>
      </c>
      <c r="AY16" s="78" t="s">
        <v>66</v>
      </c>
      <c r="AZ16" s="78" t="str">
        <f>REPLACE(INDEX(GroupVertices[Group],MATCH(Vertices[[#This Row],[Vertex]],GroupVertices[Vertex],0)),1,1,"")</f>
        <v>2</v>
      </c>
      <c r="BA16" s="48" t="s">
        <v>462</v>
      </c>
      <c r="BB16" s="48" t="s">
        <v>462</v>
      </c>
      <c r="BC16" s="48" t="s">
        <v>564</v>
      </c>
      <c r="BD16" s="48" t="s">
        <v>564</v>
      </c>
      <c r="BE16" s="48"/>
      <c r="BF16" s="48"/>
      <c r="BG16" s="120" t="s">
        <v>2211</v>
      </c>
      <c r="BH16" s="120" t="s">
        <v>2211</v>
      </c>
      <c r="BI16" s="120" t="s">
        <v>2296</v>
      </c>
      <c r="BJ16" s="120" t="s">
        <v>2296</v>
      </c>
      <c r="BK16" s="120">
        <v>0</v>
      </c>
      <c r="BL16" s="123">
        <v>0</v>
      </c>
      <c r="BM16" s="120">
        <v>0</v>
      </c>
      <c r="BN16" s="123">
        <v>0</v>
      </c>
      <c r="BO16" s="120">
        <v>0</v>
      </c>
      <c r="BP16" s="123">
        <v>0</v>
      </c>
      <c r="BQ16" s="120">
        <v>40</v>
      </c>
      <c r="BR16" s="123">
        <v>100</v>
      </c>
      <c r="BS16" s="120">
        <v>40</v>
      </c>
      <c r="BT16" s="2"/>
      <c r="BU16" s="3"/>
      <c r="BV16" s="3"/>
      <c r="BW16" s="3"/>
      <c r="BX16" s="3"/>
    </row>
    <row r="17" spans="1:76" ht="15">
      <c r="A17" s="64" t="s">
        <v>224</v>
      </c>
      <c r="B17" s="65"/>
      <c r="C17" s="65" t="s">
        <v>64</v>
      </c>
      <c r="D17" s="66">
        <v>163.25312419408687</v>
      </c>
      <c r="E17" s="68"/>
      <c r="F17" s="100" t="s">
        <v>718</v>
      </c>
      <c r="G17" s="65"/>
      <c r="H17" s="69" t="s">
        <v>224</v>
      </c>
      <c r="I17" s="70"/>
      <c r="J17" s="70"/>
      <c r="K17" s="69" t="s">
        <v>1688</v>
      </c>
      <c r="L17" s="73">
        <v>1</v>
      </c>
      <c r="M17" s="74">
        <v>8709.3310546875</v>
      </c>
      <c r="N17" s="74">
        <v>2223.30712890625</v>
      </c>
      <c r="O17" s="75"/>
      <c r="P17" s="76"/>
      <c r="Q17" s="76"/>
      <c r="R17" s="86"/>
      <c r="S17" s="48">
        <v>0</v>
      </c>
      <c r="T17" s="48">
        <v>1</v>
      </c>
      <c r="U17" s="49">
        <v>0</v>
      </c>
      <c r="V17" s="49">
        <v>1</v>
      </c>
      <c r="W17" s="49">
        <v>0</v>
      </c>
      <c r="X17" s="49">
        <v>0.999994</v>
      </c>
      <c r="Y17" s="49">
        <v>0</v>
      </c>
      <c r="Z17" s="49">
        <v>0</v>
      </c>
      <c r="AA17" s="71">
        <v>17</v>
      </c>
      <c r="AB17" s="71"/>
      <c r="AC17" s="72"/>
      <c r="AD17" s="78" t="s">
        <v>1205</v>
      </c>
      <c r="AE17" s="78">
        <v>407</v>
      </c>
      <c r="AF17" s="78">
        <v>749</v>
      </c>
      <c r="AG17" s="78">
        <v>26021</v>
      </c>
      <c r="AH17" s="78">
        <v>6133</v>
      </c>
      <c r="AI17" s="78"/>
      <c r="AJ17" s="78" t="s">
        <v>1294</v>
      </c>
      <c r="AK17" s="78" t="s">
        <v>1370</v>
      </c>
      <c r="AL17" s="82" t="s">
        <v>1426</v>
      </c>
      <c r="AM17" s="78"/>
      <c r="AN17" s="80">
        <v>41144.325104166666</v>
      </c>
      <c r="AO17" s="82" t="s">
        <v>1488</v>
      </c>
      <c r="AP17" s="78" t="b">
        <v>0</v>
      </c>
      <c r="AQ17" s="78" t="b">
        <v>0</v>
      </c>
      <c r="AR17" s="78" t="b">
        <v>1</v>
      </c>
      <c r="AS17" s="78" t="s">
        <v>1545</v>
      </c>
      <c r="AT17" s="78">
        <v>44</v>
      </c>
      <c r="AU17" s="82" t="s">
        <v>1551</v>
      </c>
      <c r="AV17" s="78" t="b">
        <v>0</v>
      </c>
      <c r="AW17" s="78" t="s">
        <v>1582</v>
      </c>
      <c r="AX17" s="82" t="s">
        <v>1597</v>
      </c>
      <c r="AY17" s="78" t="s">
        <v>66</v>
      </c>
      <c r="AZ17" s="78" t="str">
        <f>REPLACE(INDEX(GroupVertices[Group],MATCH(Vertices[[#This Row],[Vertex]],GroupVertices[Vertex],0)),1,1,"")</f>
        <v>11</v>
      </c>
      <c r="BA17" s="48" t="s">
        <v>463</v>
      </c>
      <c r="BB17" s="48" t="s">
        <v>463</v>
      </c>
      <c r="BC17" s="48" t="s">
        <v>562</v>
      </c>
      <c r="BD17" s="48" t="s">
        <v>562</v>
      </c>
      <c r="BE17" s="48"/>
      <c r="BF17" s="48"/>
      <c r="BG17" s="120" t="s">
        <v>2212</v>
      </c>
      <c r="BH17" s="120" t="s">
        <v>2212</v>
      </c>
      <c r="BI17" s="120" t="s">
        <v>2297</v>
      </c>
      <c r="BJ17" s="120" t="s">
        <v>2297</v>
      </c>
      <c r="BK17" s="120">
        <v>1</v>
      </c>
      <c r="BL17" s="123">
        <v>5.555555555555555</v>
      </c>
      <c r="BM17" s="120">
        <v>0</v>
      </c>
      <c r="BN17" s="123">
        <v>0</v>
      </c>
      <c r="BO17" s="120">
        <v>0</v>
      </c>
      <c r="BP17" s="123">
        <v>0</v>
      </c>
      <c r="BQ17" s="120">
        <v>17</v>
      </c>
      <c r="BR17" s="123">
        <v>94.44444444444444</v>
      </c>
      <c r="BS17" s="120">
        <v>18</v>
      </c>
      <c r="BT17" s="2"/>
      <c r="BU17" s="3"/>
      <c r="BV17" s="3"/>
      <c r="BW17" s="3"/>
      <c r="BX17" s="3"/>
    </row>
    <row r="18" spans="1:76" ht="15">
      <c r="A18" s="64" t="s">
        <v>292</v>
      </c>
      <c r="B18" s="65"/>
      <c r="C18" s="65" t="s">
        <v>64</v>
      </c>
      <c r="D18" s="66">
        <v>220.96384911107157</v>
      </c>
      <c r="E18" s="68"/>
      <c r="F18" s="100" t="s">
        <v>1561</v>
      </c>
      <c r="G18" s="65"/>
      <c r="H18" s="69" t="s">
        <v>292</v>
      </c>
      <c r="I18" s="70"/>
      <c r="J18" s="70"/>
      <c r="K18" s="69" t="s">
        <v>1689</v>
      </c>
      <c r="L18" s="73">
        <v>1</v>
      </c>
      <c r="M18" s="74">
        <v>8709.3310546875</v>
      </c>
      <c r="N18" s="74">
        <v>3352.60595703125</v>
      </c>
      <c r="O18" s="75"/>
      <c r="P18" s="76"/>
      <c r="Q18" s="76"/>
      <c r="R18" s="86"/>
      <c r="S18" s="48">
        <v>1</v>
      </c>
      <c r="T18" s="48">
        <v>0</v>
      </c>
      <c r="U18" s="49">
        <v>0</v>
      </c>
      <c r="V18" s="49">
        <v>1</v>
      </c>
      <c r="W18" s="49">
        <v>0</v>
      </c>
      <c r="X18" s="49">
        <v>0.999994</v>
      </c>
      <c r="Y18" s="49">
        <v>0</v>
      </c>
      <c r="Z18" s="49">
        <v>0</v>
      </c>
      <c r="AA18" s="71">
        <v>18</v>
      </c>
      <c r="AB18" s="71"/>
      <c r="AC18" s="72"/>
      <c r="AD18" s="78" t="s">
        <v>1206</v>
      </c>
      <c r="AE18" s="78">
        <v>10</v>
      </c>
      <c r="AF18" s="78">
        <v>35197</v>
      </c>
      <c r="AG18" s="78">
        <v>89</v>
      </c>
      <c r="AH18" s="78">
        <v>0</v>
      </c>
      <c r="AI18" s="78">
        <v>-25200</v>
      </c>
      <c r="AJ18" s="78" t="s">
        <v>1295</v>
      </c>
      <c r="AK18" s="78"/>
      <c r="AL18" s="82" t="s">
        <v>1427</v>
      </c>
      <c r="AM18" s="78" t="s">
        <v>1476</v>
      </c>
      <c r="AN18" s="80">
        <v>42306.61170138889</v>
      </c>
      <c r="AO18" s="78"/>
      <c r="AP18" s="78" t="b">
        <v>0</v>
      </c>
      <c r="AQ18" s="78" t="b">
        <v>0</v>
      </c>
      <c r="AR18" s="78" t="b">
        <v>0</v>
      </c>
      <c r="AS18" s="78" t="s">
        <v>1546</v>
      </c>
      <c r="AT18" s="78">
        <v>637</v>
      </c>
      <c r="AU18" s="82" t="s">
        <v>1550</v>
      </c>
      <c r="AV18" s="78" t="b">
        <v>1</v>
      </c>
      <c r="AW18" s="78" t="s">
        <v>1582</v>
      </c>
      <c r="AX18" s="82" t="s">
        <v>1598</v>
      </c>
      <c r="AY18" s="78" t="s">
        <v>65</v>
      </c>
      <c r="AZ18" s="78" t="str">
        <f>REPLACE(INDEX(GroupVertices[Group],MATCH(Vertices[[#This Row],[Vertex]],GroupVertices[Vertex],0)),1,1,"")</f>
        <v>11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225</v>
      </c>
      <c r="B19" s="65"/>
      <c r="C19" s="65" t="s">
        <v>64</v>
      </c>
      <c r="D19" s="66">
        <v>162.04188249311787</v>
      </c>
      <c r="E19" s="68"/>
      <c r="F19" s="100" t="s">
        <v>719</v>
      </c>
      <c r="G19" s="65"/>
      <c r="H19" s="69" t="s">
        <v>225</v>
      </c>
      <c r="I19" s="70"/>
      <c r="J19" s="70"/>
      <c r="K19" s="69" t="s">
        <v>1690</v>
      </c>
      <c r="L19" s="73">
        <v>1</v>
      </c>
      <c r="M19" s="74">
        <v>2986.07373046875</v>
      </c>
      <c r="N19" s="74">
        <v>7292.4970703125</v>
      </c>
      <c r="O19" s="75"/>
      <c r="P19" s="76"/>
      <c r="Q19" s="76"/>
      <c r="R19" s="86"/>
      <c r="S19" s="48">
        <v>0</v>
      </c>
      <c r="T19" s="48">
        <v>1</v>
      </c>
      <c r="U19" s="49">
        <v>0</v>
      </c>
      <c r="V19" s="49">
        <v>0.007692</v>
      </c>
      <c r="W19" s="49">
        <v>0.017353</v>
      </c>
      <c r="X19" s="49">
        <v>0.458079</v>
      </c>
      <c r="Y19" s="49">
        <v>0</v>
      </c>
      <c r="Z19" s="49">
        <v>0</v>
      </c>
      <c r="AA19" s="71">
        <v>19</v>
      </c>
      <c r="AB19" s="71"/>
      <c r="AC19" s="72"/>
      <c r="AD19" s="78" t="s">
        <v>1207</v>
      </c>
      <c r="AE19" s="78">
        <v>51</v>
      </c>
      <c r="AF19" s="78">
        <v>26</v>
      </c>
      <c r="AG19" s="78">
        <v>36</v>
      </c>
      <c r="AH19" s="78">
        <v>52</v>
      </c>
      <c r="AI19" s="78"/>
      <c r="AJ19" s="78" t="s">
        <v>1296</v>
      </c>
      <c r="AK19" s="78" t="s">
        <v>1371</v>
      </c>
      <c r="AL19" s="78"/>
      <c r="AM19" s="78"/>
      <c r="AN19" s="80">
        <v>43390.63453703704</v>
      </c>
      <c r="AO19" s="82" t="s">
        <v>1489</v>
      </c>
      <c r="AP19" s="78" t="b">
        <v>0</v>
      </c>
      <c r="AQ19" s="78" t="b">
        <v>0</v>
      </c>
      <c r="AR19" s="78" t="b">
        <v>0</v>
      </c>
      <c r="AS19" s="78" t="s">
        <v>1152</v>
      </c>
      <c r="AT19" s="78">
        <v>0</v>
      </c>
      <c r="AU19" s="82" t="s">
        <v>1550</v>
      </c>
      <c r="AV19" s="78" t="b">
        <v>0</v>
      </c>
      <c r="AW19" s="78" t="s">
        <v>1582</v>
      </c>
      <c r="AX19" s="82" t="s">
        <v>1599</v>
      </c>
      <c r="AY19" s="78" t="s">
        <v>66</v>
      </c>
      <c r="AZ19" s="78" t="str">
        <f>REPLACE(INDEX(GroupVertices[Group],MATCH(Vertices[[#This Row],[Vertex]],GroupVertices[Vertex],0)),1,1,"")</f>
        <v>1</v>
      </c>
      <c r="BA19" s="48" t="s">
        <v>464</v>
      </c>
      <c r="BB19" s="48" t="s">
        <v>464</v>
      </c>
      <c r="BC19" s="48" t="s">
        <v>560</v>
      </c>
      <c r="BD19" s="48" t="s">
        <v>560</v>
      </c>
      <c r="BE19" s="48" t="s">
        <v>574</v>
      </c>
      <c r="BF19" s="48" t="s">
        <v>574</v>
      </c>
      <c r="BG19" s="120" t="s">
        <v>2213</v>
      </c>
      <c r="BH19" s="120" t="s">
        <v>2213</v>
      </c>
      <c r="BI19" s="120" t="s">
        <v>2298</v>
      </c>
      <c r="BJ19" s="120" t="s">
        <v>2298</v>
      </c>
      <c r="BK19" s="120">
        <v>0</v>
      </c>
      <c r="BL19" s="123">
        <v>0</v>
      </c>
      <c r="BM19" s="120">
        <v>0</v>
      </c>
      <c r="BN19" s="123">
        <v>0</v>
      </c>
      <c r="BO19" s="120">
        <v>0</v>
      </c>
      <c r="BP19" s="123">
        <v>0</v>
      </c>
      <c r="BQ19" s="120">
        <v>17</v>
      </c>
      <c r="BR19" s="123">
        <v>100</v>
      </c>
      <c r="BS19" s="120">
        <v>17</v>
      </c>
      <c r="BT19" s="2"/>
      <c r="BU19" s="3"/>
      <c r="BV19" s="3"/>
      <c r="BW19" s="3"/>
      <c r="BX19" s="3"/>
    </row>
    <row r="20" spans="1:76" ht="15">
      <c r="A20" s="64" t="s">
        <v>226</v>
      </c>
      <c r="B20" s="65"/>
      <c r="C20" s="65" t="s">
        <v>64</v>
      </c>
      <c r="D20" s="66">
        <v>163.0135563334526</v>
      </c>
      <c r="E20" s="68"/>
      <c r="F20" s="100" t="s">
        <v>720</v>
      </c>
      <c r="G20" s="65"/>
      <c r="H20" s="69" t="s">
        <v>226</v>
      </c>
      <c r="I20" s="70"/>
      <c r="J20" s="70"/>
      <c r="K20" s="69" t="s">
        <v>1691</v>
      </c>
      <c r="L20" s="73">
        <v>1</v>
      </c>
      <c r="M20" s="74">
        <v>5213.9033203125</v>
      </c>
      <c r="N20" s="74">
        <v>4418.67578125</v>
      </c>
      <c r="O20" s="75"/>
      <c r="P20" s="76"/>
      <c r="Q20" s="76"/>
      <c r="R20" s="86"/>
      <c r="S20" s="48">
        <v>1</v>
      </c>
      <c r="T20" s="48">
        <v>1</v>
      </c>
      <c r="U20" s="49">
        <v>0</v>
      </c>
      <c r="V20" s="49">
        <v>0</v>
      </c>
      <c r="W20" s="49">
        <v>0</v>
      </c>
      <c r="X20" s="49">
        <v>0.999994</v>
      </c>
      <c r="Y20" s="49">
        <v>0</v>
      </c>
      <c r="Z20" s="49" t="s">
        <v>2688</v>
      </c>
      <c r="AA20" s="71">
        <v>20</v>
      </c>
      <c r="AB20" s="71"/>
      <c r="AC20" s="72"/>
      <c r="AD20" s="78" t="s">
        <v>1208</v>
      </c>
      <c r="AE20" s="78">
        <v>1057</v>
      </c>
      <c r="AF20" s="78">
        <v>606</v>
      </c>
      <c r="AG20" s="78">
        <v>1937</v>
      </c>
      <c r="AH20" s="78">
        <v>178</v>
      </c>
      <c r="AI20" s="78"/>
      <c r="AJ20" s="78" t="s">
        <v>1297</v>
      </c>
      <c r="AK20" s="78" t="s">
        <v>1372</v>
      </c>
      <c r="AL20" s="82" t="s">
        <v>1428</v>
      </c>
      <c r="AM20" s="78"/>
      <c r="AN20" s="80">
        <v>39895.828148148146</v>
      </c>
      <c r="AO20" s="82" t="s">
        <v>1490</v>
      </c>
      <c r="AP20" s="78" t="b">
        <v>0</v>
      </c>
      <c r="AQ20" s="78" t="b">
        <v>0</v>
      </c>
      <c r="AR20" s="78" t="b">
        <v>0</v>
      </c>
      <c r="AS20" s="78" t="s">
        <v>1152</v>
      </c>
      <c r="AT20" s="78">
        <v>55</v>
      </c>
      <c r="AU20" s="82" t="s">
        <v>1554</v>
      </c>
      <c r="AV20" s="78" t="b">
        <v>0</v>
      </c>
      <c r="AW20" s="78" t="s">
        <v>1582</v>
      </c>
      <c r="AX20" s="82" t="s">
        <v>1600</v>
      </c>
      <c r="AY20" s="78" t="s">
        <v>66</v>
      </c>
      <c r="AZ20" s="78" t="str">
        <f>REPLACE(INDEX(GroupVertices[Group],MATCH(Vertices[[#This Row],[Vertex]],GroupVertices[Vertex],0)),1,1,"")</f>
        <v>2</v>
      </c>
      <c r="BA20" s="48" t="s">
        <v>465</v>
      </c>
      <c r="BB20" s="48" t="s">
        <v>465</v>
      </c>
      <c r="BC20" s="48" t="s">
        <v>560</v>
      </c>
      <c r="BD20" s="48" t="s">
        <v>560</v>
      </c>
      <c r="BE20" s="48"/>
      <c r="BF20" s="48"/>
      <c r="BG20" s="120" t="s">
        <v>2214</v>
      </c>
      <c r="BH20" s="120" t="s">
        <v>2214</v>
      </c>
      <c r="BI20" s="120" t="s">
        <v>2299</v>
      </c>
      <c r="BJ20" s="120" t="s">
        <v>2299</v>
      </c>
      <c r="BK20" s="120">
        <v>0</v>
      </c>
      <c r="BL20" s="123">
        <v>0</v>
      </c>
      <c r="BM20" s="120">
        <v>0</v>
      </c>
      <c r="BN20" s="123">
        <v>0</v>
      </c>
      <c r="BO20" s="120">
        <v>0</v>
      </c>
      <c r="BP20" s="123">
        <v>0</v>
      </c>
      <c r="BQ20" s="120">
        <v>9</v>
      </c>
      <c r="BR20" s="123">
        <v>100</v>
      </c>
      <c r="BS20" s="120">
        <v>9</v>
      </c>
      <c r="BT20" s="2"/>
      <c r="BU20" s="3"/>
      <c r="BV20" s="3"/>
      <c r="BW20" s="3"/>
      <c r="BX20" s="3"/>
    </row>
    <row r="21" spans="1:76" ht="15">
      <c r="A21" s="64" t="s">
        <v>227</v>
      </c>
      <c r="B21" s="65"/>
      <c r="C21" s="65" t="s">
        <v>64</v>
      </c>
      <c r="D21" s="66">
        <v>162.4791357212685</v>
      </c>
      <c r="E21" s="68"/>
      <c r="F21" s="100" t="s">
        <v>721</v>
      </c>
      <c r="G21" s="65"/>
      <c r="H21" s="69" t="s">
        <v>227</v>
      </c>
      <c r="I21" s="70"/>
      <c r="J21" s="70"/>
      <c r="K21" s="69" t="s">
        <v>1692</v>
      </c>
      <c r="L21" s="73">
        <v>1</v>
      </c>
      <c r="M21" s="74">
        <v>194.9122772216797</v>
      </c>
      <c r="N21" s="74">
        <v>5807.5009765625</v>
      </c>
      <c r="O21" s="75"/>
      <c r="P21" s="76"/>
      <c r="Q21" s="76"/>
      <c r="R21" s="86"/>
      <c r="S21" s="48">
        <v>0</v>
      </c>
      <c r="T21" s="48">
        <v>1</v>
      </c>
      <c r="U21" s="49">
        <v>0</v>
      </c>
      <c r="V21" s="49">
        <v>0.007692</v>
      </c>
      <c r="W21" s="49">
        <v>0.017353</v>
      </c>
      <c r="X21" s="49">
        <v>0.458079</v>
      </c>
      <c r="Y21" s="49">
        <v>0</v>
      </c>
      <c r="Z21" s="49">
        <v>0</v>
      </c>
      <c r="AA21" s="71">
        <v>21</v>
      </c>
      <c r="AB21" s="71"/>
      <c r="AC21" s="72"/>
      <c r="AD21" s="78" t="s">
        <v>1209</v>
      </c>
      <c r="AE21" s="78">
        <v>726</v>
      </c>
      <c r="AF21" s="78">
        <v>287</v>
      </c>
      <c r="AG21" s="78">
        <v>2906</v>
      </c>
      <c r="AH21" s="78">
        <v>931</v>
      </c>
      <c r="AI21" s="78"/>
      <c r="AJ21" s="78" t="s">
        <v>1298</v>
      </c>
      <c r="AK21" s="78"/>
      <c r="AL21" s="78"/>
      <c r="AM21" s="78"/>
      <c r="AN21" s="80">
        <v>39936.2499537037</v>
      </c>
      <c r="AO21" s="78"/>
      <c r="AP21" s="78" t="b">
        <v>1</v>
      </c>
      <c r="AQ21" s="78" t="b">
        <v>0</v>
      </c>
      <c r="AR21" s="78" t="b">
        <v>1</v>
      </c>
      <c r="AS21" s="78" t="s">
        <v>1152</v>
      </c>
      <c r="AT21" s="78">
        <v>2</v>
      </c>
      <c r="AU21" s="82" t="s">
        <v>1550</v>
      </c>
      <c r="AV21" s="78" t="b">
        <v>0</v>
      </c>
      <c r="AW21" s="78" t="s">
        <v>1582</v>
      </c>
      <c r="AX21" s="82" t="s">
        <v>1601</v>
      </c>
      <c r="AY21" s="78" t="s">
        <v>66</v>
      </c>
      <c r="AZ21" s="78" t="str">
        <f>REPLACE(INDEX(GroupVertices[Group],MATCH(Vertices[[#This Row],[Vertex]],GroupVertices[Vertex],0)),1,1,"")</f>
        <v>1</v>
      </c>
      <c r="BA21" s="48"/>
      <c r="BB21" s="48"/>
      <c r="BC21" s="48"/>
      <c r="BD21" s="48"/>
      <c r="BE21" s="48" t="s">
        <v>2182</v>
      </c>
      <c r="BF21" s="48" t="s">
        <v>2182</v>
      </c>
      <c r="BG21" s="120" t="s">
        <v>2215</v>
      </c>
      <c r="BH21" s="120" t="s">
        <v>2268</v>
      </c>
      <c r="BI21" s="120" t="s">
        <v>2300</v>
      </c>
      <c r="BJ21" s="120" t="s">
        <v>2300</v>
      </c>
      <c r="BK21" s="120">
        <v>1</v>
      </c>
      <c r="BL21" s="123">
        <v>2.3255813953488373</v>
      </c>
      <c r="BM21" s="120">
        <v>0</v>
      </c>
      <c r="BN21" s="123">
        <v>0</v>
      </c>
      <c r="BO21" s="120">
        <v>0</v>
      </c>
      <c r="BP21" s="123">
        <v>0</v>
      </c>
      <c r="BQ21" s="120">
        <v>42</v>
      </c>
      <c r="BR21" s="123">
        <v>97.67441860465117</v>
      </c>
      <c r="BS21" s="120">
        <v>43</v>
      </c>
      <c r="BT21" s="2"/>
      <c r="BU21" s="3"/>
      <c r="BV21" s="3"/>
      <c r="BW21" s="3"/>
      <c r="BX21" s="3"/>
    </row>
    <row r="22" spans="1:76" ht="15">
      <c r="A22" s="64" t="s">
        <v>228</v>
      </c>
      <c r="B22" s="65"/>
      <c r="C22" s="65" t="s">
        <v>64</v>
      </c>
      <c r="D22" s="66">
        <v>162.52436881383582</v>
      </c>
      <c r="E22" s="68"/>
      <c r="F22" s="100" t="s">
        <v>722</v>
      </c>
      <c r="G22" s="65"/>
      <c r="H22" s="69" t="s">
        <v>228</v>
      </c>
      <c r="I22" s="70"/>
      <c r="J22" s="70"/>
      <c r="K22" s="69" t="s">
        <v>1693</v>
      </c>
      <c r="L22" s="73">
        <v>1</v>
      </c>
      <c r="M22" s="74">
        <v>6932.3798828125</v>
      </c>
      <c r="N22" s="74">
        <v>4784.8154296875</v>
      </c>
      <c r="O22" s="75"/>
      <c r="P22" s="76"/>
      <c r="Q22" s="76"/>
      <c r="R22" s="86"/>
      <c r="S22" s="48">
        <v>0</v>
      </c>
      <c r="T22" s="48">
        <v>1</v>
      </c>
      <c r="U22" s="49">
        <v>0</v>
      </c>
      <c r="V22" s="49">
        <v>0.005587</v>
      </c>
      <c r="W22" s="49">
        <v>0.002848</v>
      </c>
      <c r="X22" s="49">
        <v>0.510398</v>
      </c>
      <c r="Y22" s="49">
        <v>0</v>
      </c>
      <c r="Z22" s="49">
        <v>0</v>
      </c>
      <c r="AA22" s="71">
        <v>22</v>
      </c>
      <c r="AB22" s="71"/>
      <c r="AC22" s="72"/>
      <c r="AD22" s="78" t="s">
        <v>1210</v>
      </c>
      <c r="AE22" s="78">
        <v>222</v>
      </c>
      <c r="AF22" s="78">
        <v>314</v>
      </c>
      <c r="AG22" s="78">
        <v>1164</v>
      </c>
      <c r="AH22" s="78">
        <v>1660</v>
      </c>
      <c r="AI22" s="78"/>
      <c r="AJ22" s="78" t="s">
        <v>1299</v>
      </c>
      <c r="AK22" s="78" t="s">
        <v>1373</v>
      </c>
      <c r="AL22" s="82" t="s">
        <v>1429</v>
      </c>
      <c r="AM22" s="78"/>
      <c r="AN22" s="80">
        <v>42615.30300925926</v>
      </c>
      <c r="AO22" s="82" t="s">
        <v>1491</v>
      </c>
      <c r="AP22" s="78" t="b">
        <v>1</v>
      </c>
      <c r="AQ22" s="78" t="b">
        <v>0</v>
      </c>
      <c r="AR22" s="78" t="b">
        <v>0</v>
      </c>
      <c r="AS22" s="78" t="s">
        <v>1547</v>
      </c>
      <c r="AT22" s="78">
        <v>4</v>
      </c>
      <c r="AU22" s="78"/>
      <c r="AV22" s="78" t="b">
        <v>0</v>
      </c>
      <c r="AW22" s="78" t="s">
        <v>1582</v>
      </c>
      <c r="AX22" s="82" t="s">
        <v>1602</v>
      </c>
      <c r="AY22" s="78" t="s">
        <v>66</v>
      </c>
      <c r="AZ22" s="78" t="str">
        <f>REPLACE(INDEX(GroupVertices[Group],MATCH(Vertices[[#This Row],[Vertex]],GroupVertices[Vertex],0)),1,1,"")</f>
        <v>7</v>
      </c>
      <c r="BA22" s="48"/>
      <c r="BB22" s="48"/>
      <c r="BC22" s="48"/>
      <c r="BD22" s="48"/>
      <c r="BE22" s="48"/>
      <c r="BF22" s="48"/>
      <c r="BG22" s="120" t="s">
        <v>2206</v>
      </c>
      <c r="BH22" s="120" t="s">
        <v>2206</v>
      </c>
      <c r="BI22" s="120" t="s">
        <v>2291</v>
      </c>
      <c r="BJ22" s="120" t="s">
        <v>2291</v>
      </c>
      <c r="BK22" s="120">
        <v>0</v>
      </c>
      <c r="BL22" s="123">
        <v>0</v>
      </c>
      <c r="BM22" s="120">
        <v>0</v>
      </c>
      <c r="BN22" s="123">
        <v>0</v>
      </c>
      <c r="BO22" s="120">
        <v>0</v>
      </c>
      <c r="BP22" s="123">
        <v>0</v>
      </c>
      <c r="BQ22" s="120">
        <v>23</v>
      </c>
      <c r="BR22" s="123">
        <v>100</v>
      </c>
      <c r="BS22" s="120">
        <v>23</v>
      </c>
      <c r="BT22" s="2"/>
      <c r="BU22" s="3"/>
      <c r="BV22" s="3"/>
      <c r="BW22" s="3"/>
      <c r="BX22" s="3"/>
    </row>
    <row r="23" spans="1:76" ht="15">
      <c r="A23" s="64" t="s">
        <v>229</v>
      </c>
      <c r="B23" s="65"/>
      <c r="C23" s="65" t="s">
        <v>64</v>
      </c>
      <c r="D23" s="66">
        <v>162.03518129421903</v>
      </c>
      <c r="E23" s="68"/>
      <c r="F23" s="100" t="s">
        <v>723</v>
      </c>
      <c r="G23" s="65"/>
      <c r="H23" s="69" t="s">
        <v>229</v>
      </c>
      <c r="I23" s="70"/>
      <c r="J23" s="70"/>
      <c r="K23" s="69" t="s">
        <v>1694</v>
      </c>
      <c r="L23" s="73">
        <v>1</v>
      </c>
      <c r="M23" s="74">
        <v>5974.06103515625</v>
      </c>
      <c r="N23" s="74">
        <v>3257.027099609375</v>
      </c>
      <c r="O23" s="75"/>
      <c r="P23" s="76"/>
      <c r="Q23" s="76"/>
      <c r="R23" s="86"/>
      <c r="S23" s="48">
        <v>1</v>
      </c>
      <c r="T23" s="48">
        <v>1</v>
      </c>
      <c r="U23" s="49">
        <v>0</v>
      </c>
      <c r="V23" s="49">
        <v>0</v>
      </c>
      <c r="W23" s="49">
        <v>0</v>
      </c>
      <c r="X23" s="49">
        <v>0.999994</v>
      </c>
      <c r="Y23" s="49">
        <v>0</v>
      </c>
      <c r="Z23" s="49" t="s">
        <v>2688</v>
      </c>
      <c r="AA23" s="71">
        <v>23</v>
      </c>
      <c r="AB23" s="71"/>
      <c r="AC23" s="72"/>
      <c r="AD23" s="78" t="s">
        <v>1211</v>
      </c>
      <c r="AE23" s="78">
        <v>106</v>
      </c>
      <c r="AF23" s="78">
        <v>22</v>
      </c>
      <c r="AG23" s="78">
        <v>12</v>
      </c>
      <c r="AH23" s="78">
        <v>80</v>
      </c>
      <c r="AI23" s="78"/>
      <c r="AJ23" s="78" t="s">
        <v>1300</v>
      </c>
      <c r="AK23" s="78" t="s">
        <v>1374</v>
      </c>
      <c r="AL23" s="82" t="s">
        <v>1430</v>
      </c>
      <c r="AM23" s="78"/>
      <c r="AN23" s="80">
        <v>43406.80028935185</v>
      </c>
      <c r="AO23" s="82" t="s">
        <v>1492</v>
      </c>
      <c r="AP23" s="78" t="b">
        <v>1</v>
      </c>
      <c r="AQ23" s="78" t="b">
        <v>0</v>
      </c>
      <c r="AR23" s="78" t="b">
        <v>0</v>
      </c>
      <c r="AS23" s="78" t="s">
        <v>1152</v>
      </c>
      <c r="AT23" s="78">
        <v>0</v>
      </c>
      <c r="AU23" s="78"/>
      <c r="AV23" s="78" t="b">
        <v>0</v>
      </c>
      <c r="AW23" s="78" t="s">
        <v>1582</v>
      </c>
      <c r="AX23" s="82" t="s">
        <v>1603</v>
      </c>
      <c r="AY23" s="78" t="s">
        <v>66</v>
      </c>
      <c r="AZ23" s="78" t="str">
        <f>REPLACE(INDEX(GroupVertices[Group],MATCH(Vertices[[#This Row],[Vertex]],GroupVertices[Vertex],0)),1,1,"")</f>
        <v>2</v>
      </c>
      <c r="BA23" s="48" t="s">
        <v>466</v>
      </c>
      <c r="BB23" s="48" t="s">
        <v>466</v>
      </c>
      <c r="BC23" s="48" t="s">
        <v>562</v>
      </c>
      <c r="BD23" s="48" t="s">
        <v>562</v>
      </c>
      <c r="BE23" s="48"/>
      <c r="BF23" s="48"/>
      <c r="BG23" s="120" t="s">
        <v>2216</v>
      </c>
      <c r="BH23" s="120" t="s">
        <v>2216</v>
      </c>
      <c r="BI23" s="120" t="s">
        <v>2301</v>
      </c>
      <c r="BJ23" s="120" t="s">
        <v>2301</v>
      </c>
      <c r="BK23" s="120">
        <v>0</v>
      </c>
      <c r="BL23" s="123">
        <v>0</v>
      </c>
      <c r="BM23" s="120">
        <v>0</v>
      </c>
      <c r="BN23" s="123">
        <v>0</v>
      </c>
      <c r="BO23" s="120">
        <v>0</v>
      </c>
      <c r="BP23" s="123">
        <v>0</v>
      </c>
      <c r="BQ23" s="120">
        <v>21</v>
      </c>
      <c r="BR23" s="123">
        <v>100</v>
      </c>
      <c r="BS23" s="120">
        <v>21</v>
      </c>
      <c r="BT23" s="2"/>
      <c r="BU23" s="3"/>
      <c r="BV23" s="3"/>
      <c r="BW23" s="3"/>
      <c r="BX23" s="3"/>
    </row>
    <row r="24" spans="1:76" ht="15">
      <c r="A24" s="64" t="s">
        <v>230</v>
      </c>
      <c r="B24" s="65"/>
      <c r="C24" s="65" t="s">
        <v>64</v>
      </c>
      <c r="D24" s="66">
        <v>162.31998224742057</v>
      </c>
      <c r="E24" s="68"/>
      <c r="F24" s="100" t="s">
        <v>724</v>
      </c>
      <c r="G24" s="65"/>
      <c r="H24" s="69" t="s">
        <v>230</v>
      </c>
      <c r="I24" s="70"/>
      <c r="J24" s="70"/>
      <c r="K24" s="69" t="s">
        <v>1695</v>
      </c>
      <c r="L24" s="73">
        <v>1</v>
      </c>
      <c r="M24" s="74">
        <v>4453.74560546875</v>
      </c>
      <c r="N24" s="74">
        <v>933.7301635742188</v>
      </c>
      <c r="O24" s="75"/>
      <c r="P24" s="76"/>
      <c r="Q24" s="76"/>
      <c r="R24" s="86"/>
      <c r="S24" s="48">
        <v>1</v>
      </c>
      <c r="T24" s="48">
        <v>1</v>
      </c>
      <c r="U24" s="49">
        <v>0</v>
      </c>
      <c r="V24" s="49">
        <v>0</v>
      </c>
      <c r="W24" s="49">
        <v>0</v>
      </c>
      <c r="X24" s="49">
        <v>0.999994</v>
      </c>
      <c r="Y24" s="49">
        <v>0</v>
      </c>
      <c r="Z24" s="49" t="s">
        <v>2688</v>
      </c>
      <c r="AA24" s="71">
        <v>24</v>
      </c>
      <c r="AB24" s="71"/>
      <c r="AC24" s="72"/>
      <c r="AD24" s="78" t="s">
        <v>1212</v>
      </c>
      <c r="AE24" s="78">
        <v>104</v>
      </c>
      <c r="AF24" s="78">
        <v>192</v>
      </c>
      <c r="AG24" s="78">
        <v>83</v>
      </c>
      <c r="AH24" s="78">
        <v>3</v>
      </c>
      <c r="AI24" s="78"/>
      <c r="AJ24" s="78" t="s">
        <v>1301</v>
      </c>
      <c r="AK24" s="78" t="s">
        <v>1375</v>
      </c>
      <c r="AL24" s="82" t="s">
        <v>1431</v>
      </c>
      <c r="AM24" s="78"/>
      <c r="AN24" s="80">
        <v>40452.82545138889</v>
      </c>
      <c r="AO24" s="78"/>
      <c r="AP24" s="78" t="b">
        <v>1</v>
      </c>
      <c r="AQ24" s="78" t="b">
        <v>0</v>
      </c>
      <c r="AR24" s="78" t="b">
        <v>0</v>
      </c>
      <c r="AS24" s="78" t="s">
        <v>1152</v>
      </c>
      <c r="AT24" s="78">
        <v>5</v>
      </c>
      <c r="AU24" s="82" t="s">
        <v>1550</v>
      </c>
      <c r="AV24" s="78" t="b">
        <v>0</v>
      </c>
      <c r="AW24" s="78" t="s">
        <v>1582</v>
      </c>
      <c r="AX24" s="82" t="s">
        <v>1604</v>
      </c>
      <c r="AY24" s="78" t="s">
        <v>66</v>
      </c>
      <c r="AZ24" s="78" t="str">
        <f>REPLACE(INDEX(GroupVertices[Group],MATCH(Vertices[[#This Row],[Vertex]],GroupVertices[Vertex],0)),1,1,"")</f>
        <v>2</v>
      </c>
      <c r="BA24" s="48" t="s">
        <v>467</v>
      </c>
      <c r="BB24" s="48" t="s">
        <v>467</v>
      </c>
      <c r="BC24" s="48" t="s">
        <v>560</v>
      </c>
      <c r="BD24" s="48" t="s">
        <v>560</v>
      </c>
      <c r="BE24" s="48"/>
      <c r="BF24" s="48"/>
      <c r="BG24" s="120" t="s">
        <v>2217</v>
      </c>
      <c r="BH24" s="120" t="s">
        <v>2217</v>
      </c>
      <c r="BI24" s="120" t="s">
        <v>2302</v>
      </c>
      <c r="BJ24" s="120" t="s">
        <v>2302</v>
      </c>
      <c r="BK24" s="120">
        <v>0</v>
      </c>
      <c r="BL24" s="123">
        <v>0</v>
      </c>
      <c r="BM24" s="120">
        <v>0</v>
      </c>
      <c r="BN24" s="123">
        <v>0</v>
      </c>
      <c r="BO24" s="120">
        <v>0</v>
      </c>
      <c r="BP24" s="123">
        <v>0</v>
      </c>
      <c r="BQ24" s="120">
        <v>10</v>
      </c>
      <c r="BR24" s="123">
        <v>100</v>
      </c>
      <c r="BS24" s="120">
        <v>10</v>
      </c>
      <c r="BT24" s="2"/>
      <c r="BU24" s="3"/>
      <c r="BV24" s="3"/>
      <c r="BW24" s="3"/>
      <c r="BX24" s="3"/>
    </row>
    <row r="25" spans="1:76" ht="15">
      <c r="A25" s="64" t="s">
        <v>231</v>
      </c>
      <c r="B25" s="65"/>
      <c r="C25" s="65" t="s">
        <v>64</v>
      </c>
      <c r="D25" s="66">
        <v>162.4556815251225</v>
      </c>
      <c r="E25" s="68"/>
      <c r="F25" s="100" t="s">
        <v>725</v>
      </c>
      <c r="G25" s="65"/>
      <c r="H25" s="69" t="s">
        <v>231</v>
      </c>
      <c r="I25" s="70"/>
      <c r="J25" s="70"/>
      <c r="K25" s="69" t="s">
        <v>1696</v>
      </c>
      <c r="L25" s="73">
        <v>1</v>
      </c>
      <c r="M25" s="74">
        <v>5213.9033203125</v>
      </c>
      <c r="N25" s="74">
        <v>933.7301635742188</v>
      </c>
      <c r="O25" s="75"/>
      <c r="P25" s="76"/>
      <c r="Q25" s="76"/>
      <c r="R25" s="86"/>
      <c r="S25" s="48">
        <v>1</v>
      </c>
      <c r="T25" s="48">
        <v>1</v>
      </c>
      <c r="U25" s="49">
        <v>0</v>
      </c>
      <c r="V25" s="49">
        <v>0</v>
      </c>
      <c r="W25" s="49">
        <v>0</v>
      </c>
      <c r="X25" s="49">
        <v>0.999994</v>
      </c>
      <c r="Y25" s="49">
        <v>0</v>
      </c>
      <c r="Z25" s="49" t="s">
        <v>2688</v>
      </c>
      <c r="AA25" s="71">
        <v>25</v>
      </c>
      <c r="AB25" s="71"/>
      <c r="AC25" s="72"/>
      <c r="AD25" s="78" t="s">
        <v>1213</v>
      </c>
      <c r="AE25" s="78">
        <v>112</v>
      </c>
      <c r="AF25" s="78">
        <v>273</v>
      </c>
      <c r="AG25" s="78">
        <v>3496</v>
      </c>
      <c r="AH25" s="78">
        <v>40</v>
      </c>
      <c r="AI25" s="78"/>
      <c r="AJ25" s="78" t="s">
        <v>1302</v>
      </c>
      <c r="AK25" s="78" t="s">
        <v>1376</v>
      </c>
      <c r="AL25" s="82" t="s">
        <v>1432</v>
      </c>
      <c r="AM25" s="78"/>
      <c r="AN25" s="80">
        <v>40759.098287037035</v>
      </c>
      <c r="AO25" s="82" t="s">
        <v>1493</v>
      </c>
      <c r="AP25" s="78" t="b">
        <v>1</v>
      </c>
      <c r="AQ25" s="78" t="b">
        <v>0</v>
      </c>
      <c r="AR25" s="78" t="b">
        <v>1</v>
      </c>
      <c r="AS25" s="78" t="s">
        <v>1152</v>
      </c>
      <c r="AT25" s="78">
        <v>7</v>
      </c>
      <c r="AU25" s="82" t="s">
        <v>1550</v>
      </c>
      <c r="AV25" s="78" t="b">
        <v>0</v>
      </c>
      <c r="AW25" s="78" t="s">
        <v>1582</v>
      </c>
      <c r="AX25" s="82" t="s">
        <v>1605</v>
      </c>
      <c r="AY25" s="78" t="s">
        <v>66</v>
      </c>
      <c r="AZ25" s="78" t="str">
        <f>REPLACE(INDEX(GroupVertices[Group],MATCH(Vertices[[#This Row],[Vertex]],GroupVertices[Vertex],0)),1,1,"")</f>
        <v>2</v>
      </c>
      <c r="BA25" s="48" t="s">
        <v>468</v>
      </c>
      <c r="BB25" s="48" t="s">
        <v>468</v>
      </c>
      <c r="BC25" s="48" t="s">
        <v>560</v>
      </c>
      <c r="BD25" s="48" t="s">
        <v>560</v>
      </c>
      <c r="BE25" s="48"/>
      <c r="BF25" s="48"/>
      <c r="BG25" s="120" t="s">
        <v>2218</v>
      </c>
      <c r="BH25" s="120" t="s">
        <v>2218</v>
      </c>
      <c r="BI25" s="120" t="s">
        <v>2303</v>
      </c>
      <c r="BJ25" s="120" t="s">
        <v>2303</v>
      </c>
      <c r="BK25" s="120">
        <v>2</v>
      </c>
      <c r="BL25" s="123">
        <v>28.571428571428573</v>
      </c>
      <c r="BM25" s="120">
        <v>0</v>
      </c>
      <c r="BN25" s="123">
        <v>0</v>
      </c>
      <c r="BO25" s="120">
        <v>0</v>
      </c>
      <c r="BP25" s="123">
        <v>0</v>
      </c>
      <c r="BQ25" s="120">
        <v>5</v>
      </c>
      <c r="BR25" s="123">
        <v>71.42857142857143</v>
      </c>
      <c r="BS25" s="120">
        <v>7</v>
      </c>
      <c r="BT25" s="2"/>
      <c r="BU25" s="3"/>
      <c r="BV25" s="3"/>
      <c r="BW25" s="3"/>
      <c r="BX25" s="3"/>
    </row>
    <row r="26" spans="1:76" ht="15">
      <c r="A26" s="64" t="s">
        <v>232</v>
      </c>
      <c r="B26" s="65"/>
      <c r="C26" s="65" t="s">
        <v>64</v>
      </c>
      <c r="D26" s="66">
        <v>168.05118260567082</v>
      </c>
      <c r="E26" s="68"/>
      <c r="F26" s="100" t="s">
        <v>1562</v>
      </c>
      <c r="G26" s="65"/>
      <c r="H26" s="69" t="s">
        <v>232</v>
      </c>
      <c r="I26" s="70"/>
      <c r="J26" s="70"/>
      <c r="K26" s="69" t="s">
        <v>1697</v>
      </c>
      <c r="L26" s="73">
        <v>1</v>
      </c>
      <c r="M26" s="74">
        <v>5974.06103515625</v>
      </c>
      <c r="N26" s="74">
        <v>2095.378662109375</v>
      </c>
      <c r="O26" s="75"/>
      <c r="P26" s="76"/>
      <c r="Q26" s="76"/>
      <c r="R26" s="86"/>
      <c r="S26" s="48">
        <v>1</v>
      </c>
      <c r="T26" s="48">
        <v>1</v>
      </c>
      <c r="U26" s="49">
        <v>0</v>
      </c>
      <c r="V26" s="49">
        <v>0</v>
      </c>
      <c r="W26" s="49">
        <v>0</v>
      </c>
      <c r="X26" s="49">
        <v>0.999994</v>
      </c>
      <c r="Y26" s="49">
        <v>0</v>
      </c>
      <c r="Z26" s="49" t="s">
        <v>2688</v>
      </c>
      <c r="AA26" s="71">
        <v>26</v>
      </c>
      <c r="AB26" s="71"/>
      <c r="AC26" s="72"/>
      <c r="AD26" s="78" t="s">
        <v>1214</v>
      </c>
      <c r="AE26" s="78">
        <v>4958</v>
      </c>
      <c r="AF26" s="78">
        <v>3613</v>
      </c>
      <c r="AG26" s="78">
        <v>13584</v>
      </c>
      <c r="AH26" s="78">
        <v>2678</v>
      </c>
      <c r="AI26" s="78"/>
      <c r="AJ26" s="78" t="s">
        <v>1303</v>
      </c>
      <c r="AK26" s="78" t="s">
        <v>1377</v>
      </c>
      <c r="AL26" s="82" t="s">
        <v>1433</v>
      </c>
      <c r="AM26" s="78"/>
      <c r="AN26" s="80">
        <v>43431.04361111111</v>
      </c>
      <c r="AO26" s="82" t="s">
        <v>1494</v>
      </c>
      <c r="AP26" s="78" t="b">
        <v>1</v>
      </c>
      <c r="AQ26" s="78" t="b">
        <v>0</v>
      </c>
      <c r="AR26" s="78" t="b">
        <v>1</v>
      </c>
      <c r="AS26" s="78" t="s">
        <v>1152</v>
      </c>
      <c r="AT26" s="78">
        <v>37</v>
      </c>
      <c r="AU26" s="78"/>
      <c r="AV26" s="78" t="b">
        <v>0</v>
      </c>
      <c r="AW26" s="78" t="s">
        <v>1582</v>
      </c>
      <c r="AX26" s="82" t="s">
        <v>1606</v>
      </c>
      <c r="AY26" s="78" t="s">
        <v>66</v>
      </c>
      <c r="AZ26" s="78" t="str">
        <f>REPLACE(INDEX(GroupVertices[Group],MATCH(Vertices[[#This Row],[Vertex]],GroupVertices[Vertex],0)),1,1,"")</f>
        <v>2</v>
      </c>
      <c r="BA26" s="48" t="s">
        <v>469</v>
      </c>
      <c r="BB26" s="48" t="s">
        <v>469</v>
      </c>
      <c r="BC26" s="48" t="s">
        <v>563</v>
      </c>
      <c r="BD26" s="48" t="s">
        <v>563</v>
      </c>
      <c r="BE26" s="48" t="s">
        <v>576</v>
      </c>
      <c r="BF26" s="48" t="s">
        <v>576</v>
      </c>
      <c r="BG26" s="120" t="s">
        <v>2219</v>
      </c>
      <c r="BH26" s="120" t="s">
        <v>2219</v>
      </c>
      <c r="BI26" s="120" t="s">
        <v>2304</v>
      </c>
      <c r="BJ26" s="120" t="s">
        <v>2304</v>
      </c>
      <c r="BK26" s="120">
        <v>0</v>
      </c>
      <c r="BL26" s="123">
        <v>0</v>
      </c>
      <c r="BM26" s="120">
        <v>0</v>
      </c>
      <c r="BN26" s="123">
        <v>0</v>
      </c>
      <c r="BO26" s="120">
        <v>0</v>
      </c>
      <c r="BP26" s="123">
        <v>0</v>
      </c>
      <c r="BQ26" s="120">
        <v>12</v>
      </c>
      <c r="BR26" s="123">
        <v>100</v>
      </c>
      <c r="BS26" s="120">
        <v>12</v>
      </c>
      <c r="BT26" s="2"/>
      <c r="BU26" s="3"/>
      <c r="BV26" s="3"/>
      <c r="BW26" s="3"/>
      <c r="BX26" s="3"/>
    </row>
    <row r="27" spans="1:76" ht="15">
      <c r="A27" s="64" t="s">
        <v>233</v>
      </c>
      <c r="B27" s="65"/>
      <c r="C27" s="65" t="s">
        <v>64</v>
      </c>
      <c r="D27" s="66">
        <v>162.17758177081978</v>
      </c>
      <c r="E27" s="68"/>
      <c r="F27" s="100" t="s">
        <v>726</v>
      </c>
      <c r="G27" s="65"/>
      <c r="H27" s="69" t="s">
        <v>233</v>
      </c>
      <c r="I27" s="70"/>
      <c r="J27" s="70"/>
      <c r="K27" s="69" t="s">
        <v>1698</v>
      </c>
      <c r="L27" s="73">
        <v>1</v>
      </c>
      <c r="M27" s="74">
        <v>1350.2708740234375</v>
      </c>
      <c r="N27" s="74">
        <v>715.8952026367188</v>
      </c>
      <c r="O27" s="75"/>
      <c r="P27" s="76"/>
      <c r="Q27" s="76"/>
      <c r="R27" s="86"/>
      <c r="S27" s="48">
        <v>1</v>
      </c>
      <c r="T27" s="48">
        <v>2</v>
      </c>
      <c r="U27" s="49">
        <v>0</v>
      </c>
      <c r="V27" s="49">
        <v>0.007692</v>
      </c>
      <c r="W27" s="49">
        <v>0.020026</v>
      </c>
      <c r="X27" s="49">
        <v>0.796658</v>
      </c>
      <c r="Y27" s="49">
        <v>0</v>
      </c>
      <c r="Z27" s="49">
        <v>0</v>
      </c>
      <c r="AA27" s="71">
        <v>27</v>
      </c>
      <c r="AB27" s="71"/>
      <c r="AC27" s="72"/>
      <c r="AD27" s="78" t="s">
        <v>1215</v>
      </c>
      <c r="AE27" s="78">
        <v>434</v>
      </c>
      <c r="AF27" s="78">
        <v>107</v>
      </c>
      <c r="AG27" s="78">
        <v>209</v>
      </c>
      <c r="AH27" s="78">
        <v>348</v>
      </c>
      <c r="AI27" s="78"/>
      <c r="AJ27" s="78" t="s">
        <v>1304</v>
      </c>
      <c r="AK27" s="78" t="s">
        <v>1378</v>
      </c>
      <c r="AL27" s="82" t="s">
        <v>1430</v>
      </c>
      <c r="AM27" s="78"/>
      <c r="AN27" s="80">
        <v>43363.074525462966</v>
      </c>
      <c r="AO27" s="82" t="s">
        <v>1495</v>
      </c>
      <c r="AP27" s="78" t="b">
        <v>1</v>
      </c>
      <c r="AQ27" s="78" t="b">
        <v>0</v>
      </c>
      <c r="AR27" s="78" t="b">
        <v>0</v>
      </c>
      <c r="AS27" s="78" t="s">
        <v>1152</v>
      </c>
      <c r="AT27" s="78">
        <v>1</v>
      </c>
      <c r="AU27" s="78"/>
      <c r="AV27" s="78" t="b">
        <v>0</v>
      </c>
      <c r="AW27" s="78" t="s">
        <v>1582</v>
      </c>
      <c r="AX27" s="82" t="s">
        <v>1607</v>
      </c>
      <c r="AY27" s="78" t="s">
        <v>66</v>
      </c>
      <c r="AZ27" s="78" t="str">
        <f>REPLACE(INDEX(GroupVertices[Group],MATCH(Vertices[[#This Row],[Vertex]],GroupVertices[Vertex],0)),1,1,"")</f>
        <v>1</v>
      </c>
      <c r="BA27" s="48" t="s">
        <v>470</v>
      </c>
      <c r="BB27" s="48" t="s">
        <v>470</v>
      </c>
      <c r="BC27" s="48" t="s">
        <v>564</v>
      </c>
      <c r="BD27" s="48" t="s">
        <v>564</v>
      </c>
      <c r="BE27" s="48" t="s">
        <v>575</v>
      </c>
      <c r="BF27" s="48" t="s">
        <v>575</v>
      </c>
      <c r="BG27" s="120" t="s">
        <v>2220</v>
      </c>
      <c r="BH27" s="120" t="s">
        <v>2220</v>
      </c>
      <c r="BI27" s="120" t="s">
        <v>2305</v>
      </c>
      <c r="BJ27" s="120" t="s">
        <v>2305</v>
      </c>
      <c r="BK27" s="120">
        <v>0</v>
      </c>
      <c r="BL27" s="123">
        <v>0</v>
      </c>
      <c r="BM27" s="120">
        <v>1</v>
      </c>
      <c r="BN27" s="123">
        <v>2.3255813953488373</v>
      </c>
      <c r="BO27" s="120">
        <v>0</v>
      </c>
      <c r="BP27" s="123">
        <v>0</v>
      </c>
      <c r="BQ27" s="120">
        <v>42</v>
      </c>
      <c r="BR27" s="123">
        <v>97.67441860465117</v>
      </c>
      <c r="BS27" s="120">
        <v>43</v>
      </c>
      <c r="BT27" s="2"/>
      <c r="BU27" s="3"/>
      <c r="BV27" s="3"/>
      <c r="BW27" s="3"/>
      <c r="BX27" s="3"/>
    </row>
    <row r="28" spans="1:76" ht="15">
      <c r="A28" s="64" t="s">
        <v>234</v>
      </c>
      <c r="B28" s="65"/>
      <c r="C28" s="65" t="s">
        <v>64</v>
      </c>
      <c r="D28" s="66">
        <v>162.011727098073</v>
      </c>
      <c r="E28" s="68"/>
      <c r="F28" s="100" t="s">
        <v>1563</v>
      </c>
      <c r="G28" s="65"/>
      <c r="H28" s="69" t="s">
        <v>234</v>
      </c>
      <c r="I28" s="70"/>
      <c r="J28" s="70"/>
      <c r="K28" s="69" t="s">
        <v>1699</v>
      </c>
      <c r="L28" s="73">
        <v>1</v>
      </c>
      <c r="M28" s="74">
        <v>4453.74560546875</v>
      </c>
      <c r="N28" s="74">
        <v>2095.378662109375</v>
      </c>
      <c r="O28" s="75"/>
      <c r="P28" s="76"/>
      <c r="Q28" s="76"/>
      <c r="R28" s="86"/>
      <c r="S28" s="48">
        <v>1</v>
      </c>
      <c r="T28" s="48">
        <v>1</v>
      </c>
      <c r="U28" s="49">
        <v>0</v>
      </c>
      <c r="V28" s="49">
        <v>0</v>
      </c>
      <c r="W28" s="49">
        <v>0</v>
      </c>
      <c r="X28" s="49">
        <v>0.999994</v>
      </c>
      <c r="Y28" s="49">
        <v>0</v>
      </c>
      <c r="Z28" s="49" t="s">
        <v>2688</v>
      </c>
      <c r="AA28" s="71">
        <v>28</v>
      </c>
      <c r="AB28" s="71"/>
      <c r="AC28" s="72"/>
      <c r="AD28" s="78" t="s">
        <v>1216</v>
      </c>
      <c r="AE28" s="78">
        <v>57</v>
      </c>
      <c r="AF28" s="78">
        <v>8</v>
      </c>
      <c r="AG28" s="78">
        <v>46</v>
      </c>
      <c r="AH28" s="78">
        <v>0</v>
      </c>
      <c r="AI28" s="78"/>
      <c r="AJ28" s="78"/>
      <c r="AK28" s="78"/>
      <c r="AL28" s="82" t="s">
        <v>1434</v>
      </c>
      <c r="AM28" s="78"/>
      <c r="AN28" s="80">
        <v>42450.24418981482</v>
      </c>
      <c r="AO28" s="82" t="s">
        <v>1496</v>
      </c>
      <c r="AP28" s="78" t="b">
        <v>0</v>
      </c>
      <c r="AQ28" s="78" t="b">
        <v>0</v>
      </c>
      <c r="AR28" s="78" t="b">
        <v>0</v>
      </c>
      <c r="AS28" s="78" t="s">
        <v>1152</v>
      </c>
      <c r="AT28" s="78">
        <v>0</v>
      </c>
      <c r="AU28" s="82" t="s">
        <v>1550</v>
      </c>
      <c r="AV28" s="78" t="b">
        <v>0</v>
      </c>
      <c r="AW28" s="78" t="s">
        <v>1582</v>
      </c>
      <c r="AX28" s="82" t="s">
        <v>1608</v>
      </c>
      <c r="AY28" s="78" t="s">
        <v>66</v>
      </c>
      <c r="AZ28" s="78" t="str">
        <f>REPLACE(INDEX(GroupVertices[Group],MATCH(Vertices[[#This Row],[Vertex]],GroupVertices[Vertex],0)),1,1,"")</f>
        <v>2</v>
      </c>
      <c r="BA28" s="48" t="s">
        <v>471</v>
      </c>
      <c r="BB28" s="48" t="s">
        <v>471</v>
      </c>
      <c r="BC28" s="48" t="s">
        <v>560</v>
      </c>
      <c r="BD28" s="48" t="s">
        <v>560</v>
      </c>
      <c r="BE28" s="48" t="s">
        <v>570</v>
      </c>
      <c r="BF28" s="48" t="s">
        <v>570</v>
      </c>
      <c r="BG28" s="120" t="s">
        <v>2221</v>
      </c>
      <c r="BH28" s="120" t="s">
        <v>2221</v>
      </c>
      <c r="BI28" s="120" t="s">
        <v>2306</v>
      </c>
      <c r="BJ28" s="120" t="s">
        <v>2306</v>
      </c>
      <c r="BK28" s="120">
        <v>1</v>
      </c>
      <c r="BL28" s="123">
        <v>3.4482758620689653</v>
      </c>
      <c r="BM28" s="120">
        <v>0</v>
      </c>
      <c r="BN28" s="123">
        <v>0</v>
      </c>
      <c r="BO28" s="120">
        <v>0</v>
      </c>
      <c r="BP28" s="123">
        <v>0</v>
      </c>
      <c r="BQ28" s="120">
        <v>28</v>
      </c>
      <c r="BR28" s="123">
        <v>96.55172413793103</v>
      </c>
      <c r="BS28" s="120">
        <v>29</v>
      </c>
      <c r="BT28" s="2"/>
      <c r="BU28" s="3"/>
      <c r="BV28" s="3"/>
      <c r="BW28" s="3"/>
      <c r="BX28" s="3"/>
    </row>
    <row r="29" spans="1:76" ht="15">
      <c r="A29" s="64" t="s">
        <v>235</v>
      </c>
      <c r="B29" s="65"/>
      <c r="C29" s="65" t="s">
        <v>64</v>
      </c>
      <c r="D29" s="66">
        <v>163.74901291260252</v>
      </c>
      <c r="E29" s="68"/>
      <c r="F29" s="100" t="s">
        <v>727</v>
      </c>
      <c r="G29" s="65"/>
      <c r="H29" s="69" t="s">
        <v>235</v>
      </c>
      <c r="I29" s="70"/>
      <c r="J29" s="70"/>
      <c r="K29" s="69" t="s">
        <v>1700</v>
      </c>
      <c r="L29" s="73">
        <v>1</v>
      </c>
      <c r="M29" s="74">
        <v>634.8265380859375</v>
      </c>
      <c r="N29" s="74">
        <v>7943.11279296875</v>
      </c>
      <c r="O29" s="75"/>
      <c r="P29" s="76"/>
      <c r="Q29" s="76"/>
      <c r="R29" s="86"/>
      <c r="S29" s="48">
        <v>1</v>
      </c>
      <c r="T29" s="48">
        <v>2</v>
      </c>
      <c r="U29" s="49">
        <v>0</v>
      </c>
      <c r="V29" s="49">
        <v>0.007692</v>
      </c>
      <c r="W29" s="49">
        <v>0.020026</v>
      </c>
      <c r="X29" s="49">
        <v>0.796658</v>
      </c>
      <c r="Y29" s="49">
        <v>0</v>
      </c>
      <c r="Z29" s="49">
        <v>0</v>
      </c>
      <c r="AA29" s="71">
        <v>29</v>
      </c>
      <c r="AB29" s="71"/>
      <c r="AC29" s="72"/>
      <c r="AD29" s="78" t="s">
        <v>1217</v>
      </c>
      <c r="AE29" s="78">
        <v>1476</v>
      </c>
      <c r="AF29" s="78">
        <v>1045</v>
      </c>
      <c r="AG29" s="78">
        <v>4904</v>
      </c>
      <c r="AH29" s="78">
        <v>1848</v>
      </c>
      <c r="AI29" s="78"/>
      <c r="AJ29" s="78" t="s">
        <v>1305</v>
      </c>
      <c r="AK29" s="78" t="s">
        <v>1379</v>
      </c>
      <c r="AL29" s="82" t="s">
        <v>1435</v>
      </c>
      <c r="AM29" s="78"/>
      <c r="AN29" s="80">
        <v>39894.87165509259</v>
      </c>
      <c r="AO29" s="82" t="s">
        <v>1497</v>
      </c>
      <c r="AP29" s="78" t="b">
        <v>0</v>
      </c>
      <c r="AQ29" s="78" t="b">
        <v>0</v>
      </c>
      <c r="AR29" s="78" t="b">
        <v>1</v>
      </c>
      <c r="AS29" s="78" t="s">
        <v>1152</v>
      </c>
      <c r="AT29" s="78">
        <v>28</v>
      </c>
      <c r="AU29" s="82" t="s">
        <v>1550</v>
      </c>
      <c r="AV29" s="78" t="b">
        <v>0</v>
      </c>
      <c r="AW29" s="78" t="s">
        <v>1582</v>
      </c>
      <c r="AX29" s="82" t="s">
        <v>1609</v>
      </c>
      <c r="AY29" s="78" t="s">
        <v>66</v>
      </c>
      <c r="AZ29" s="78" t="str">
        <f>REPLACE(INDEX(GroupVertices[Group],MATCH(Vertices[[#This Row],[Vertex]],GroupVertices[Vertex],0)),1,1,"")</f>
        <v>1</v>
      </c>
      <c r="BA29" s="48" t="s">
        <v>2163</v>
      </c>
      <c r="BB29" s="48" t="s">
        <v>2163</v>
      </c>
      <c r="BC29" s="48" t="s">
        <v>2176</v>
      </c>
      <c r="BD29" s="48" t="s">
        <v>2176</v>
      </c>
      <c r="BE29" s="48"/>
      <c r="BF29" s="48"/>
      <c r="BG29" s="120" t="s">
        <v>2222</v>
      </c>
      <c r="BH29" s="120" t="s">
        <v>2269</v>
      </c>
      <c r="BI29" s="120" t="s">
        <v>2307</v>
      </c>
      <c r="BJ29" s="120" t="s">
        <v>2351</v>
      </c>
      <c r="BK29" s="120">
        <v>1</v>
      </c>
      <c r="BL29" s="123">
        <v>3.5714285714285716</v>
      </c>
      <c r="BM29" s="120">
        <v>2</v>
      </c>
      <c r="BN29" s="123">
        <v>7.142857142857143</v>
      </c>
      <c r="BO29" s="120">
        <v>0</v>
      </c>
      <c r="BP29" s="123">
        <v>0</v>
      </c>
      <c r="BQ29" s="120">
        <v>25</v>
      </c>
      <c r="BR29" s="123">
        <v>89.28571428571429</v>
      </c>
      <c r="BS29" s="120">
        <v>28</v>
      </c>
      <c r="BT29" s="2"/>
      <c r="BU29" s="3"/>
      <c r="BV29" s="3"/>
      <c r="BW29" s="3"/>
      <c r="BX29" s="3"/>
    </row>
    <row r="30" spans="1:76" ht="15">
      <c r="A30" s="64" t="s">
        <v>236</v>
      </c>
      <c r="B30" s="65"/>
      <c r="C30" s="65" t="s">
        <v>64</v>
      </c>
      <c r="D30" s="66">
        <v>163.06214002546935</v>
      </c>
      <c r="E30" s="68"/>
      <c r="F30" s="100" t="s">
        <v>728</v>
      </c>
      <c r="G30" s="65"/>
      <c r="H30" s="69" t="s">
        <v>236</v>
      </c>
      <c r="I30" s="70"/>
      <c r="J30" s="70"/>
      <c r="K30" s="69" t="s">
        <v>1701</v>
      </c>
      <c r="L30" s="73">
        <v>1</v>
      </c>
      <c r="M30" s="74">
        <v>1234.7154541015625</v>
      </c>
      <c r="N30" s="74">
        <v>6656.21337890625</v>
      </c>
      <c r="O30" s="75"/>
      <c r="P30" s="76"/>
      <c r="Q30" s="76"/>
      <c r="R30" s="86"/>
      <c r="S30" s="48">
        <v>0</v>
      </c>
      <c r="T30" s="48">
        <v>1</v>
      </c>
      <c r="U30" s="49">
        <v>0</v>
      </c>
      <c r="V30" s="49">
        <v>0.007692</v>
      </c>
      <c r="W30" s="49">
        <v>0.017353</v>
      </c>
      <c r="X30" s="49">
        <v>0.458079</v>
      </c>
      <c r="Y30" s="49">
        <v>0</v>
      </c>
      <c r="Z30" s="49">
        <v>0</v>
      </c>
      <c r="AA30" s="71">
        <v>30</v>
      </c>
      <c r="AB30" s="71"/>
      <c r="AC30" s="72"/>
      <c r="AD30" s="78" t="s">
        <v>1218</v>
      </c>
      <c r="AE30" s="78">
        <v>2159</v>
      </c>
      <c r="AF30" s="78">
        <v>635</v>
      </c>
      <c r="AG30" s="78">
        <v>4659</v>
      </c>
      <c r="AH30" s="78">
        <v>1037</v>
      </c>
      <c r="AI30" s="78"/>
      <c r="AJ30" s="78" t="s">
        <v>1306</v>
      </c>
      <c r="AK30" s="78"/>
      <c r="AL30" s="82" t="s">
        <v>1436</v>
      </c>
      <c r="AM30" s="78"/>
      <c r="AN30" s="80">
        <v>40520.65982638889</v>
      </c>
      <c r="AO30" s="78"/>
      <c r="AP30" s="78" t="b">
        <v>1</v>
      </c>
      <c r="AQ30" s="78" t="b">
        <v>0</v>
      </c>
      <c r="AR30" s="78" t="b">
        <v>0</v>
      </c>
      <c r="AS30" s="78" t="s">
        <v>1152</v>
      </c>
      <c r="AT30" s="78">
        <v>11</v>
      </c>
      <c r="AU30" s="82" t="s">
        <v>1550</v>
      </c>
      <c r="AV30" s="78" t="b">
        <v>0</v>
      </c>
      <c r="AW30" s="78" t="s">
        <v>1582</v>
      </c>
      <c r="AX30" s="82" t="s">
        <v>1610</v>
      </c>
      <c r="AY30" s="78" t="s">
        <v>66</v>
      </c>
      <c r="AZ30" s="78" t="str">
        <f>REPLACE(INDEX(GroupVertices[Group],MATCH(Vertices[[#This Row],[Vertex]],GroupVertices[Vertex],0)),1,1,"")</f>
        <v>1</v>
      </c>
      <c r="BA30" s="48"/>
      <c r="BB30" s="48"/>
      <c r="BC30" s="48"/>
      <c r="BD30" s="48"/>
      <c r="BE30" s="48" t="s">
        <v>2183</v>
      </c>
      <c r="BF30" s="48" t="s">
        <v>2183</v>
      </c>
      <c r="BG30" s="120" t="s">
        <v>2223</v>
      </c>
      <c r="BH30" s="120" t="s">
        <v>2270</v>
      </c>
      <c r="BI30" s="120" t="s">
        <v>2308</v>
      </c>
      <c r="BJ30" s="120" t="s">
        <v>2308</v>
      </c>
      <c r="BK30" s="120">
        <v>2</v>
      </c>
      <c r="BL30" s="123">
        <v>4.081632653061225</v>
      </c>
      <c r="BM30" s="120">
        <v>0</v>
      </c>
      <c r="BN30" s="123">
        <v>0</v>
      </c>
      <c r="BO30" s="120">
        <v>0</v>
      </c>
      <c r="BP30" s="123">
        <v>0</v>
      </c>
      <c r="BQ30" s="120">
        <v>47</v>
      </c>
      <c r="BR30" s="123">
        <v>95.91836734693878</v>
      </c>
      <c r="BS30" s="120">
        <v>49</v>
      </c>
      <c r="BT30" s="2"/>
      <c r="BU30" s="3"/>
      <c r="BV30" s="3"/>
      <c r="BW30" s="3"/>
      <c r="BX30" s="3"/>
    </row>
    <row r="31" spans="1:76" ht="15">
      <c r="A31" s="64" t="s">
        <v>237</v>
      </c>
      <c r="B31" s="65"/>
      <c r="C31" s="65" t="s">
        <v>64</v>
      </c>
      <c r="D31" s="66">
        <v>162.14910167549965</v>
      </c>
      <c r="E31" s="68"/>
      <c r="F31" s="100" t="s">
        <v>729</v>
      </c>
      <c r="G31" s="65"/>
      <c r="H31" s="69" t="s">
        <v>237</v>
      </c>
      <c r="I31" s="70"/>
      <c r="J31" s="70"/>
      <c r="K31" s="69" t="s">
        <v>1702</v>
      </c>
      <c r="L31" s="73">
        <v>1</v>
      </c>
      <c r="M31" s="74">
        <v>5213.9033203125</v>
      </c>
      <c r="N31" s="74">
        <v>2095.378662109375</v>
      </c>
      <c r="O31" s="75"/>
      <c r="P31" s="76"/>
      <c r="Q31" s="76"/>
      <c r="R31" s="86"/>
      <c r="S31" s="48">
        <v>1</v>
      </c>
      <c r="T31" s="48">
        <v>1</v>
      </c>
      <c r="U31" s="49">
        <v>0</v>
      </c>
      <c r="V31" s="49">
        <v>0</v>
      </c>
      <c r="W31" s="49">
        <v>0</v>
      </c>
      <c r="X31" s="49">
        <v>0.999994</v>
      </c>
      <c r="Y31" s="49">
        <v>0</v>
      </c>
      <c r="Z31" s="49" t="s">
        <v>2688</v>
      </c>
      <c r="AA31" s="71">
        <v>31</v>
      </c>
      <c r="AB31" s="71"/>
      <c r="AC31" s="72"/>
      <c r="AD31" s="78" t="s">
        <v>1219</v>
      </c>
      <c r="AE31" s="78">
        <v>156</v>
      </c>
      <c r="AF31" s="78">
        <v>90</v>
      </c>
      <c r="AG31" s="78">
        <v>18627</v>
      </c>
      <c r="AH31" s="78">
        <v>2338</v>
      </c>
      <c r="AI31" s="78"/>
      <c r="AJ31" s="78"/>
      <c r="AK31" s="78" t="s">
        <v>1380</v>
      </c>
      <c r="AL31" s="78"/>
      <c r="AM31" s="78"/>
      <c r="AN31" s="80">
        <v>39970.66224537037</v>
      </c>
      <c r="AO31" s="78"/>
      <c r="AP31" s="78" t="b">
        <v>0</v>
      </c>
      <c r="AQ31" s="78" t="b">
        <v>0</v>
      </c>
      <c r="AR31" s="78" t="b">
        <v>0</v>
      </c>
      <c r="AS31" s="78" t="s">
        <v>1152</v>
      </c>
      <c r="AT31" s="78">
        <v>2</v>
      </c>
      <c r="AU31" s="82" t="s">
        <v>1555</v>
      </c>
      <c r="AV31" s="78" t="b">
        <v>0</v>
      </c>
      <c r="AW31" s="78" t="s">
        <v>1582</v>
      </c>
      <c r="AX31" s="82" t="s">
        <v>1611</v>
      </c>
      <c r="AY31" s="78" t="s">
        <v>66</v>
      </c>
      <c r="AZ31" s="78" t="str">
        <f>REPLACE(INDEX(GroupVertices[Group],MATCH(Vertices[[#This Row],[Vertex]],GroupVertices[Vertex],0)),1,1,"")</f>
        <v>2</v>
      </c>
      <c r="BA31" s="48" t="s">
        <v>474</v>
      </c>
      <c r="BB31" s="48" t="s">
        <v>474</v>
      </c>
      <c r="BC31" s="48" t="s">
        <v>560</v>
      </c>
      <c r="BD31" s="48" t="s">
        <v>560</v>
      </c>
      <c r="BE31" s="48"/>
      <c r="BF31" s="48"/>
      <c r="BG31" s="120" t="s">
        <v>2224</v>
      </c>
      <c r="BH31" s="120" t="s">
        <v>2224</v>
      </c>
      <c r="BI31" s="120" t="s">
        <v>2309</v>
      </c>
      <c r="BJ31" s="120" t="s">
        <v>2309</v>
      </c>
      <c r="BK31" s="120">
        <v>0</v>
      </c>
      <c r="BL31" s="123">
        <v>0</v>
      </c>
      <c r="BM31" s="120">
        <v>0</v>
      </c>
      <c r="BN31" s="123">
        <v>0</v>
      </c>
      <c r="BO31" s="120">
        <v>0</v>
      </c>
      <c r="BP31" s="123">
        <v>0</v>
      </c>
      <c r="BQ31" s="120">
        <v>8</v>
      </c>
      <c r="BR31" s="123">
        <v>100</v>
      </c>
      <c r="BS31" s="120">
        <v>8</v>
      </c>
      <c r="BT31" s="2"/>
      <c r="BU31" s="3"/>
      <c r="BV31" s="3"/>
      <c r="BW31" s="3"/>
      <c r="BX31" s="3"/>
    </row>
    <row r="32" spans="1:76" ht="15">
      <c r="A32" s="64" t="s">
        <v>238</v>
      </c>
      <c r="B32" s="65"/>
      <c r="C32" s="65" t="s">
        <v>64</v>
      </c>
      <c r="D32" s="66">
        <v>162.00837649862356</v>
      </c>
      <c r="E32" s="68"/>
      <c r="F32" s="100" t="s">
        <v>1564</v>
      </c>
      <c r="G32" s="65"/>
      <c r="H32" s="69" t="s">
        <v>238</v>
      </c>
      <c r="I32" s="70"/>
      <c r="J32" s="70"/>
      <c r="K32" s="69" t="s">
        <v>1703</v>
      </c>
      <c r="L32" s="73">
        <v>1</v>
      </c>
      <c r="M32" s="74">
        <v>5974.06103515625</v>
      </c>
      <c r="N32" s="74">
        <v>5580.32421875</v>
      </c>
      <c r="O32" s="75"/>
      <c r="P32" s="76"/>
      <c r="Q32" s="76"/>
      <c r="R32" s="86"/>
      <c r="S32" s="48">
        <v>1</v>
      </c>
      <c r="T32" s="48">
        <v>1</v>
      </c>
      <c r="U32" s="49">
        <v>0</v>
      </c>
      <c r="V32" s="49">
        <v>0</v>
      </c>
      <c r="W32" s="49">
        <v>0</v>
      </c>
      <c r="X32" s="49">
        <v>0.999994</v>
      </c>
      <c r="Y32" s="49">
        <v>0</v>
      </c>
      <c r="Z32" s="49" t="s">
        <v>2688</v>
      </c>
      <c r="AA32" s="71">
        <v>32</v>
      </c>
      <c r="AB32" s="71"/>
      <c r="AC32" s="72"/>
      <c r="AD32" s="78" t="s">
        <v>1220</v>
      </c>
      <c r="AE32" s="78">
        <v>3</v>
      </c>
      <c r="AF32" s="78">
        <v>6</v>
      </c>
      <c r="AG32" s="78">
        <v>512</v>
      </c>
      <c r="AH32" s="78">
        <v>116</v>
      </c>
      <c r="AI32" s="78"/>
      <c r="AJ32" s="78"/>
      <c r="AK32" s="78"/>
      <c r="AL32" s="78"/>
      <c r="AM32" s="78"/>
      <c r="AN32" s="80">
        <v>43019.20108796296</v>
      </c>
      <c r="AO32" s="78"/>
      <c r="AP32" s="78" t="b">
        <v>1</v>
      </c>
      <c r="AQ32" s="78" t="b">
        <v>0</v>
      </c>
      <c r="AR32" s="78" t="b">
        <v>0</v>
      </c>
      <c r="AS32" s="78" t="s">
        <v>1547</v>
      </c>
      <c r="AT32" s="78">
        <v>0</v>
      </c>
      <c r="AU32" s="78"/>
      <c r="AV32" s="78" t="b">
        <v>0</v>
      </c>
      <c r="AW32" s="78" t="s">
        <v>1582</v>
      </c>
      <c r="AX32" s="82" t="s">
        <v>1612</v>
      </c>
      <c r="AY32" s="78" t="s">
        <v>66</v>
      </c>
      <c r="AZ32" s="78" t="str">
        <f>REPLACE(INDEX(GroupVertices[Group],MATCH(Vertices[[#This Row],[Vertex]],GroupVertices[Vertex],0)),1,1,"")</f>
        <v>2</v>
      </c>
      <c r="BA32" s="48" t="s">
        <v>475</v>
      </c>
      <c r="BB32" s="48" t="s">
        <v>475</v>
      </c>
      <c r="BC32" s="48" t="s">
        <v>563</v>
      </c>
      <c r="BD32" s="48" t="s">
        <v>563</v>
      </c>
      <c r="BE32" s="48" t="s">
        <v>574</v>
      </c>
      <c r="BF32" s="48" t="s">
        <v>574</v>
      </c>
      <c r="BG32" s="120" t="s">
        <v>2225</v>
      </c>
      <c r="BH32" s="120" t="s">
        <v>2225</v>
      </c>
      <c r="BI32" s="120" t="s">
        <v>2310</v>
      </c>
      <c r="BJ32" s="120" t="s">
        <v>2310</v>
      </c>
      <c r="BK32" s="120">
        <v>0</v>
      </c>
      <c r="BL32" s="123">
        <v>0</v>
      </c>
      <c r="BM32" s="120">
        <v>0</v>
      </c>
      <c r="BN32" s="123">
        <v>0</v>
      </c>
      <c r="BO32" s="120">
        <v>0</v>
      </c>
      <c r="BP32" s="123">
        <v>0</v>
      </c>
      <c r="BQ32" s="120">
        <v>9</v>
      </c>
      <c r="BR32" s="123">
        <v>100</v>
      </c>
      <c r="BS32" s="120">
        <v>9</v>
      </c>
      <c r="BT32" s="2"/>
      <c r="BU32" s="3"/>
      <c r="BV32" s="3"/>
      <c r="BW32" s="3"/>
      <c r="BX32" s="3"/>
    </row>
    <row r="33" spans="1:76" ht="15">
      <c r="A33" s="64" t="s">
        <v>239</v>
      </c>
      <c r="B33" s="65"/>
      <c r="C33" s="65" t="s">
        <v>64</v>
      </c>
      <c r="D33" s="66">
        <v>162.23621726118483</v>
      </c>
      <c r="E33" s="68"/>
      <c r="F33" s="100" t="s">
        <v>730</v>
      </c>
      <c r="G33" s="65"/>
      <c r="H33" s="69" t="s">
        <v>239</v>
      </c>
      <c r="I33" s="70"/>
      <c r="J33" s="70"/>
      <c r="K33" s="69" t="s">
        <v>1704</v>
      </c>
      <c r="L33" s="73">
        <v>1</v>
      </c>
      <c r="M33" s="74">
        <v>9505.22265625</v>
      </c>
      <c r="N33" s="74">
        <v>3352.60595703125</v>
      </c>
      <c r="O33" s="75"/>
      <c r="P33" s="76"/>
      <c r="Q33" s="76"/>
      <c r="R33" s="86"/>
      <c r="S33" s="48">
        <v>1</v>
      </c>
      <c r="T33" s="48">
        <v>2</v>
      </c>
      <c r="U33" s="49">
        <v>0</v>
      </c>
      <c r="V33" s="49">
        <v>0.005464</v>
      </c>
      <c r="W33" s="49">
        <v>0.003159</v>
      </c>
      <c r="X33" s="49">
        <v>0.81356</v>
      </c>
      <c r="Y33" s="49">
        <v>0</v>
      </c>
      <c r="Z33" s="49">
        <v>0</v>
      </c>
      <c r="AA33" s="71">
        <v>33</v>
      </c>
      <c r="AB33" s="71"/>
      <c r="AC33" s="72"/>
      <c r="AD33" s="78" t="s">
        <v>1221</v>
      </c>
      <c r="AE33" s="78">
        <v>255</v>
      </c>
      <c r="AF33" s="78">
        <v>142</v>
      </c>
      <c r="AG33" s="78">
        <v>1026</v>
      </c>
      <c r="AH33" s="78">
        <v>852</v>
      </c>
      <c r="AI33" s="78"/>
      <c r="AJ33" s="78" t="s">
        <v>1307</v>
      </c>
      <c r="AK33" s="78" t="s">
        <v>1360</v>
      </c>
      <c r="AL33" s="82" t="s">
        <v>1437</v>
      </c>
      <c r="AM33" s="78"/>
      <c r="AN33" s="80">
        <v>40281.903761574074</v>
      </c>
      <c r="AO33" s="82" t="s">
        <v>1498</v>
      </c>
      <c r="AP33" s="78" t="b">
        <v>0</v>
      </c>
      <c r="AQ33" s="78" t="b">
        <v>0</v>
      </c>
      <c r="AR33" s="78" t="b">
        <v>1</v>
      </c>
      <c r="AS33" s="78" t="s">
        <v>1152</v>
      </c>
      <c r="AT33" s="78">
        <v>4</v>
      </c>
      <c r="AU33" s="82" t="s">
        <v>1554</v>
      </c>
      <c r="AV33" s="78" t="b">
        <v>0</v>
      </c>
      <c r="AW33" s="78" t="s">
        <v>1582</v>
      </c>
      <c r="AX33" s="82" t="s">
        <v>1613</v>
      </c>
      <c r="AY33" s="78" t="s">
        <v>66</v>
      </c>
      <c r="AZ33" s="78" t="str">
        <f>REPLACE(INDEX(GroupVertices[Group],MATCH(Vertices[[#This Row],[Vertex]],GroupVertices[Vertex],0)),1,1,"")</f>
        <v>10</v>
      </c>
      <c r="BA33" s="48" t="s">
        <v>476</v>
      </c>
      <c r="BB33" s="48" t="s">
        <v>476</v>
      </c>
      <c r="BC33" s="48" t="s">
        <v>564</v>
      </c>
      <c r="BD33" s="48" t="s">
        <v>564</v>
      </c>
      <c r="BE33" s="48" t="s">
        <v>577</v>
      </c>
      <c r="BF33" s="48" t="s">
        <v>577</v>
      </c>
      <c r="BG33" s="120" t="s">
        <v>2226</v>
      </c>
      <c r="BH33" s="120" t="s">
        <v>2271</v>
      </c>
      <c r="BI33" s="120" t="s">
        <v>2311</v>
      </c>
      <c r="BJ33" s="120" t="s">
        <v>2352</v>
      </c>
      <c r="BK33" s="120">
        <v>2</v>
      </c>
      <c r="BL33" s="123">
        <v>5.405405405405405</v>
      </c>
      <c r="BM33" s="120">
        <v>1</v>
      </c>
      <c r="BN33" s="123">
        <v>2.7027027027027026</v>
      </c>
      <c r="BO33" s="120">
        <v>0</v>
      </c>
      <c r="BP33" s="123">
        <v>0</v>
      </c>
      <c r="BQ33" s="120">
        <v>34</v>
      </c>
      <c r="BR33" s="123">
        <v>91.89189189189189</v>
      </c>
      <c r="BS33" s="120">
        <v>37</v>
      </c>
      <c r="BT33" s="2"/>
      <c r="BU33" s="3"/>
      <c r="BV33" s="3"/>
      <c r="BW33" s="3"/>
      <c r="BX33" s="3"/>
    </row>
    <row r="34" spans="1:76" ht="15">
      <c r="A34" s="64" t="s">
        <v>278</v>
      </c>
      <c r="B34" s="65"/>
      <c r="C34" s="65" t="s">
        <v>64</v>
      </c>
      <c r="D34" s="66">
        <v>162.05360959119088</v>
      </c>
      <c r="E34" s="68"/>
      <c r="F34" s="100" t="s">
        <v>762</v>
      </c>
      <c r="G34" s="65"/>
      <c r="H34" s="69" t="s">
        <v>278</v>
      </c>
      <c r="I34" s="70"/>
      <c r="J34" s="70"/>
      <c r="K34" s="69" t="s">
        <v>1705</v>
      </c>
      <c r="L34" s="73">
        <v>375.2021095610752</v>
      </c>
      <c r="M34" s="74">
        <v>9505.22265625</v>
      </c>
      <c r="N34" s="74">
        <v>2223.30712890625</v>
      </c>
      <c r="O34" s="75"/>
      <c r="P34" s="76"/>
      <c r="Q34" s="76"/>
      <c r="R34" s="86"/>
      <c r="S34" s="48">
        <v>2</v>
      </c>
      <c r="T34" s="48">
        <v>2</v>
      </c>
      <c r="U34" s="49">
        <v>110</v>
      </c>
      <c r="V34" s="49">
        <v>0.007813</v>
      </c>
      <c r="W34" s="49">
        <v>0.020513</v>
      </c>
      <c r="X34" s="49">
        <v>1.121638</v>
      </c>
      <c r="Y34" s="49">
        <v>0</v>
      </c>
      <c r="Z34" s="49">
        <v>0</v>
      </c>
      <c r="AA34" s="71">
        <v>34</v>
      </c>
      <c r="AB34" s="71"/>
      <c r="AC34" s="72"/>
      <c r="AD34" s="78" t="s">
        <v>1222</v>
      </c>
      <c r="AE34" s="78">
        <v>37</v>
      </c>
      <c r="AF34" s="78">
        <v>33</v>
      </c>
      <c r="AG34" s="78">
        <v>142</v>
      </c>
      <c r="AH34" s="78">
        <v>70</v>
      </c>
      <c r="AI34" s="78"/>
      <c r="AJ34" s="78"/>
      <c r="AK34" s="78"/>
      <c r="AL34" s="78"/>
      <c r="AM34" s="78"/>
      <c r="AN34" s="80">
        <v>43382.16564814815</v>
      </c>
      <c r="AO34" s="82" t="s">
        <v>1499</v>
      </c>
      <c r="AP34" s="78" t="b">
        <v>1</v>
      </c>
      <c r="AQ34" s="78" t="b">
        <v>0</v>
      </c>
      <c r="AR34" s="78" t="b">
        <v>0</v>
      </c>
      <c r="AS34" s="78" t="s">
        <v>1152</v>
      </c>
      <c r="AT34" s="78">
        <v>1</v>
      </c>
      <c r="AU34" s="78"/>
      <c r="AV34" s="78" t="b">
        <v>0</v>
      </c>
      <c r="AW34" s="78" t="s">
        <v>1582</v>
      </c>
      <c r="AX34" s="82" t="s">
        <v>1614</v>
      </c>
      <c r="AY34" s="78" t="s">
        <v>66</v>
      </c>
      <c r="AZ34" s="78" t="str">
        <f>REPLACE(INDEX(GroupVertices[Group],MATCH(Vertices[[#This Row],[Vertex]],GroupVertices[Vertex],0)),1,1,"")</f>
        <v>10</v>
      </c>
      <c r="BA34" s="48" t="s">
        <v>2164</v>
      </c>
      <c r="BB34" s="48" t="s">
        <v>2164</v>
      </c>
      <c r="BC34" s="48" t="s">
        <v>1890</v>
      </c>
      <c r="BD34" s="48" t="s">
        <v>1890</v>
      </c>
      <c r="BE34" s="48" t="s">
        <v>2184</v>
      </c>
      <c r="BF34" s="48" t="s">
        <v>2184</v>
      </c>
      <c r="BG34" s="120" t="s">
        <v>2227</v>
      </c>
      <c r="BH34" s="120" t="s">
        <v>2227</v>
      </c>
      <c r="BI34" s="120" t="s">
        <v>2312</v>
      </c>
      <c r="BJ34" s="120" t="s">
        <v>2312</v>
      </c>
      <c r="BK34" s="120">
        <v>5</v>
      </c>
      <c r="BL34" s="123">
        <v>3.875968992248062</v>
      </c>
      <c r="BM34" s="120">
        <v>1</v>
      </c>
      <c r="BN34" s="123">
        <v>0.7751937984496124</v>
      </c>
      <c r="BO34" s="120">
        <v>0</v>
      </c>
      <c r="BP34" s="123">
        <v>0</v>
      </c>
      <c r="BQ34" s="120">
        <v>123</v>
      </c>
      <c r="BR34" s="123">
        <v>95.34883720930233</v>
      </c>
      <c r="BS34" s="120">
        <v>129</v>
      </c>
      <c r="BT34" s="2"/>
      <c r="BU34" s="3"/>
      <c r="BV34" s="3"/>
      <c r="BW34" s="3"/>
      <c r="BX34" s="3"/>
    </row>
    <row r="35" spans="1:76" ht="15">
      <c r="A35" s="64" t="s">
        <v>240</v>
      </c>
      <c r="B35" s="65"/>
      <c r="C35" s="65" t="s">
        <v>64</v>
      </c>
      <c r="D35" s="66">
        <v>162.11559568100535</v>
      </c>
      <c r="E35" s="68"/>
      <c r="F35" s="100" t="s">
        <v>731</v>
      </c>
      <c r="G35" s="65"/>
      <c r="H35" s="69" t="s">
        <v>240</v>
      </c>
      <c r="I35" s="70"/>
      <c r="J35" s="70"/>
      <c r="K35" s="69" t="s">
        <v>1706</v>
      </c>
      <c r="L35" s="73">
        <v>1</v>
      </c>
      <c r="M35" s="74">
        <v>4453.74560546875</v>
      </c>
      <c r="N35" s="74">
        <v>7903.62109375</v>
      </c>
      <c r="O35" s="75"/>
      <c r="P35" s="76"/>
      <c r="Q35" s="76"/>
      <c r="R35" s="86"/>
      <c r="S35" s="48">
        <v>1</v>
      </c>
      <c r="T35" s="48">
        <v>1</v>
      </c>
      <c r="U35" s="49">
        <v>0</v>
      </c>
      <c r="V35" s="49">
        <v>0</v>
      </c>
      <c r="W35" s="49">
        <v>0</v>
      </c>
      <c r="X35" s="49">
        <v>0.999994</v>
      </c>
      <c r="Y35" s="49">
        <v>0</v>
      </c>
      <c r="Z35" s="49" t="s">
        <v>2688</v>
      </c>
      <c r="AA35" s="71">
        <v>35</v>
      </c>
      <c r="AB35" s="71"/>
      <c r="AC35" s="72"/>
      <c r="AD35" s="78" t="s">
        <v>1223</v>
      </c>
      <c r="AE35" s="78">
        <v>40</v>
      </c>
      <c r="AF35" s="78">
        <v>70</v>
      </c>
      <c r="AG35" s="78">
        <v>76</v>
      </c>
      <c r="AH35" s="78">
        <v>172</v>
      </c>
      <c r="AI35" s="78"/>
      <c r="AJ35" s="78" t="s">
        <v>1308</v>
      </c>
      <c r="AK35" s="78" t="s">
        <v>1381</v>
      </c>
      <c r="AL35" s="82" t="s">
        <v>1438</v>
      </c>
      <c r="AM35" s="78"/>
      <c r="AN35" s="80">
        <v>41961.9603587963</v>
      </c>
      <c r="AO35" s="82" t="s">
        <v>1500</v>
      </c>
      <c r="AP35" s="78" t="b">
        <v>1</v>
      </c>
      <c r="AQ35" s="78" t="b">
        <v>0</v>
      </c>
      <c r="AR35" s="78" t="b">
        <v>0</v>
      </c>
      <c r="AS35" s="78" t="s">
        <v>1152</v>
      </c>
      <c r="AT35" s="78">
        <v>2</v>
      </c>
      <c r="AU35" s="82" t="s">
        <v>1550</v>
      </c>
      <c r="AV35" s="78" t="b">
        <v>0</v>
      </c>
      <c r="AW35" s="78" t="s">
        <v>1582</v>
      </c>
      <c r="AX35" s="82" t="s">
        <v>1615</v>
      </c>
      <c r="AY35" s="78" t="s">
        <v>66</v>
      </c>
      <c r="AZ35" s="78" t="str">
        <f>REPLACE(INDEX(GroupVertices[Group],MATCH(Vertices[[#This Row],[Vertex]],GroupVertices[Vertex],0)),1,1,"")</f>
        <v>2</v>
      </c>
      <c r="BA35" s="48" t="s">
        <v>2165</v>
      </c>
      <c r="BB35" s="48" t="s">
        <v>2165</v>
      </c>
      <c r="BC35" s="48" t="s">
        <v>564</v>
      </c>
      <c r="BD35" s="48" t="s">
        <v>564</v>
      </c>
      <c r="BE35" s="48" t="s">
        <v>578</v>
      </c>
      <c r="BF35" s="48" t="s">
        <v>578</v>
      </c>
      <c r="BG35" s="120" t="s">
        <v>2228</v>
      </c>
      <c r="BH35" s="120" t="s">
        <v>2272</v>
      </c>
      <c r="BI35" s="120" t="s">
        <v>2313</v>
      </c>
      <c r="BJ35" s="120" t="s">
        <v>2313</v>
      </c>
      <c r="BK35" s="120">
        <v>0</v>
      </c>
      <c r="BL35" s="123">
        <v>0</v>
      </c>
      <c r="BM35" s="120">
        <v>4</v>
      </c>
      <c r="BN35" s="123">
        <v>11.428571428571429</v>
      </c>
      <c r="BO35" s="120">
        <v>0</v>
      </c>
      <c r="BP35" s="123">
        <v>0</v>
      </c>
      <c r="BQ35" s="120">
        <v>31</v>
      </c>
      <c r="BR35" s="123">
        <v>88.57142857142857</v>
      </c>
      <c r="BS35" s="120">
        <v>35</v>
      </c>
      <c r="BT35" s="2"/>
      <c r="BU35" s="3"/>
      <c r="BV35" s="3"/>
      <c r="BW35" s="3"/>
      <c r="BX35" s="3"/>
    </row>
    <row r="36" spans="1:76" ht="15">
      <c r="A36" s="64" t="s">
        <v>241</v>
      </c>
      <c r="B36" s="65"/>
      <c r="C36" s="65" t="s">
        <v>64</v>
      </c>
      <c r="D36" s="66">
        <v>162.05863549036502</v>
      </c>
      <c r="E36" s="68"/>
      <c r="F36" s="100" t="s">
        <v>714</v>
      </c>
      <c r="G36" s="65"/>
      <c r="H36" s="69" t="s">
        <v>241</v>
      </c>
      <c r="I36" s="70"/>
      <c r="J36" s="70"/>
      <c r="K36" s="69" t="s">
        <v>1707</v>
      </c>
      <c r="L36" s="73">
        <v>1</v>
      </c>
      <c r="M36" s="74">
        <v>1843.6429443359375</v>
      </c>
      <c r="N36" s="74">
        <v>2108.39208984375</v>
      </c>
      <c r="O36" s="75"/>
      <c r="P36" s="76"/>
      <c r="Q36" s="76"/>
      <c r="R36" s="86"/>
      <c r="S36" s="48">
        <v>0</v>
      </c>
      <c r="T36" s="48">
        <v>2</v>
      </c>
      <c r="U36" s="49">
        <v>0</v>
      </c>
      <c r="V36" s="49">
        <v>0.007752</v>
      </c>
      <c r="W36" s="49">
        <v>0.022552</v>
      </c>
      <c r="X36" s="49">
        <v>0.736134</v>
      </c>
      <c r="Y36" s="49">
        <v>1</v>
      </c>
      <c r="Z36" s="49">
        <v>0</v>
      </c>
      <c r="AA36" s="71">
        <v>36</v>
      </c>
      <c r="AB36" s="71"/>
      <c r="AC36" s="72"/>
      <c r="AD36" s="78" t="s">
        <v>1224</v>
      </c>
      <c r="AE36" s="78">
        <v>254</v>
      </c>
      <c r="AF36" s="78">
        <v>36</v>
      </c>
      <c r="AG36" s="78">
        <v>270</v>
      </c>
      <c r="AH36" s="78">
        <v>186</v>
      </c>
      <c r="AI36" s="78"/>
      <c r="AJ36" s="78"/>
      <c r="AK36" s="78"/>
      <c r="AL36" s="78"/>
      <c r="AM36" s="78"/>
      <c r="AN36" s="80">
        <v>41377.909212962964</v>
      </c>
      <c r="AO36" s="78"/>
      <c r="AP36" s="78" t="b">
        <v>1</v>
      </c>
      <c r="AQ36" s="78" t="b">
        <v>0</v>
      </c>
      <c r="AR36" s="78" t="b">
        <v>0</v>
      </c>
      <c r="AS36" s="78" t="s">
        <v>1152</v>
      </c>
      <c r="AT36" s="78">
        <v>0</v>
      </c>
      <c r="AU36" s="82" t="s">
        <v>1550</v>
      </c>
      <c r="AV36" s="78" t="b">
        <v>0</v>
      </c>
      <c r="AW36" s="78" t="s">
        <v>1582</v>
      </c>
      <c r="AX36" s="82" t="s">
        <v>1616</v>
      </c>
      <c r="AY36" s="78" t="s">
        <v>66</v>
      </c>
      <c r="AZ36" s="78" t="str">
        <f>REPLACE(INDEX(GroupVertices[Group],MATCH(Vertices[[#This Row],[Vertex]],GroupVertices[Vertex],0)),1,1,"")</f>
        <v>1</v>
      </c>
      <c r="BA36" s="48" t="s">
        <v>479</v>
      </c>
      <c r="BB36" s="48" t="s">
        <v>479</v>
      </c>
      <c r="BC36" s="48" t="s">
        <v>560</v>
      </c>
      <c r="BD36" s="48" t="s">
        <v>560</v>
      </c>
      <c r="BE36" s="48" t="s">
        <v>579</v>
      </c>
      <c r="BF36" s="48" t="s">
        <v>579</v>
      </c>
      <c r="BG36" s="120" t="s">
        <v>2229</v>
      </c>
      <c r="BH36" s="120" t="s">
        <v>2229</v>
      </c>
      <c r="BI36" s="120" t="s">
        <v>2314</v>
      </c>
      <c r="BJ36" s="120" t="s">
        <v>2314</v>
      </c>
      <c r="BK36" s="120">
        <v>0</v>
      </c>
      <c r="BL36" s="123">
        <v>0</v>
      </c>
      <c r="BM36" s="120">
        <v>0</v>
      </c>
      <c r="BN36" s="123">
        <v>0</v>
      </c>
      <c r="BO36" s="120">
        <v>0</v>
      </c>
      <c r="BP36" s="123">
        <v>0</v>
      </c>
      <c r="BQ36" s="120">
        <v>17</v>
      </c>
      <c r="BR36" s="123">
        <v>100</v>
      </c>
      <c r="BS36" s="120">
        <v>17</v>
      </c>
      <c r="BT36" s="2"/>
      <c r="BU36" s="3"/>
      <c r="BV36" s="3"/>
      <c r="BW36" s="3"/>
      <c r="BX36" s="3"/>
    </row>
    <row r="37" spans="1:76" ht="15">
      <c r="A37" s="64" t="s">
        <v>285</v>
      </c>
      <c r="B37" s="65"/>
      <c r="C37" s="65" t="s">
        <v>64</v>
      </c>
      <c r="D37" s="66">
        <v>174.0186002251059</v>
      </c>
      <c r="E37" s="68"/>
      <c r="F37" s="100" t="s">
        <v>767</v>
      </c>
      <c r="G37" s="65"/>
      <c r="H37" s="69" t="s">
        <v>285</v>
      </c>
      <c r="I37" s="70"/>
      <c r="J37" s="70"/>
      <c r="K37" s="69" t="s">
        <v>1708</v>
      </c>
      <c r="L37" s="73">
        <v>154.08268118407622</v>
      </c>
      <c r="M37" s="74">
        <v>2493.5517578125</v>
      </c>
      <c r="N37" s="74">
        <v>3368.784423828125</v>
      </c>
      <c r="O37" s="75"/>
      <c r="P37" s="76"/>
      <c r="Q37" s="76"/>
      <c r="R37" s="86"/>
      <c r="S37" s="48">
        <v>8</v>
      </c>
      <c r="T37" s="48">
        <v>1</v>
      </c>
      <c r="U37" s="49">
        <v>45</v>
      </c>
      <c r="V37" s="49">
        <v>0.008403</v>
      </c>
      <c r="W37" s="49">
        <v>0.038954</v>
      </c>
      <c r="X37" s="49">
        <v>2.616992</v>
      </c>
      <c r="Y37" s="49">
        <v>0.125</v>
      </c>
      <c r="Z37" s="49">
        <v>0.125</v>
      </c>
      <c r="AA37" s="71">
        <v>37</v>
      </c>
      <c r="AB37" s="71"/>
      <c r="AC37" s="72"/>
      <c r="AD37" s="78" t="s">
        <v>1225</v>
      </c>
      <c r="AE37" s="78">
        <v>565</v>
      </c>
      <c r="AF37" s="78">
        <v>7175</v>
      </c>
      <c r="AG37" s="78">
        <v>4726</v>
      </c>
      <c r="AH37" s="78">
        <v>4881</v>
      </c>
      <c r="AI37" s="78"/>
      <c r="AJ37" s="78" t="s">
        <v>1309</v>
      </c>
      <c r="AK37" s="78" t="s">
        <v>1382</v>
      </c>
      <c r="AL37" s="82" t="s">
        <v>1439</v>
      </c>
      <c r="AM37" s="78"/>
      <c r="AN37" s="80">
        <v>40263.612858796296</v>
      </c>
      <c r="AO37" s="82" t="s">
        <v>1501</v>
      </c>
      <c r="AP37" s="78" t="b">
        <v>0</v>
      </c>
      <c r="AQ37" s="78" t="b">
        <v>0</v>
      </c>
      <c r="AR37" s="78" t="b">
        <v>1</v>
      </c>
      <c r="AS37" s="78" t="s">
        <v>1152</v>
      </c>
      <c r="AT37" s="78">
        <v>121</v>
      </c>
      <c r="AU37" s="82" t="s">
        <v>1550</v>
      </c>
      <c r="AV37" s="78" t="b">
        <v>1</v>
      </c>
      <c r="AW37" s="78" t="s">
        <v>1582</v>
      </c>
      <c r="AX37" s="82" t="s">
        <v>1617</v>
      </c>
      <c r="AY37" s="78" t="s">
        <v>66</v>
      </c>
      <c r="AZ37" s="78" t="str">
        <f>REPLACE(INDEX(GroupVertices[Group],MATCH(Vertices[[#This Row],[Vertex]],GroupVertices[Vertex],0)),1,1,"")</f>
        <v>1</v>
      </c>
      <c r="BA37" s="48" t="s">
        <v>479</v>
      </c>
      <c r="BB37" s="48" t="s">
        <v>479</v>
      </c>
      <c r="BC37" s="48" t="s">
        <v>560</v>
      </c>
      <c r="BD37" s="48" t="s">
        <v>560</v>
      </c>
      <c r="BE37" s="48" t="s">
        <v>579</v>
      </c>
      <c r="BF37" s="48" t="s">
        <v>579</v>
      </c>
      <c r="BG37" s="120" t="s">
        <v>2229</v>
      </c>
      <c r="BH37" s="120" t="s">
        <v>2229</v>
      </c>
      <c r="BI37" s="120" t="s">
        <v>2314</v>
      </c>
      <c r="BJ37" s="120" t="s">
        <v>2314</v>
      </c>
      <c r="BK37" s="120">
        <v>0</v>
      </c>
      <c r="BL37" s="123">
        <v>0</v>
      </c>
      <c r="BM37" s="120">
        <v>0</v>
      </c>
      <c r="BN37" s="123">
        <v>0</v>
      </c>
      <c r="BO37" s="120">
        <v>0</v>
      </c>
      <c r="BP37" s="123">
        <v>0</v>
      </c>
      <c r="BQ37" s="120">
        <v>17</v>
      </c>
      <c r="BR37" s="123">
        <v>100</v>
      </c>
      <c r="BS37" s="120">
        <v>17</v>
      </c>
      <c r="BT37" s="2"/>
      <c r="BU37" s="3"/>
      <c r="BV37" s="3"/>
      <c r="BW37" s="3"/>
      <c r="BX37" s="3"/>
    </row>
    <row r="38" spans="1:76" ht="15">
      <c r="A38" s="64" t="s">
        <v>242</v>
      </c>
      <c r="B38" s="65"/>
      <c r="C38" s="65" t="s">
        <v>64</v>
      </c>
      <c r="D38" s="66">
        <v>162.5092911163134</v>
      </c>
      <c r="E38" s="68"/>
      <c r="F38" s="100" t="s">
        <v>732</v>
      </c>
      <c r="G38" s="65"/>
      <c r="H38" s="69" t="s">
        <v>242</v>
      </c>
      <c r="I38" s="70"/>
      <c r="J38" s="70"/>
      <c r="K38" s="69" t="s">
        <v>1709</v>
      </c>
      <c r="L38" s="73">
        <v>375.2021095610752</v>
      </c>
      <c r="M38" s="74">
        <v>6878.998046875</v>
      </c>
      <c r="N38" s="74">
        <v>8991.6142578125</v>
      </c>
      <c r="O38" s="75"/>
      <c r="P38" s="76"/>
      <c r="Q38" s="76"/>
      <c r="R38" s="86"/>
      <c r="S38" s="48">
        <v>0</v>
      </c>
      <c r="T38" s="48">
        <v>2</v>
      </c>
      <c r="U38" s="49">
        <v>110</v>
      </c>
      <c r="V38" s="49">
        <v>0.004405</v>
      </c>
      <c r="W38" s="49">
        <v>0.000384</v>
      </c>
      <c r="X38" s="49">
        <v>1.052362</v>
      </c>
      <c r="Y38" s="49">
        <v>0</v>
      </c>
      <c r="Z38" s="49">
        <v>0</v>
      </c>
      <c r="AA38" s="71">
        <v>38</v>
      </c>
      <c r="AB38" s="71"/>
      <c r="AC38" s="72"/>
      <c r="AD38" s="78" t="s">
        <v>1226</v>
      </c>
      <c r="AE38" s="78">
        <v>207</v>
      </c>
      <c r="AF38" s="78">
        <v>305</v>
      </c>
      <c r="AG38" s="78">
        <v>989</v>
      </c>
      <c r="AH38" s="78">
        <v>127</v>
      </c>
      <c r="AI38" s="78"/>
      <c r="AJ38" s="78" t="s">
        <v>1310</v>
      </c>
      <c r="AK38" s="78" t="s">
        <v>1383</v>
      </c>
      <c r="AL38" s="82" t="s">
        <v>1440</v>
      </c>
      <c r="AM38" s="78"/>
      <c r="AN38" s="80">
        <v>40946.62872685185</v>
      </c>
      <c r="AO38" s="78"/>
      <c r="AP38" s="78" t="b">
        <v>0</v>
      </c>
      <c r="AQ38" s="78" t="b">
        <v>0</v>
      </c>
      <c r="AR38" s="78" t="b">
        <v>0</v>
      </c>
      <c r="AS38" s="78" t="s">
        <v>1152</v>
      </c>
      <c r="AT38" s="78">
        <v>21</v>
      </c>
      <c r="AU38" s="82" t="s">
        <v>1550</v>
      </c>
      <c r="AV38" s="78" t="b">
        <v>0</v>
      </c>
      <c r="AW38" s="78" t="s">
        <v>1582</v>
      </c>
      <c r="AX38" s="82" t="s">
        <v>1618</v>
      </c>
      <c r="AY38" s="78" t="s">
        <v>66</v>
      </c>
      <c r="AZ38" s="78" t="str">
        <f>REPLACE(INDEX(GroupVertices[Group],MATCH(Vertices[[#This Row],[Vertex]],GroupVertices[Vertex],0)),1,1,"")</f>
        <v>3</v>
      </c>
      <c r="BA38" s="48" t="s">
        <v>480</v>
      </c>
      <c r="BB38" s="48" t="s">
        <v>480</v>
      </c>
      <c r="BC38" s="48" t="s">
        <v>562</v>
      </c>
      <c r="BD38" s="48" t="s">
        <v>562</v>
      </c>
      <c r="BE38" s="48"/>
      <c r="BF38" s="48"/>
      <c r="BG38" s="120" t="s">
        <v>2230</v>
      </c>
      <c r="BH38" s="120" t="s">
        <v>2230</v>
      </c>
      <c r="BI38" s="120" t="s">
        <v>2315</v>
      </c>
      <c r="BJ38" s="120" t="s">
        <v>2315</v>
      </c>
      <c r="BK38" s="120">
        <v>0</v>
      </c>
      <c r="BL38" s="123">
        <v>0</v>
      </c>
      <c r="BM38" s="120">
        <v>0</v>
      </c>
      <c r="BN38" s="123">
        <v>0</v>
      </c>
      <c r="BO38" s="120">
        <v>0</v>
      </c>
      <c r="BP38" s="123">
        <v>0</v>
      </c>
      <c r="BQ38" s="120">
        <v>18</v>
      </c>
      <c r="BR38" s="123">
        <v>100</v>
      </c>
      <c r="BS38" s="120">
        <v>18</v>
      </c>
      <c r="BT38" s="2"/>
      <c r="BU38" s="3"/>
      <c r="BV38" s="3"/>
      <c r="BW38" s="3"/>
      <c r="BX38" s="3"/>
    </row>
    <row r="39" spans="1:76" ht="15">
      <c r="A39" s="64" t="s">
        <v>293</v>
      </c>
      <c r="B39" s="65"/>
      <c r="C39" s="65" t="s">
        <v>64</v>
      </c>
      <c r="D39" s="66">
        <v>171.05499501208496</v>
      </c>
      <c r="E39" s="68"/>
      <c r="F39" s="100" t="s">
        <v>1565</v>
      </c>
      <c r="G39" s="65"/>
      <c r="H39" s="69" t="s">
        <v>293</v>
      </c>
      <c r="I39" s="70"/>
      <c r="J39" s="70"/>
      <c r="K39" s="69" t="s">
        <v>1710</v>
      </c>
      <c r="L39" s="73">
        <v>1</v>
      </c>
      <c r="M39" s="74">
        <v>6549.052734375</v>
      </c>
      <c r="N39" s="74">
        <v>9646.09375</v>
      </c>
      <c r="O39" s="75"/>
      <c r="P39" s="76"/>
      <c r="Q39" s="76"/>
      <c r="R39" s="86"/>
      <c r="S39" s="48">
        <v>1</v>
      </c>
      <c r="T39" s="48">
        <v>0</v>
      </c>
      <c r="U39" s="49">
        <v>0</v>
      </c>
      <c r="V39" s="49">
        <v>0.003546</v>
      </c>
      <c r="W39" s="49">
        <v>5.1E-05</v>
      </c>
      <c r="X39" s="49">
        <v>0.597253</v>
      </c>
      <c r="Y39" s="49">
        <v>0</v>
      </c>
      <c r="Z39" s="49">
        <v>0</v>
      </c>
      <c r="AA39" s="71">
        <v>39</v>
      </c>
      <c r="AB39" s="71"/>
      <c r="AC39" s="72"/>
      <c r="AD39" s="78" t="s">
        <v>1227</v>
      </c>
      <c r="AE39" s="78">
        <v>2793</v>
      </c>
      <c r="AF39" s="78">
        <v>5406</v>
      </c>
      <c r="AG39" s="78">
        <v>38826</v>
      </c>
      <c r="AH39" s="78">
        <v>15789</v>
      </c>
      <c r="AI39" s="78"/>
      <c r="AJ39" s="78" t="s">
        <v>1311</v>
      </c>
      <c r="AK39" s="78" t="s">
        <v>1381</v>
      </c>
      <c r="AL39" s="82" t="s">
        <v>1441</v>
      </c>
      <c r="AM39" s="78"/>
      <c r="AN39" s="80">
        <v>39475.80094907407</v>
      </c>
      <c r="AO39" s="82" t="s">
        <v>1502</v>
      </c>
      <c r="AP39" s="78" t="b">
        <v>0</v>
      </c>
      <c r="AQ39" s="78" t="b">
        <v>0</v>
      </c>
      <c r="AR39" s="78" t="b">
        <v>1</v>
      </c>
      <c r="AS39" s="78" t="s">
        <v>1152</v>
      </c>
      <c r="AT39" s="78">
        <v>388</v>
      </c>
      <c r="AU39" s="82" t="s">
        <v>1550</v>
      </c>
      <c r="AV39" s="78" t="b">
        <v>0</v>
      </c>
      <c r="AW39" s="78" t="s">
        <v>1582</v>
      </c>
      <c r="AX39" s="82" t="s">
        <v>1619</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294</v>
      </c>
      <c r="B40" s="65"/>
      <c r="C40" s="65" t="s">
        <v>64</v>
      </c>
      <c r="D40" s="66">
        <v>209.4495141031049</v>
      </c>
      <c r="E40" s="68"/>
      <c r="F40" s="100" t="s">
        <v>1566</v>
      </c>
      <c r="G40" s="65"/>
      <c r="H40" s="69" t="s">
        <v>294</v>
      </c>
      <c r="I40" s="70"/>
      <c r="J40" s="70"/>
      <c r="K40" s="69" t="s">
        <v>1711</v>
      </c>
      <c r="L40" s="73">
        <v>735.7968696835659</v>
      </c>
      <c r="M40" s="74">
        <v>7209.41064453125</v>
      </c>
      <c r="N40" s="74">
        <v>8339.326171875</v>
      </c>
      <c r="O40" s="75"/>
      <c r="P40" s="76"/>
      <c r="Q40" s="76"/>
      <c r="R40" s="86"/>
      <c r="S40" s="48">
        <v>2</v>
      </c>
      <c r="T40" s="48">
        <v>0</v>
      </c>
      <c r="U40" s="49">
        <v>216</v>
      </c>
      <c r="V40" s="49">
        <v>0.005747</v>
      </c>
      <c r="W40" s="49">
        <v>0.002825</v>
      </c>
      <c r="X40" s="49">
        <v>0.928699</v>
      </c>
      <c r="Y40" s="49">
        <v>0</v>
      </c>
      <c r="Z40" s="49">
        <v>0</v>
      </c>
      <c r="AA40" s="71">
        <v>40</v>
      </c>
      <c r="AB40" s="71"/>
      <c r="AC40" s="72"/>
      <c r="AD40" s="78" t="s">
        <v>1228</v>
      </c>
      <c r="AE40" s="78">
        <v>292</v>
      </c>
      <c r="AF40" s="78">
        <v>28324</v>
      </c>
      <c r="AG40" s="78">
        <v>20806</v>
      </c>
      <c r="AH40" s="78">
        <v>49462</v>
      </c>
      <c r="AI40" s="78"/>
      <c r="AJ40" s="78" t="s">
        <v>1312</v>
      </c>
      <c r="AK40" s="78" t="s">
        <v>1360</v>
      </c>
      <c r="AL40" s="82" t="s">
        <v>1442</v>
      </c>
      <c r="AM40" s="78"/>
      <c r="AN40" s="80">
        <v>39975.821238425924</v>
      </c>
      <c r="AO40" s="82" t="s">
        <v>1503</v>
      </c>
      <c r="AP40" s="78" t="b">
        <v>0</v>
      </c>
      <c r="AQ40" s="78" t="b">
        <v>0</v>
      </c>
      <c r="AR40" s="78" t="b">
        <v>1</v>
      </c>
      <c r="AS40" s="78" t="s">
        <v>1152</v>
      </c>
      <c r="AT40" s="78">
        <v>1366</v>
      </c>
      <c r="AU40" s="82" t="s">
        <v>1550</v>
      </c>
      <c r="AV40" s="78" t="b">
        <v>1</v>
      </c>
      <c r="AW40" s="78" t="s">
        <v>1582</v>
      </c>
      <c r="AX40" s="82" t="s">
        <v>1620</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243</v>
      </c>
      <c r="B41" s="65"/>
      <c r="C41" s="65" t="s">
        <v>64</v>
      </c>
      <c r="D41" s="66">
        <v>162.41547433172934</v>
      </c>
      <c r="E41" s="68"/>
      <c r="F41" s="100" t="s">
        <v>1567</v>
      </c>
      <c r="G41" s="65"/>
      <c r="H41" s="69" t="s">
        <v>243</v>
      </c>
      <c r="I41" s="70"/>
      <c r="J41" s="70"/>
      <c r="K41" s="69" t="s">
        <v>1712</v>
      </c>
      <c r="L41" s="73">
        <v>1</v>
      </c>
      <c r="M41" s="74">
        <v>385.3025207519531</v>
      </c>
      <c r="N41" s="74">
        <v>6960.6728515625</v>
      </c>
      <c r="O41" s="75"/>
      <c r="P41" s="76"/>
      <c r="Q41" s="76"/>
      <c r="R41" s="86"/>
      <c r="S41" s="48">
        <v>0</v>
      </c>
      <c r="T41" s="48">
        <v>1</v>
      </c>
      <c r="U41" s="49">
        <v>0</v>
      </c>
      <c r="V41" s="49">
        <v>0.007692</v>
      </c>
      <c r="W41" s="49">
        <v>0.017353</v>
      </c>
      <c r="X41" s="49">
        <v>0.458079</v>
      </c>
      <c r="Y41" s="49">
        <v>0</v>
      </c>
      <c r="Z41" s="49">
        <v>0</v>
      </c>
      <c r="AA41" s="71">
        <v>41</v>
      </c>
      <c r="AB41" s="71"/>
      <c r="AC41" s="72"/>
      <c r="AD41" s="78" t="s">
        <v>1229</v>
      </c>
      <c r="AE41" s="78">
        <v>296</v>
      </c>
      <c r="AF41" s="78">
        <v>249</v>
      </c>
      <c r="AG41" s="78">
        <v>3344</v>
      </c>
      <c r="AH41" s="78">
        <v>3405</v>
      </c>
      <c r="AI41" s="78"/>
      <c r="AJ41" s="78" t="s">
        <v>1313</v>
      </c>
      <c r="AK41" s="78" t="s">
        <v>1384</v>
      </c>
      <c r="AL41" s="78"/>
      <c r="AM41" s="78"/>
      <c r="AN41" s="80">
        <v>40708.85570601852</v>
      </c>
      <c r="AO41" s="82" t="s">
        <v>1504</v>
      </c>
      <c r="AP41" s="78" t="b">
        <v>0</v>
      </c>
      <c r="AQ41" s="78" t="b">
        <v>0</v>
      </c>
      <c r="AR41" s="78" t="b">
        <v>1</v>
      </c>
      <c r="AS41" s="78" t="s">
        <v>1152</v>
      </c>
      <c r="AT41" s="78">
        <v>3</v>
      </c>
      <c r="AU41" s="82" t="s">
        <v>1550</v>
      </c>
      <c r="AV41" s="78" t="b">
        <v>0</v>
      </c>
      <c r="AW41" s="78" t="s">
        <v>1582</v>
      </c>
      <c r="AX41" s="82" t="s">
        <v>1621</v>
      </c>
      <c r="AY41" s="78" t="s">
        <v>66</v>
      </c>
      <c r="AZ41" s="78" t="str">
        <f>REPLACE(INDEX(GroupVertices[Group],MATCH(Vertices[[#This Row],[Vertex]],GroupVertices[Vertex],0)),1,1,"")</f>
        <v>1</v>
      </c>
      <c r="BA41" s="48" t="s">
        <v>481</v>
      </c>
      <c r="BB41" s="48" t="s">
        <v>481</v>
      </c>
      <c r="BC41" s="48" t="s">
        <v>560</v>
      </c>
      <c r="BD41" s="48" t="s">
        <v>560</v>
      </c>
      <c r="BE41" s="48" t="s">
        <v>580</v>
      </c>
      <c r="BF41" s="48" t="s">
        <v>580</v>
      </c>
      <c r="BG41" s="120" t="s">
        <v>2231</v>
      </c>
      <c r="BH41" s="120" t="s">
        <v>2231</v>
      </c>
      <c r="BI41" s="120" t="s">
        <v>2316</v>
      </c>
      <c r="BJ41" s="120" t="s">
        <v>2316</v>
      </c>
      <c r="BK41" s="120">
        <v>3</v>
      </c>
      <c r="BL41" s="123">
        <v>20</v>
      </c>
      <c r="BM41" s="120">
        <v>0</v>
      </c>
      <c r="BN41" s="123">
        <v>0</v>
      </c>
      <c r="BO41" s="120">
        <v>0</v>
      </c>
      <c r="BP41" s="123">
        <v>0</v>
      </c>
      <c r="BQ41" s="120">
        <v>12</v>
      </c>
      <c r="BR41" s="123">
        <v>80</v>
      </c>
      <c r="BS41" s="120">
        <v>15</v>
      </c>
      <c r="BT41" s="2"/>
      <c r="BU41" s="3"/>
      <c r="BV41" s="3"/>
      <c r="BW41" s="3"/>
      <c r="BX41" s="3"/>
    </row>
    <row r="42" spans="1:76" ht="15">
      <c r="A42" s="64" t="s">
        <v>244</v>
      </c>
      <c r="B42" s="65"/>
      <c r="C42" s="65" t="s">
        <v>64</v>
      </c>
      <c r="D42" s="66">
        <v>162.14240047660078</v>
      </c>
      <c r="E42" s="68"/>
      <c r="F42" s="100" t="s">
        <v>733</v>
      </c>
      <c r="G42" s="65"/>
      <c r="H42" s="69" t="s">
        <v>244</v>
      </c>
      <c r="I42" s="70"/>
      <c r="J42" s="70"/>
      <c r="K42" s="69" t="s">
        <v>1713</v>
      </c>
      <c r="L42" s="73">
        <v>1</v>
      </c>
      <c r="M42" s="74">
        <v>9422.384765625</v>
      </c>
      <c r="N42" s="74">
        <v>5814.12451171875</v>
      </c>
      <c r="O42" s="75"/>
      <c r="P42" s="76"/>
      <c r="Q42" s="76"/>
      <c r="R42" s="86"/>
      <c r="S42" s="48">
        <v>0</v>
      </c>
      <c r="T42" s="48">
        <v>1</v>
      </c>
      <c r="U42" s="49">
        <v>0</v>
      </c>
      <c r="V42" s="49">
        <v>0.2</v>
      </c>
      <c r="W42" s="49">
        <v>0</v>
      </c>
      <c r="X42" s="49">
        <v>0.610684</v>
      </c>
      <c r="Y42" s="49">
        <v>0</v>
      </c>
      <c r="Z42" s="49">
        <v>0</v>
      </c>
      <c r="AA42" s="71">
        <v>42</v>
      </c>
      <c r="AB42" s="71"/>
      <c r="AC42" s="72"/>
      <c r="AD42" s="78" t="s">
        <v>1230</v>
      </c>
      <c r="AE42" s="78">
        <v>110</v>
      </c>
      <c r="AF42" s="78">
        <v>86</v>
      </c>
      <c r="AG42" s="78">
        <v>897</v>
      </c>
      <c r="AH42" s="78">
        <v>156</v>
      </c>
      <c r="AI42" s="78"/>
      <c r="AJ42" s="78" t="s">
        <v>1314</v>
      </c>
      <c r="AK42" s="78"/>
      <c r="AL42" s="78"/>
      <c r="AM42" s="78"/>
      <c r="AN42" s="80">
        <v>41177.007268518515</v>
      </c>
      <c r="AO42" s="82" t="s">
        <v>1505</v>
      </c>
      <c r="AP42" s="78" t="b">
        <v>0</v>
      </c>
      <c r="AQ42" s="78" t="b">
        <v>0</v>
      </c>
      <c r="AR42" s="78" t="b">
        <v>0</v>
      </c>
      <c r="AS42" s="78" t="s">
        <v>1152</v>
      </c>
      <c r="AT42" s="78">
        <v>4</v>
      </c>
      <c r="AU42" s="82" t="s">
        <v>1551</v>
      </c>
      <c r="AV42" s="78" t="b">
        <v>0</v>
      </c>
      <c r="AW42" s="78" t="s">
        <v>1582</v>
      </c>
      <c r="AX42" s="82" t="s">
        <v>1622</v>
      </c>
      <c r="AY42" s="78" t="s">
        <v>66</v>
      </c>
      <c r="AZ42" s="78" t="str">
        <f>REPLACE(INDEX(GroupVertices[Group],MATCH(Vertices[[#This Row],[Vertex]],GroupVertices[Vertex],0)),1,1,"")</f>
        <v>6</v>
      </c>
      <c r="BA42" s="48" t="s">
        <v>482</v>
      </c>
      <c r="BB42" s="48" t="s">
        <v>482</v>
      </c>
      <c r="BC42" s="48" t="s">
        <v>560</v>
      </c>
      <c r="BD42" s="48" t="s">
        <v>560</v>
      </c>
      <c r="BE42" s="48"/>
      <c r="BF42" s="48"/>
      <c r="BG42" s="120" t="s">
        <v>2232</v>
      </c>
      <c r="BH42" s="120" t="s">
        <v>2232</v>
      </c>
      <c r="BI42" s="120" t="s">
        <v>2317</v>
      </c>
      <c r="BJ42" s="120" t="s">
        <v>2317</v>
      </c>
      <c r="BK42" s="120">
        <v>0</v>
      </c>
      <c r="BL42" s="123">
        <v>0</v>
      </c>
      <c r="BM42" s="120">
        <v>0</v>
      </c>
      <c r="BN42" s="123">
        <v>0</v>
      </c>
      <c r="BO42" s="120">
        <v>0</v>
      </c>
      <c r="BP42" s="123">
        <v>0</v>
      </c>
      <c r="BQ42" s="120">
        <v>13</v>
      </c>
      <c r="BR42" s="123">
        <v>100</v>
      </c>
      <c r="BS42" s="120">
        <v>13</v>
      </c>
      <c r="BT42" s="2"/>
      <c r="BU42" s="3"/>
      <c r="BV42" s="3"/>
      <c r="BW42" s="3"/>
      <c r="BX42" s="3"/>
    </row>
    <row r="43" spans="1:76" ht="15">
      <c r="A43" s="64" t="s">
        <v>261</v>
      </c>
      <c r="B43" s="65"/>
      <c r="C43" s="65" t="s">
        <v>64</v>
      </c>
      <c r="D43" s="66">
        <v>162.4439544270495</v>
      </c>
      <c r="E43" s="68"/>
      <c r="F43" s="100" t="s">
        <v>747</v>
      </c>
      <c r="G43" s="65"/>
      <c r="H43" s="69" t="s">
        <v>261</v>
      </c>
      <c r="I43" s="70"/>
      <c r="J43" s="70"/>
      <c r="K43" s="69" t="s">
        <v>1714</v>
      </c>
      <c r="L43" s="73">
        <v>21.411024157876827</v>
      </c>
      <c r="M43" s="74">
        <v>9422.384765625</v>
      </c>
      <c r="N43" s="74">
        <v>4784.8154296875</v>
      </c>
      <c r="O43" s="75"/>
      <c r="P43" s="76"/>
      <c r="Q43" s="76"/>
      <c r="R43" s="86"/>
      <c r="S43" s="48">
        <v>4</v>
      </c>
      <c r="T43" s="48">
        <v>1</v>
      </c>
      <c r="U43" s="49">
        <v>6</v>
      </c>
      <c r="V43" s="49">
        <v>0.333333</v>
      </c>
      <c r="W43" s="49">
        <v>0</v>
      </c>
      <c r="X43" s="49">
        <v>2.167925</v>
      </c>
      <c r="Y43" s="49">
        <v>0</v>
      </c>
      <c r="Z43" s="49">
        <v>0</v>
      </c>
      <c r="AA43" s="71">
        <v>43</v>
      </c>
      <c r="AB43" s="71"/>
      <c r="AC43" s="72"/>
      <c r="AD43" s="78" t="s">
        <v>1231</v>
      </c>
      <c r="AE43" s="78">
        <v>13</v>
      </c>
      <c r="AF43" s="78">
        <v>266</v>
      </c>
      <c r="AG43" s="78">
        <v>118</v>
      </c>
      <c r="AH43" s="78">
        <v>1</v>
      </c>
      <c r="AI43" s="78"/>
      <c r="AJ43" s="78" t="s">
        <v>1315</v>
      </c>
      <c r="AK43" s="78" t="s">
        <v>1385</v>
      </c>
      <c r="AL43" s="82" t="s">
        <v>1443</v>
      </c>
      <c r="AM43" s="78"/>
      <c r="AN43" s="80">
        <v>41768.60800925926</v>
      </c>
      <c r="AO43" s="82" t="s">
        <v>1506</v>
      </c>
      <c r="AP43" s="78" t="b">
        <v>0</v>
      </c>
      <c r="AQ43" s="78" t="b">
        <v>0</v>
      </c>
      <c r="AR43" s="78" t="b">
        <v>0</v>
      </c>
      <c r="AS43" s="78" t="s">
        <v>1152</v>
      </c>
      <c r="AT43" s="78">
        <v>6</v>
      </c>
      <c r="AU43" s="82" t="s">
        <v>1554</v>
      </c>
      <c r="AV43" s="78" t="b">
        <v>0</v>
      </c>
      <c r="AW43" s="78" t="s">
        <v>1582</v>
      </c>
      <c r="AX43" s="82" t="s">
        <v>1623</v>
      </c>
      <c r="AY43" s="78" t="s">
        <v>66</v>
      </c>
      <c r="AZ43" s="78" t="str">
        <f>REPLACE(INDEX(GroupVertices[Group],MATCH(Vertices[[#This Row],[Vertex]],GroupVertices[Vertex],0)),1,1,"")</f>
        <v>6</v>
      </c>
      <c r="BA43" s="48" t="s">
        <v>482</v>
      </c>
      <c r="BB43" s="48" t="s">
        <v>482</v>
      </c>
      <c r="BC43" s="48" t="s">
        <v>560</v>
      </c>
      <c r="BD43" s="48" t="s">
        <v>560</v>
      </c>
      <c r="BE43" s="48"/>
      <c r="BF43" s="48"/>
      <c r="BG43" s="120" t="s">
        <v>2233</v>
      </c>
      <c r="BH43" s="120" t="s">
        <v>2233</v>
      </c>
      <c r="BI43" s="120" t="s">
        <v>2318</v>
      </c>
      <c r="BJ43" s="120" t="s">
        <v>2318</v>
      </c>
      <c r="BK43" s="120">
        <v>0</v>
      </c>
      <c r="BL43" s="123">
        <v>0</v>
      </c>
      <c r="BM43" s="120">
        <v>0</v>
      </c>
      <c r="BN43" s="123">
        <v>0</v>
      </c>
      <c r="BO43" s="120">
        <v>0</v>
      </c>
      <c r="BP43" s="123">
        <v>0</v>
      </c>
      <c r="BQ43" s="120">
        <v>17</v>
      </c>
      <c r="BR43" s="123">
        <v>100</v>
      </c>
      <c r="BS43" s="120">
        <v>17</v>
      </c>
      <c r="BT43" s="2"/>
      <c r="BU43" s="3"/>
      <c r="BV43" s="3"/>
      <c r="BW43" s="3"/>
      <c r="BX43" s="3"/>
    </row>
    <row r="44" spans="1:76" ht="15">
      <c r="A44" s="64" t="s">
        <v>245</v>
      </c>
      <c r="B44" s="65"/>
      <c r="C44" s="65" t="s">
        <v>64</v>
      </c>
      <c r="D44" s="66">
        <v>162.16250407329736</v>
      </c>
      <c r="E44" s="68"/>
      <c r="F44" s="100" t="s">
        <v>734</v>
      </c>
      <c r="G44" s="65"/>
      <c r="H44" s="69" t="s">
        <v>245</v>
      </c>
      <c r="I44" s="70"/>
      <c r="J44" s="70"/>
      <c r="K44" s="69" t="s">
        <v>1715</v>
      </c>
      <c r="L44" s="73">
        <v>1</v>
      </c>
      <c r="M44" s="74">
        <v>5213.9033203125</v>
      </c>
      <c r="N44" s="74">
        <v>7903.62109375</v>
      </c>
      <c r="O44" s="75"/>
      <c r="P44" s="76"/>
      <c r="Q44" s="76"/>
      <c r="R44" s="86"/>
      <c r="S44" s="48">
        <v>1</v>
      </c>
      <c r="T44" s="48">
        <v>1</v>
      </c>
      <c r="U44" s="49">
        <v>0</v>
      </c>
      <c r="V44" s="49">
        <v>0</v>
      </c>
      <c r="W44" s="49">
        <v>0</v>
      </c>
      <c r="X44" s="49">
        <v>0.999994</v>
      </c>
      <c r="Y44" s="49">
        <v>0</v>
      </c>
      <c r="Z44" s="49" t="s">
        <v>2688</v>
      </c>
      <c r="AA44" s="71">
        <v>44</v>
      </c>
      <c r="AB44" s="71"/>
      <c r="AC44" s="72"/>
      <c r="AD44" s="78" t="s">
        <v>1232</v>
      </c>
      <c r="AE44" s="78">
        <v>88</v>
      </c>
      <c r="AF44" s="78">
        <v>98</v>
      </c>
      <c r="AG44" s="78">
        <v>1205</v>
      </c>
      <c r="AH44" s="78">
        <v>298</v>
      </c>
      <c r="AI44" s="78"/>
      <c r="AJ44" s="78" t="s">
        <v>1316</v>
      </c>
      <c r="AK44" s="78" t="s">
        <v>1386</v>
      </c>
      <c r="AL44" s="82" t="s">
        <v>1444</v>
      </c>
      <c r="AM44" s="78"/>
      <c r="AN44" s="80">
        <v>41682.09417824074</v>
      </c>
      <c r="AO44" s="82" t="s">
        <v>1507</v>
      </c>
      <c r="AP44" s="78" t="b">
        <v>1</v>
      </c>
      <c r="AQ44" s="78" t="b">
        <v>0</v>
      </c>
      <c r="AR44" s="78" t="b">
        <v>1</v>
      </c>
      <c r="AS44" s="78" t="s">
        <v>1152</v>
      </c>
      <c r="AT44" s="78">
        <v>14</v>
      </c>
      <c r="AU44" s="82" t="s">
        <v>1550</v>
      </c>
      <c r="AV44" s="78" t="b">
        <v>0</v>
      </c>
      <c r="AW44" s="78" t="s">
        <v>1582</v>
      </c>
      <c r="AX44" s="82" t="s">
        <v>1624</v>
      </c>
      <c r="AY44" s="78" t="s">
        <v>66</v>
      </c>
      <c r="AZ44" s="78" t="str">
        <f>REPLACE(INDEX(GroupVertices[Group],MATCH(Vertices[[#This Row],[Vertex]],GroupVertices[Vertex],0)),1,1,"")</f>
        <v>2</v>
      </c>
      <c r="BA44" s="48" t="s">
        <v>2166</v>
      </c>
      <c r="BB44" s="48" t="s">
        <v>2166</v>
      </c>
      <c r="BC44" s="48" t="s">
        <v>2177</v>
      </c>
      <c r="BD44" s="48" t="s">
        <v>565</v>
      </c>
      <c r="BE44" s="48"/>
      <c r="BF44" s="48"/>
      <c r="BG44" s="120" t="s">
        <v>2234</v>
      </c>
      <c r="BH44" s="120" t="s">
        <v>2273</v>
      </c>
      <c r="BI44" s="120" t="s">
        <v>2319</v>
      </c>
      <c r="BJ44" s="120" t="s">
        <v>2319</v>
      </c>
      <c r="BK44" s="120">
        <v>3</v>
      </c>
      <c r="BL44" s="123">
        <v>2.857142857142857</v>
      </c>
      <c r="BM44" s="120">
        <v>3</v>
      </c>
      <c r="BN44" s="123">
        <v>2.857142857142857</v>
      </c>
      <c r="BO44" s="120">
        <v>0</v>
      </c>
      <c r="BP44" s="123">
        <v>0</v>
      </c>
      <c r="BQ44" s="120">
        <v>99</v>
      </c>
      <c r="BR44" s="123">
        <v>94.28571428571429</v>
      </c>
      <c r="BS44" s="120">
        <v>105</v>
      </c>
      <c r="BT44" s="2"/>
      <c r="BU44" s="3"/>
      <c r="BV44" s="3"/>
      <c r="BW44" s="3"/>
      <c r="BX44" s="3"/>
    </row>
    <row r="45" spans="1:76" ht="15">
      <c r="A45" s="64" t="s">
        <v>246</v>
      </c>
      <c r="B45" s="65"/>
      <c r="C45" s="65" t="s">
        <v>64</v>
      </c>
      <c r="D45" s="66">
        <v>162.13737457742664</v>
      </c>
      <c r="E45" s="68"/>
      <c r="F45" s="100" t="s">
        <v>1568</v>
      </c>
      <c r="G45" s="65"/>
      <c r="H45" s="69" t="s">
        <v>246</v>
      </c>
      <c r="I45" s="70"/>
      <c r="J45" s="70"/>
      <c r="K45" s="69" t="s">
        <v>1716</v>
      </c>
      <c r="L45" s="73">
        <v>1</v>
      </c>
      <c r="M45" s="74">
        <v>3795.945068359375</v>
      </c>
      <c r="N45" s="74">
        <v>3670.182373046875</v>
      </c>
      <c r="O45" s="75"/>
      <c r="P45" s="76"/>
      <c r="Q45" s="76"/>
      <c r="R45" s="86"/>
      <c r="S45" s="48">
        <v>0</v>
      </c>
      <c r="T45" s="48">
        <v>2</v>
      </c>
      <c r="U45" s="49">
        <v>0</v>
      </c>
      <c r="V45" s="49">
        <v>0.007752</v>
      </c>
      <c r="W45" s="49">
        <v>0.020026</v>
      </c>
      <c r="X45" s="49">
        <v>0.796658</v>
      </c>
      <c r="Y45" s="49">
        <v>1</v>
      </c>
      <c r="Z45" s="49">
        <v>0</v>
      </c>
      <c r="AA45" s="71">
        <v>45</v>
      </c>
      <c r="AB45" s="71"/>
      <c r="AC45" s="72"/>
      <c r="AD45" s="78" t="s">
        <v>1233</v>
      </c>
      <c r="AE45" s="78">
        <v>791</v>
      </c>
      <c r="AF45" s="78">
        <v>83</v>
      </c>
      <c r="AG45" s="78">
        <v>100</v>
      </c>
      <c r="AH45" s="78">
        <v>89</v>
      </c>
      <c r="AI45" s="78"/>
      <c r="AJ45" s="78" t="s">
        <v>1317</v>
      </c>
      <c r="AK45" s="78" t="s">
        <v>1387</v>
      </c>
      <c r="AL45" s="82" t="s">
        <v>1445</v>
      </c>
      <c r="AM45" s="78"/>
      <c r="AN45" s="80">
        <v>43501.76513888889</v>
      </c>
      <c r="AO45" s="82" t="s">
        <v>1508</v>
      </c>
      <c r="AP45" s="78" t="b">
        <v>1</v>
      </c>
      <c r="AQ45" s="78" t="b">
        <v>0</v>
      </c>
      <c r="AR45" s="78" t="b">
        <v>0</v>
      </c>
      <c r="AS45" s="78" t="s">
        <v>1152</v>
      </c>
      <c r="AT45" s="78">
        <v>0</v>
      </c>
      <c r="AU45" s="78"/>
      <c r="AV45" s="78" t="b">
        <v>0</v>
      </c>
      <c r="AW45" s="78" t="s">
        <v>1582</v>
      </c>
      <c r="AX45" s="82" t="s">
        <v>1625</v>
      </c>
      <c r="AY45" s="78" t="s">
        <v>66</v>
      </c>
      <c r="AZ45" s="78" t="str">
        <f>REPLACE(INDEX(GroupVertices[Group],MATCH(Vertices[[#This Row],[Vertex]],GroupVertices[Vertex],0)),1,1,"")</f>
        <v>1</v>
      </c>
      <c r="BA45" s="48" t="s">
        <v>490</v>
      </c>
      <c r="BB45" s="48" t="s">
        <v>490</v>
      </c>
      <c r="BC45" s="48" t="s">
        <v>560</v>
      </c>
      <c r="BD45" s="48" t="s">
        <v>560</v>
      </c>
      <c r="BE45" s="48" t="s">
        <v>581</v>
      </c>
      <c r="BF45" s="48" t="s">
        <v>581</v>
      </c>
      <c r="BG45" s="120" t="s">
        <v>2235</v>
      </c>
      <c r="BH45" s="120" t="s">
        <v>2235</v>
      </c>
      <c r="BI45" s="120" t="s">
        <v>2320</v>
      </c>
      <c r="BJ45" s="120" t="s">
        <v>2320</v>
      </c>
      <c r="BK45" s="120">
        <v>1</v>
      </c>
      <c r="BL45" s="123">
        <v>6.25</v>
      </c>
      <c r="BM45" s="120">
        <v>0</v>
      </c>
      <c r="BN45" s="123">
        <v>0</v>
      </c>
      <c r="BO45" s="120">
        <v>0</v>
      </c>
      <c r="BP45" s="123">
        <v>0</v>
      </c>
      <c r="BQ45" s="120">
        <v>15</v>
      </c>
      <c r="BR45" s="123">
        <v>93.75</v>
      </c>
      <c r="BS45" s="120">
        <v>16</v>
      </c>
      <c r="BT45" s="2"/>
      <c r="BU45" s="3"/>
      <c r="BV45" s="3"/>
      <c r="BW45" s="3"/>
      <c r="BX45" s="3"/>
    </row>
    <row r="46" spans="1:76" ht="15">
      <c r="A46" s="64" t="s">
        <v>284</v>
      </c>
      <c r="B46" s="65"/>
      <c r="C46" s="65" t="s">
        <v>64</v>
      </c>
      <c r="D46" s="66">
        <v>423.38193834976977</v>
      </c>
      <c r="E46" s="68"/>
      <c r="F46" s="100" t="s">
        <v>766</v>
      </c>
      <c r="G46" s="65"/>
      <c r="H46" s="69" t="s">
        <v>284</v>
      </c>
      <c r="I46" s="70"/>
      <c r="J46" s="70"/>
      <c r="K46" s="69" t="s">
        <v>1717</v>
      </c>
      <c r="L46" s="73">
        <v>1</v>
      </c>
      <c r="M46" s="74">
        <v>3647.881103515625</v>
      </c>
      <c r="N46" s="74">
        <v>2583.16943359375</v>
      </c>
      <c r="O46" s="75"/>
      <c r="P46" s="76"/>
      <c r="Q46" s="76"/>
      <c r="R46" s="86"/>
      <c r="S46" s="48">
        <v>2</v>
      </c>
      <c r="T46" s="48">
        <v>1</v>
      </c>
      <c r="U46" s="49">
        <v>0</v>
      </c>
      <c r="V46" s="49">
        <v>0.007752</v>
      </c>
      <c r="W46" s="49">
        <v>0.020026</v>
      </c>
      <c r="X46" s="49">
        <v>0.796658</v>
      </c>
      <c r="Y46" s="49">
        <v>0.5</v>
      </c>
      <c r="Z46" s="49">
        <v>0.5</v>
      </c>
      <c r="AA46" s="71">
        <v>46</v>
      </c>
      <c r="AB46" s="71"/>
      <c r="AC46" s="72"/>
      <c r="AD46" s="78" t="s">
        <v>1234</v>
      </c>
      <c r="AE46" s="78">
        <v>4281</v>
      </c>
      <c r="AF46" s="78">
        <v>156022</v>
      </c>
      <c r="AG46" s="78">
        <v>37721</v>
      </c>
      <c r="AH46" s="78">
        <v>6987</v>
      </c>
      <c r="AI46" s="78"/>
      <c r="AJ46" s="78" t="s">
        <v>1318</v>
      </c>
      <c r="AK46" s="78" t="s">
        <v>1388</v>
      </c>
      <c r="AL46" s="82" t="s">
        <v>1446</v>
      </c>
      <c r="AM46" s="78"/>
      <c r="AN46" s="80">
        <v>40113.691342592596</v>
      </c>
      <c r="AO46" s="82" t="s">
        <v>1509</v>
      </c>
      <c r="AP46" s="78" t="b">
        <v>0</v>
      </c>
      <c r="AQ46" s="78" t="b">
        <v>0</v>
      </c>
      <c r="AR46" s="78" t="b">
        <v>1</v>
      </c>
      <c r="AS46" s="78" t="s">
        <v>1152</v>
      </c>
      <c r="AT46" s="78">
        <v>2904</v>
      </c>
      <c r="AU46" s="82" t="s">
        <v>1550</v>
      </c>
      <c r="AV46" s="78" t="b">
        <v>1</v>
      </c>
      <c r="AW46" s="78" t="s">
        <v>1582</v>
      </c>
      <c r="AX46" s="82" t="s">
        <v>1626</v>
      </c>
      <c r="AY46" s="78" t="s">
        <v>66</v>
      </c>
      <c r="AZ46" s="78" t="str">
        <f>REPLACE(INDEX(GroupVertices[Group],MATCH(Vertices[[#This Row],[Vertex]],GroupVertices[Vertex],0)),1,1,"")</f>
        <v>1</v>
      </c>
      <c r="BA46" s="48"/>
      <c r="BB46" s="48"/>
      <c r="BC46" s="48"/>
      <c r="BD46" s="48"/>
      <c r="BE46" s="48" t="s">
        <v>607</v>
      </c>
      <c r="BF46" s="48" t="s">
        <v>607</v>
      </c>
      <c r="BG46" s="120" t="s">
        <v>2236</v>
      </c>
      <c r="BH46" s="120" t="s">
        <v>2236</v>
      </c>
      <c r="BI46" s="120" t="s">
        <v>2321</v>
      </c>
      <c r="BJ46" s="120" t="s">
        <v>2321</v>
      </c>
      <c r="BK46" s="120">
        <v>1</v>
      </c>
      <c r="BL46" s="123">
        <v>4</v>
      </c>
      <c r="BM46" s="120">
        <v>1</v>
      </c>
      <c r="BN46" s="123">
        <v>4</v>
      </c>
      <c r="BO46" s="120">
        <v>0</v>
      </c>
      <c r="BP46" s="123">
        <v>0</v>
      </c>
      <c r="BQ46" s="120">
        <v>23</v>
      </c>
      <c r="BR46" s="123">
        <v>92</v>
      </c>
      <c r="BS46" s="120">
        <v>25</v>
      </c>
      <c r="BT46" s="2"/>
      <c r="BU46" s="3"/>
      <c r="BV46" s="3"/>
      <c r="BW46" s="3"/>
      <c r="BX46" s="3"/>
    </row>
    <row r="47" spans="1:76" ht="15">
      <c r="A47" s="64" t="s">
        <v>247</v>
      </c>
      <c r="B47" s="65"/>
      <c r="C47" s="65" t="s">
        <v>64</v>
      </c>
      <c r="D47" s="66">
        <v>162.05360959119088</v>
      </c>
      <c r="E47" s="68"/>
      <c r="F47" s="100" t="s">
        <v>735</v>
      </c>
      <c r="G47" s="65"/>
      <c r="H47" s="69" t="s">
        <v>247</v>
      </c>
      <c r="I47" s="70"/>
      <c r="J47" s="70"/>
      <c r="K47" s="69" t="s">
        <v>1718</v>
      </c>
      <c r="L47" s="73">
        <v>1</v>
      </c>
      <c r="M47" s="74">
        <v>5974.06103515625</v>
      </c>
      <c r="N47" s="74">
        <v>9065.26953125</v>
      </c>
      <c r="O47" s="75"/>
      <c r="P47" s="76"/>
      <c r="Q47" s="76"/>
      <c r="R47" s="86"/>
      <c r="S47" s="48">
        <v>1</v>
      </c>
      <c r="T47" s="48">
        <v>1</v>
      </c>
      <c r="U47" s="49">
        <v>0</v>
      </c>
      <c r="V47" s="49">
        <v>0</v>
      </c>
      <c r="W47" s="49">
        <v>0</v>
      </c>
      <c r="X47" s="49">
        <v>0.999994</v>
      </c>
      <c r="Y47" s="49">
        <v>0</v>
      </c>
      <c r="Z47" s="49" t="s">
        <v>2688</v>
      </c>
      <c r="AA47" s="71">
        <v>47</v>
      </c>
      <c r="AB47" s="71"/>
      <c r="AC47" s="72"/>
      <c r="AD47" s="78" t="s">
        <v>1235</v>
      </c>
      <c r="AE47" s="78">
        <v>700</v>
      </c>
      <c r="AF47" s="78">
        <v>33</v>
      </c>
      <c r="AG47" s="78">
        <v>25</v>
      </c>
      <c r="AH47" s="78">
        <v>33</v>
      </c>
      <c r="AI47" s="78"/>
      <c r="AJ47" s="78" t="s">
        <v>1319</v>
      </c>
      <c r="AK47" s="78" t="s">
        <v>1387</v>
      </c>
      <c r="AL47" s="82" t="s">
        <v>1447</v>
      </c>
      <c r="AM47" s="78"/>
      <c r="AN47" s="80">
        <v>40360.74694444444</v>
      </c>
      <c r="AO47" s="82" t="s">
        <v>1510</v>
      </c>
      <c r="AP47" s="78" t="b">
        <v>1</v>
      </c>
      <c r="AQ47" s="78" t="b">
        <v>0</v>
      </c>
      <c r="AR47" s="78" t="b">
        <v>0</v>
      </c>
      <c r="AS47" s="78" t="s">
        <v>1152</v>
      </c>
      <c r="AT47" s="78">
        <v>1</v>
      </c>
      <c r="AU47" s="82" t="s">
        <v>1550</v>
      </c>
      <c r="AV47" s="78" t="b">
        <v>0</v>
      </c>
      <c r="AW47" s="78" t="s">
        <v>1582</v>
      </c>
      <c r="AX47" s="82" t="s">
        <v>1627</v>
      </c>
      <c r="AY47" s="78" t="s">
        <v>66</v>
      </c>
      <c r="AZ47" s="78" t="str">
        <f>REPLACE(INDEX(GroupVertices[Group],MATCH(Vertices[[#This Row],[Vertex]],GroupVertices[Vertex],0)),1,1,"")</f>
        <v>2</v>
      </c>
      <c r="BA47" s="48" t="s">
        <v>491</v>
      </c>
      <c r="BB47" s="48" t="s">
        <v>491</v>
      </c>
      <c r="BC47" s="48" t="s">
        <v>560</v>
      </c>
      <c r="BD47" s="48" t="s">
        <v>560</v>
      </c>
      <c r="BE47" s="48"/>
      <c r="BF47" s="48"/>
      <c r="BG47" s="120" t="s">
        <v>2237</v>
      </c>
      <c r="BH47" s="120" t="s">
        <v>2237</v>
      </c>
      <c r="BI47" s="120" t="s">
        <v>2322</v>
      </c>
      <c r="BJ47" s="120" t="s">
        <v>2322</v>
      </c>
      <c r="BK47" s="120">
        <v>0</v>
      </c>
      <c r="BL47" s="123">
        <v>0</v>
      </c>
      <c r="BM47" s="120">
        <v>0</v>
      </c>
      <c r="BN47" s="123">
        <v>0</v>
      </c>
      <c r="BO47" s="120">
        <v>0</v>
      </c>
      <c r="BP47" s="123">
        <v>0</v>
      </c>
      <c r="BQ47" s="120">
        <v>8</v>
      </c>
      <c r="BR47" s="123">
        <v>100</v>
      </c>
      <c r="BS47" s="120">
        <v>8</v>
      </c>
      <c r="BT47" s="2"/>
      <c r="BU47" s="3"/>
      <c r="BV47" s="3"/>
      <c r="BW47" s="3"/>
      <c r="BX47" s="3"/>
    </row>
    <row r="48" spans="1:76" ht="15">
      <c r="A48" s="64" t="s">
        <v>248</v>
      </c>
      <c r="B48" s="65"/>
      <c r="C48" s="65" t="s">
        <v>64</v>
      </c>
      <c r="D48" s="66">
        <v>164.7776469435776</v>
      </c>
      <c r="E48" s="68"/>
      <c r="F48" s="100" t="s">
        <v>736</v>
      </c>
      <c r="G48" s="65"/>
      <c r="H48" s="69" t="s">
        <v>248</v>
      </c>
      <c r="I48" s="70"/>
      <c r="J48" s="70"/>
      <c r="K48" s="69" t="s">
        <v>1719</v>
      </c>
      <c r="L48" s="73">
        <v>1</v>
      </c>
      <c r="M48" s="74">
        <v>4453.74560546875</v>
      </c>
      <c r="N48" s="74">
        <v>9065.26953125</v>
      </c>
      <c r="O48" s="75"/>
      <c r="P48" s="76"/>
      <c r="Q48" s="76"/>
      <c r="R48" s="86"/>
      <c r="S48" s="48">
        <v>1</v>
      </c>
      <c r="T48" s="48">
        <v>1</v>
      </c>
      <c r="U48" s="49">
        <v>0</v>
      </c>
      <c r="V48" s="49">
        <v>0</v>
      </c>
      <c r="W48" s="49">
        <v>0</v>
      </c>
      <c r="X48" s="49">
        <v>0.999994</v>
      </c>
      <c r="Y48" s="49">
        <v>0</v>
      </c>
      <c r="Z48" s="49" t="s">
        <v>2688</v>
      </c>
      <c r="AA48" s="71">
        <v>48</v>
      </c>
      <c r="AB48" s="71"/>
      <c r="AC48" s="72"/>
      <c r="AD48" s="78" t="s">
        <v>1236</v>
      </c>
      <c r="AE48" s="78">
        <v>264</v>
      </c>
      <c r="AF48" s="78">
        <v>1659</v>
      </c>
      <c r="AG48" s="78">
        <v>33081</v>
      </c>
      <c r="AH48" s="78">
        <v>136</v>
      </c>
      <c r="AI48" s="78"/>
      <c r="AJ48" s="78" t="s">
        <v>1320</v>
      </c>
      <c r="AK48" s="78" t="s">
        <v>1389</v>
      </c>
      <c r="AL48" s="82" t="s">
        <v>1448</v>
      </c>
      <c r="AM48" s="78"/>
      <c r="AN48" s="80">
        <v>39919.03021990741</v>
      </c>
      <c r="AO48" s="82" t="s">
        <v>1511</v>
      </c>
      <c r="AP48" s="78" t="b">
        <v>0</v>
      </c>
      <c r="AQ48" s="78" t="b">
        <v>0</v>
      </c>
      <c r="AR48" s="78" t="b">
        <v>0</v>
      </c>
      <c r="AS48" s="78" t="s">
        <v>1152</v>
      </c>
      <c r="AT48" s="78">
        <v>247</v>
      </c>
      <c r="AU48" s="82" t="s">
        <v>1549</v>
      </c>
      <c r="AV48" s="78" t="b">
        <v>0</v>
      </c>
      <c r="AW48" s="78" t="s">
        <v>1582</v>
      </c>
      <c r="AX48" s="82" t="s">
        <v>1628</v>
      </c>
      <c r="AY48" s="78" t="s">
        <v>66</v>
      </c>
      <c r="AZ48" s="78" t="str">
        <f>REPLACE(INDEX(GroupVertices[Group],MATCH(Vertices[[#This Row],[Vertex]],GroupVertices[Vertex],0)),1,1,"")</f>
        <v>2</v>
      </c>
      <c r="BA48" s="48" t="s">
        <v>2167</v>
      </c>
      <c r="BB48" s="48" t="s">
        <v>2167</v>
      </c>
      <c r="BC48" s="48" t="s">
        <v>562</v>
      </c>
      <c r="BD48" s="48" t="s">
        <v>562</v>
      </c>
      <c r="BE48" s="48" t="s">
        <v>582</v>
      </c>
      <c r="BF48" s="48" t="s">
        <v>2195</v>
      </c>
      <c r="BG48" s="120" t="s">
        <v>2238</v>
      </c>
      <c r="BH48" s="120" t="s">
        <v>2274</v>
      </c>
      <c r="BI48" s="120" t="s">
        <v>2323</v>
      </c>
      <c r="BJ48" s="120" t="s">
        <v>2353</v>
      </c>
      <c r="BK48" s="120">
        <v>0</v>
      </c>
      <c r="BL48" s="123">
        <v>0</v>
      </c>
      <c r="BM48" s="120">
        <v>0</v>
      </c>
      <c r="BN48" s="123">
        <v>0</v>
      </c>
      <c r="BO48" s="120">
        <v>0</v>
      </c>
      <c r="BP48" s="123">
        <v>0</v>
      </c>
      <c r="BQ48" s="120">
        <v>32</v>
      </c>
      <c r="BR48" s="123">
        <v>100</v>
      </c>
      <c r="BS48" s="120">
        <v>32</v>
      </c>
      <c r="BT48" s="2"/>
      <c r="BU48" s="3"/>
      <c r="BV48" s="3"/>
      <c r="BW48" s="3"/>
      <c r="BX48" s="3"/>
    </row>
    <row r="49" spans="1:76" ht="15">
      <c r="A49" s="64" t="s">
        <v>249</v>
      </c>
      <c r="B49" s="65"/>
      <c r="C49" s="65" t="s">
        <v>64</v>
      </c>
      <c r="D49" s="66">
        <v>166.6606838341573</v>
      </c>
      <c r="E49" s="68"/>
      <c r="F49" s="100" t="s">
        <v>714</v>
      </c>
      <c r="G49" s="65"/>
      <c r="H49" s="69" t="s">
        <v>249</v>
      </c>
      <c r="I49" s="70"/>
      <c r="J49" s="70"/>
      <c r="K49" s="69" t="s">
        <v>1720</v>
      </c>
      <c r="L49" s="73">
        <v>1</v>
      </c>
      <c r="M49" s="74">
        <v>6964.86572265625</v>
      </c>
      <c r="N49" s="74">
        <v>1349.864990234375</v>
      </c>
      <c r="O49" s="75"/>
      <c r="P49" s="76"/>
      <c r="Q49" s="76"/>
      <c r="R49" s="86"/>
      <c r="S49" s="48">
        <v>0</v>
      </c>
      <c r="T49" s="48">
        <v>1</v>
      </c>
      <c r="U49" s="49">
        <v>0</v>
      </c>
      <c r="V49" s="49">
        <v>0.333333</v>
      </c>
      <c r="W49" s="49">
        <v>0</v>
      </c>
      <c r="X49" s="49">
        <v>0.638294</v>
      </c>
      <c r="Y49" s="49">
        <v>0</v>
      </c>
      <c r="Z49" s="49">
        <v>0</v>
      </c>
      <c r="AA49" s="71">
        <v>49</v>
      </c>
      <c r="AB49" s="71"/>
      <c r="AC49" s="72"/>
      <c r="AD49" s="78" t="s">
        <v>1237</v>
      </c>
      <c r="AE49" s="78">
        <v>1</v>
      </c>
      <c r="AF49" s="78">
        <v>2783</v>
      </c>
      <c r="AG49" s="78">
        <v>196181</v>
      </c>
      <c r="AH49" s="78">
        <v>2</v>
      </c>
      <c r="AI49" s="78"/>
      <c r="AJ49" s="78" t="s">
        <v>1321</v>
      </c>
      <c r="AK49" s="78" t="s">
        <v>1390</v>
      </c>
      <c r="AL49" s="82" t="s">
        <v>1449</v>
      </c>
      <c r="AM49" s="78"/>
      <c r="AN49" s="80">
        <v>42506.30944444444</v>
      </c>
      <c r="AO49" s="78"/>
      <c r="AP49" s="78" t="b">
        <v>1</v>
      </c>
      <c r="AQ49" s="78" t="b">
        <v>0</v>
      </c>
      <c r="AR49" s="78" t="b">
        <v>0</v>
      </c>
      <c r="AS49" s="78" t="s">
        <v>1152</v>
      </c>
      <c r="AT49" s="78">
        <v>1640</v>
      </c>
      <c r="AU49" s="78"/>
      <c r="AV49" s="78" t="b">
        <v>0</v>
      </c>
      <c r="AW49" s="78" t="s">
        <v>1582</v>
      </c>
      <c r="AX49" s="82" t="s">
        <v>1629</v>
      </c>
      <c r="AY49" s="78" t="s">
        <v>66</v>
      </c>
      <c r="AZ49" s="78" t="str">
        <f>REPLACE(INDEX(GroupVertices[Group],MATCH(Vertices[[#This Row],[Vertex]],GroupVertices[Vertex],0)),1,1,"")</f>
        <v>8</v>
      </c>
      <c r="BA49" s="48"/>
      <c r="BB49" s="48"/>
      <c r="BC49" s="48"/>
      <c r="BD49" s="48"/>
      <c r="BE49" s="48" t="s">
        <v>583</v>
      </c>
      <c r="BF49" s="48" t="s">
        <v>583</v>
      </c>
      <c r="BG49" s="120" t="s">
        <v>2239</v>
      </c>
      <c r="BH49" s="120" t="s">
        <v>2239</v>
      </c>
      <c r="BI49" s="120" t="s">
        <v>2324</v>
      </c>
      <c r="BJ49" s="120" t="s">
        <v>2324</v>
      </c>
      <c r="BK49" s="120">
        <v>0</v>
      </c>
      <c r="BL49" s="123">
        <v>0</v>
      </c>
      <c r="BM49" s="120">
        <v>0</v>
      </c>
      <c r="BN49" s="123">
        <v>0</v>
      </c>
      <c r="BO49" s="120">
        <v>0</v>
      </c>
      <c r="BP49" s="123">
        <v>0</v>
      </c>
      <c r="BQ49" s="120">
        <v>23</v>
      </c>
      <c r="BR49" s="123">
        <v>100</v>
      </c>
      <c r="BS49" s="120">
        <v>23</v>
      </c>
      <c r="BT49" s="2"/>
      <c r="BU49" s="3"/>
      <c r="BV49" s="3"/>
      <c r="BW49" s="3"/>
      <c r="BX49" s="3"/>
    </row>
    <row r="50" spans="1:76" ht="15">
      <c r="A50" s="64" t="s">
        <v>250</v>
      </c>
      <c r="B50" s="65"/>
      <c r="C50" s="65" t="s">
        <v>64</v>
      </c>
      <c r="D50" s="66">
        <v>162.6248867973187</v>
      </c>
      <c r="E50" s="68"/>
      <c r="F50" s="100" t="s">
        <v>737</v>
      </c>
      <c r="G50" s="65"/>
      <c r="H50" s="69" t="s">
        <v>250</v>
      </c>
      <c r="I50" s="70"/>
      <c r="J50" s="70"/>
      <c r="K50" s="69" t="s">
        <v>1721</v>
      </c>
      <c r="L50" s="73">
        <v>7.803674719292276</v>
      </c>
      <c r="M50" s="74">
        <v>6964.86572265625</v>
      </c>
      <c r="N50" s="74">
        <v>685.2255859375</v>
      </c>
      <c r="O50" s="75"/>
      <c r="P50" s="76"/>
      <c r="Q50" s="76"/>
      <c r="R50" s="86"/>
      <c r="S50" s="48">
        <v>3</v>
      </c>
      <c r="T50" s="48">
        <v>1</v>
      </c>
      <c r="U50" s="49">
        <v>2</v>
      </c>
      <c r="V50" s="49">
        <v>0.5</v>
      </c>
      <c r="W50" s="49">
        <v>0</v>
      </c>
      <c r="X50" s="49">
        <v>1.723394</v>
      </c>
      <c r="Y50" s="49">
        <v>0</v>
      </c>
      <c r="Z50" s="49">
        <v>0</v>
      </c>
      <c r="AA50" s="71">
        <v>50</v>
      </c>
      <c r="AB50" s="71"/>
      <c r="AC50" s="72"/>
      <c r="AD50" s="78" t="s">
        <v>1238</v>
      </c>
      <c r="AE50" s="78">
        <v>362</v>
      </c>
      <c r="AF50" s="78">
        <v>374</v>
      </c>
      <c r="AG50" s="78">
        <v>930</v>
      </c>
      <c r="AH50" s="78">
        <v>1291</v>
      </c>
      <c r="AI50" s="78"/>
      <c r="AJ50" s="78" t="s">
        <v>1322</v>
      </c>
      <c r="AK50" s="78" t="s">
        <v>1391</v>
      </c>
      <c r="AL50" s="78"/>
      <c r="AM50" s="78"/>
      <c r="AN50" s="80">
        <v>41434.12599537037</v>
      </c>
      <c r="AO50" s="78"/>
      <c r="AP50" s="78" t="b">
        <v>1</v>
      </c>
      <c r="AQ50" s="78" t="b">
        <v>0</v>
      </c>
      <c r="AR50" s="78" t="b">
        <v>0</v>
      </c>
      <c r="AS50" s="78" t="s">
        <v>1152</v>
      </c>
      <c r="AT50" s="78">
        <v>14</v>
      </c>
      <c r="AU50" s="82" t="s">
        <v>1550</v>
      </c>
      <c r="AV50" s="78" t="b">
        <v>0</v>
      </c>
      <c r="AW50" s="78" t="s">
        <v>1582</v>
      </c>
      <c r="AX50" s="82" t="s">
        <v>1630</v>
      </c>
      <c r="AY50" s="78" t="s">
        <v>66</v>
      </c>
      <c r="AZ50" s="78" t="str">
        <f>REPLACE(INDEX(GroupVertices[Group],MATCH(Vertices[[#This Row],[Vertex]],GroupVertices[Vertex],0)),1,1,"")</f>
        <v>8</v>
      </c>
      <c r="BA50" s="48" t="s">
        <v>494</v>
      </c>
      <c r="BB50" s="48" t="s">
        <v>494</v>
      </c>
      <c r="BC50" s="48" t="s">
        <v>562</v>
      </c>
      <c r="BD50" s="48" t="s">
        <v>562</v>
      </c>
      <c r="BE50" s="48" t="s">
        <v>583</v>
      </c>
      <c r="BF50" s="48" t="s">
        <v>583</v>
      </c>
      <c r="BG50" s="120" t="s">
        <v>2240</v>
      </c>
      <c r="BH50" s="120" t="s">
        <v>2240</v>
      </c>
      <c r="BI50" s="120" t="s">
        <v>2102</v>
      </c>
      <c r="BJ50" s="120" t="s">
        <v>2102</v>
      </c>
      <c r="BK50" s="120">
        <v>0</v>
      </c>
      <c r="BL50" s="123">
        <v>0</v>
      </c>
      <c r="BM50" s="120">
        <v>0</v>
      </c>
      <c r="BN50" s="123">
        <v>0</v>
      </c>
      <c r="BO50" s="120">
        <v>0</v>
      </c>
      <c r="BP50" s="123">
        <v>0</v>
      </c>
      <c r="BQ50" s="120">
        <v>20</v>
      </c>
      <c r="BR50" s="123">
        <v>100</v>
      </c>
      <c r="BS50" s="120">
        <v>20</v>
      </c>
      <c r="BT50" s="2"/>
      <c r="BU50" s="3"/>
      <c r="BV50" s="3"/>
      <c r="BW50" s="3"/>
      <c r="BX50" s="3"/>
    </row>
    <row r="51" spans="1:76" ht="15">
      <c r="A51" s="64" t="s">
        <v>251</v>
      </c>
      <c r="B51" s="65"/>
      <c r="C51" s="65" t="s">
        <v>64</v>
      </c>
      <c r="D51" s="66">
        <v>162.03015539504486</v>
      </c>
      <c r="E51" s="68"/>
      <c r="F51" s="100" t="s">
        <v>738</v>
      </c>
      <c r="G51" s="65"/>
      <c r="H51" s="69" t="s">
        <v>251</v>
      </c>
      <c r="I51" s="70"/>
      <c r="J51" s="70"/>
      <c r="K51" s="69" t="s">
        <v>1722</v>
      </c>
      <c r="L51" s="73">
        <v>1</v>
      </c>
      <c r="M51" s="74">
        <v>7796.4912109375</v>
      </c>
      <c r="N51" s="74">
        <v>1349.864990234375</v>
      </c>
      <c r="O51" s="75"/>
      <c r="P51" s="76"/>
      <c r="Q51" s="76"/>
      <c r="R51" s="86"/>
      <c r="S51" s="48">
        <v>0</v>
      </c>
      <c r="T51" s="48">
        <v>1</v>
      </c>
      <c r="U51" s="49">
        <v>0</v>
      </c>
      <c r="V51" s="49">
        <v>0.333333</v>
      </c>
      <c r="W51" s="49">
        <v>0</v>
      </c>
      <c r="X51" s="49">
        <v>0.638294</v>
      </c>
      <c r="Y51" s="49">
        <v>0</v>
      </c>
      <c r="Z51" s="49">
        <v>0</v>
      </c>
      <c r="AA51" s="71">
        <v>51</v>
      </c>
      <c r="AB51" s="71"/>
      <c r="AC51" s="72"/>
      <c r="AD51" s="78" t="s">
        <v>1239</v>
      </c>
      <c r="AE51" s="78">
        <v>22</v>
      </c>
      <c r="AF51" s="78">
        <v>19</v>
      </c>
      <c r="AG51" s="78">
        <v>23</v>
      </c>
      <c r="AH51" s="78">
        <v>40</v>
      </c>
      <c r="AI51" s="78"/>
      <c r="AJ51" s="78" t="s">
        <v>1323</v>
      </c>
      <c r="AK51" s="78" t="s">
        <v>1392</v>
      </c>
      <c r="AL51" s="78"/>
      <c r="AM51" s="78"/>
      <c r="AN51" s="80">
        <v>43410.5694212963</v>
      </c>
      <c r="AO51" s="78"/>
      <c r="AP51" s="78" t="b">
        <v>1</v>
      </c>
      <c r="AQ51" s="78" t="b">
        <v>0</v>
      </c>
      <c r="AR51" s="78" t="b">
        <v>0</v>
      </c>
      <c r="AS51" s="78" t="s">
        <v>1152</v>
      </c>
      <c r="AT51" s="78">
        <v>0</v>
      </c>
      <c r="AU51" s="78"/>
      <c r="AV51" s="78" t="b">
        <v>0</v>
      </c>
      <c r="AW51" s="78" t="s">
        <v>1582</v>
      </c>
      <c r="AX51" s="82" t="s">
        <v>1631</v>
      </c>
      <c r="AY51" s="78" t="s">
        <v>66</v>
      </c>
      <c r="AZ51" s="78" t="str">
        <f>REPLACE(INDEX(GroupVertices[Group],MATCH(Vertices[[#This Row],[Vertex]],GroupVertices[Vertex],0)),1,1,"")</f>
        <v>8</v>
      </c>
      <c r="BA51" s="48"/>
      <c r="BB51" s="48"/>
      <c r="BC51" s="48"/>
      <c r="BD51" s="48"/>
      <c r="BE51" s="48" t="s">
        <v>583</v>
      </c>
      <c r="BF51" s="48" t="s">
        <v>583</v>
      </c>
      <c r="BG51" s="120" t="s">
        <v>2239</v>
      </c>
      <c r="BH51" s="120" t="s">
        <v>2239</v>
      </c>
      <c r="BI51" s="120" t="s">
        <v>2324</v>
      </c>
      <c r="BJ51" s="120" t="s">
        <v>2324</v>
      </c>
      <c r="BK51" s="120">
        <v>0</v>
      </c>
      <c r="BL51" s="123">
        <v>0</v>
      </c>
      <c r="BM51" s="120">
        <v>0</v>
      </c>
      <c r="BN51" s="123">
        <v>0</v>
      </c>
      <c r="BO51" s="120">
        <v>0</v>
      </c>
      <c r="BP51" s="123">
        <v>0</v>
      </c>
      <c r="BQ51" s="120">
        <v>23</v>
      </c>
      <c r="BR51" s="123">
        <v>100</v>
      </c>
      <c r="BS51" s="120">
        <v>23</v>
      </c>
      <c r="BT51" s="2"/>
      <c r="BU51" s="3"/>
      <c r="BV51" s="3"/>
      <c r="BW51" s="3"/>
      <c r="BX51" s="3"/>
    </row>
    <row r="52" spans="1:76" ht="15">
      <c r="A52" s="64" t="s">
        <v>252</v>
      </c>
      <c r="B52" s="65"/>
      <c r="C52" s="65" t="s">
        <v>64</v>
      </c>
      <c r="D52" s="66">
        <v>165.31039225603698</v>
      </c>
      <c r="E52" s="68"/>
      <c r="F52" s="100" t="s">
        <v>739</v>
      </c>
      <c r="G52" s="65"/>
      <c r="H52" s="69" t="s">
        <v>252</v>
      </c>
      <c r="I52" s="70"/>
      <c r="J52" s="70"/>
      <c r="K52" s="69" t="s">
        <v>1723</v>
      </c>
      <c r="L52" s="73">
        <v>1416.1643416127936</v>
      </c>
      <c r="M52" s="74">
        <v>9238.9599609375</v>
      </c>
      <c r="N52" s="74">
        <v>6681.6845703125</v>
      </c>
      <c r="O52" s="75"/>
      <c r="P52" s="76"/>
      <c r="Q52" s="76"/>
      <c r="R52" s="86"/>
      <c r="S52" s="48">
        <v>0</v>
      </c>
      <c r="T52" s="48">
        <v>3</v>
      </c>
      <c r="U52" s="49">
        <v>416</v>
      </c>
      <c r="V52" s="49">
        <v>0.008264</v>
      </c>
      <c r="W52" s="49">
        <v>0.023059</v>
      </c>
      <c r="X52" s="49">
        <v>1.071538</v>
      </c>
      <c r="Y52" s="49">
        <v>0.3333333333333333</v>
      </c>
      <c r="Z52" s="49">
        <v>0</v>
      </c>
      <c r="AA52" s="71">
        <v>52</v>
      </c>
      <c r="AB52" s="71"/>
      <c r="AC52" s="72"/>
      <c r="AD52" s="78" t="s">
        <v>1240</v>
      </c>
      <c r="AE52" s="78">
        <v>4102</v>
      </c>
      <c r="AF52" s="78">
        <v>1977</v>
      </c>
      <c r="AG52" s="78">
        <v>4424</v>
      </c>
      <c r="AH52" s="78">
        <v>7398</v>
      </c>
      <c r="AI52" s="78"/>
      <c r="AJ52" s="78" t="s">
        <v>1324</v>
      </c>
      <c r="AK52" s="78" t="s">
        <v>1393</v>
      </c>
      <c r="AL52" s="82" t="s">
        <v>1450</v>
      </c>
      <c r="AM52" s="78"/>
      <c r="AN52" s="80">
        <v>40571.5690625</v>
      </c>
      <c r="AO52" s="82" t="s">
        <v>1512</v>
      </c>
      <c r="AP52" s="78" t="b">
        <v>0</v>
      </c>
      <c r="AQ52" s="78" t="b">
        <v>0</v>
      </c>
      <c r="AR52" s="78" t="b">
        <v>0</v>
      </c>
      <c r="AS52" s="78" t="s">
        <v>1152</v>
      </c>
      <c r="AT52" s="78">
        <v>20</v>
      </c>
      <c r="AU52" s="82" t="s">
        <v>1556</v>
      </c>
      <c r="AV52" s="78" t="b">
        <v>0</v>
      </c>
      <c r="AW52" s="78" t="s">
        <v>1582</v>
      </c>
      <c r="AX52" s="82" t="s">
        <v>1632</v>
      </c>
      <c r="AY52" s="78" t="s">
        <v>66</v>
      </c>
      <c r="AZ52" s="78" t="str">
        <f>REPLACE(INDEX(GroupVertices[Group],MATCH(Vertices[[#This Row],[Vertex]],GroupVertices[Vertex],0)),1,1,"")</f>
        <v>4</v>
      </c>
      <c r="BA52" s="48" t="s">
        <v>2168</v>
      </c>
      <c r="BB52" s="48" t="s">
        <v>2168</v>
      </c>
      <c r="BC52" s="48" t="s">
        <v>560</v>
      </c>
      <c r="BD52" s="48" t="s">
        <v>560</v>
      </c>
      <c r="BE52" s="48" t="s">
        <v>2185</v>
      </c>
      <c r="BF52" s="48" t="s">
        <v>2185</v>
      </c>
      <c r="BG52" s="120" t="s">
        <v>2241</v>
      </c>
      <c r="BH52" s="120" t="s">
        <v>2275</v>
      </c>
      <c r="BI52" s="120" t="s">
        <v>2325</v>
      </c>
      <c r="BJ52" s="120" t="s">
        <v>2325</v>
      </c>
      <c r="BK52" s="120">
        <v>4</v>
      </c>
      <c r="BL52" s="123">
        <v>3.389830508474576</v>
      </c>
      <c r="BM52" s="120">
        <v>0</v>
      </c>
      <c r="BN52" s="123">
        <v>0</v>
      </c>
      <c r="BO52" s="120">
        <v>0</v>
      </c>
      <c r="BP52" s="123">
        <v>0</v>
      </c>
      <c r="BQ52" s="120">
        <v>114</v>
      </c>
      <c r="BR52" s="123">
        <v>96.61016949152543</v>
      </c>
      <c r="BS52" s="120">
        <v>118</v>
      </c>
      <c r="BT52" s="2"/>
      <c r="BU52" s="3"/>
      <c r="BV52" s="3"/>
      <c r="BW52" s="3"/>
      <c r="BX52" s="3"/>
    </row>
    <row r="53" spans="1:76" ht="15">
      <c r="A53" s="64" t="s">
        <v>290</v>
      </c>
      <c r="B53" s="65"/>
      <c r="C53" s="65" t="s">
        <v>64</v>
      </c>
      <c r="D53" s="66">
        <v>162.23621726118483</v>
      </c>
      <c r="E53" s="68"/>
      <c r="F53" s="100" t="s">
        <v>772</v>
      </c>
      <c r="G53" s="65"/>
      <c r="H53" s="69" t="s">
        <v>290</v>
      </c>
      <c r="I53" s="70"/>
      <c r="J53" s="70"/>
      <c r="K53" s="69" t="s">
        <v>1724</v>
      </c>
      <c r="L53" s="73">
        <v>1103.1953045253488</v>
      </c>
      <c r="M53" s="74">
        <v>9118.6455078125</v>
      </c>
      <c r="N53" s="74">
        <v>8163.8896484375</v>
      </c>
      <c r="O53" s="75"/>
      <c r="P53" s="76"/>
      <c r="Q53" s="76"/>
      <c r="R53" s="86"/>
      <c r="S53" s="48">
        <v>5</v>
      </c>
      <c r="T53" s="48">
        <v>1</v>
      </c>
      <c r="U53" s="49">
        <v>324</v>
      </c>
      <c r="V53" s="49">
        <v>0.005882</v>
      </c>
      <c r="W53" s="49">
        <v>0.003798</v>
      </c>
      <c r="X53" s="49">
        <v>1.972971</v>
      </c>
      <c r="Y53" s="49">
        <v>0</v>
      </c>
      <c r="Z53" s="49">
        <v>0</v>
      </c>
      <c r="AA53" s="71">
        <v>53</v>
      </c>
      <c r="AB53" s="71"/>
      <c r="AC53" s="72"/>
      <c r="AD53" s="78" t="s">
        <v>1241</v>
      </c>
      <c r="AE53" s="78">
        <v>599</v>
      </c>
      <c r="AF53" s="78">
        <v>142</v>
      </c>
      <c r="AG53" s="78">
        <v>150</v>
      </c>
      <c r="AH53" s="78">
        <v>1025</v>
      </c>
      <c r="AI53" s="78"/>
      <c r="AJ53" s="78" t="s">
        <v>1325</v>
      </c>
      <c r="AK53" s="78" t="s">
        <v>1363</v>
      </c>
      <c r="AL53" s="82" t="s">
        <v>1451</v>
      </c>
      <c r="AM53" s="78"/>
      <c r="AN53" s="80">
        <v>43222.56302083333</v>
      </c>
      <c r="AO53" s="82" t="s">
        <v>1513</v>
      </c>
      <c r="AP53" s="78" t="b">
        <v>0</v>
      </c>
      <c r="AQ53" s="78" t="b">
        <v>0</v>
      </c>
      <c r="AR53" s="78" t="b">
        <v>0</v>
      </c>
      <c r="AS53" s="78" t="s">
        <v>1152</v>
      </c>
      <c r="AT53" s="78">
        <v>1</v>
      </c>
      <c r="AU53" s="82" t="s">
        <v>1550</v>
      </c>
      <c r="AV53" s="78" t="b">
        <v>0</v>
      </c>
      <c r="AW53" s="78" t="s">
        <v>1582</v>
      </c>
      <c r="AX53" s="82" t="s">
        <v>1633</v>
      </c>
      <c r="AY53" s="78" t="s">
        <v>66</v>
      </c>
      <c r="AZ53" s="78" t="str">
        <f>REPLACE(INDEX(GroupVertices[Group],MATCH(Vertices[[#This Row],[Vertex]],GroupVertices[Vertex],0)),1,1,"")</f>
        <v>4</v>
      </c>
      <c r="BA53" s="48" t="s">
        <v>558</v>
      </c>
      <c r="BB53" s="48" t="s">
        <v>558</v>
      </c>
      <c r="BC53" s="48" t="s">
        <v>562</v>
      </c>
      <c r="BD53" s="48" t="s">
        <v>562</v>
      </c>
      <c r="BE53" s="48" t="s">
        <v>583</v>
      </c>
      <c r="BF53" s="48" t="s">
        <v>583</v>
      </c>
      <c r="BG53" s="120" t="s">
        <v>2240</v>
      </c>
      <c r="BH53" s="120" t="s">
        <v>2240</v>
      </c>
      <c r="BI53" s="120" t="s">
        <v>2102</v>
      </c>
      <c r="BJ53" s="120" t="s">
        <v>2102</v>
      </c>
      <c r="BK53" s="120">
        <v>0</v>
      </c>
      <c r="BL53" s="123">
        <v>0</v>
      </c>
      <c r="BM53" s="120">
        <v>0</v>
      </c>
      <c r="BN53" s="123">
        <v>0</v>
      </c>
      <c r="BO53" s="120">
        <v>0</v>
      </c>
      <c r="BP53" s="123">
        <v>0</v>
      </c>
      <c r="BQ53" s="120">
        <v>20</v>
      </c>
      <c r="BR53" s="123">
        <v>100</v>
      </c>
      <c r="BS53" s="120">
        <v>20</v>
      </c>
      <c r="BT53" s="2"/>
      <c r="BU53" s="3"/>
      <c r="BV53" s="3"/>
      <c r="BW53" s="3"/>
      <c r="BX53" s="3"/>
    </row>
    <row r="54" spans="1:76" ht="15">
      <c r="A54" s="64" t="s">
        <v>253</v>
      </c>
      <c r="B54" s="65"/>
      <c r="C54" s="65" t="s">
        <v>64</v>
      </c>
      <c r="D54" s="66">
        <v>173.20272925916967</v>
      </c>
      <c r="E54" s="68"/>
      <c r="F54" s="100" t="s">
        <v>1569</v>
      </c>
      <c r="G54" s="65"/>
      <c r="H54" s="69" t="s">
        <v>253</v>
      </c>
      <c r="I54" s="70"/>
      <c r="J54" s="70"/>
      <c r="K54" s="69" t="s">
        <v>1725</v>
      </c>
      <c r="L54" s="73">
        <v>1082.7842803674719</v>
      </c>
      <c r="M54" s="74">
        <v>7542.67626953125</v>
      </c>
      <c r="N54" s="74">
        <v>7704.60986328125</v>
      </c>
      <c r="O54" s="75"/>
      <c r="P54" s="76"/>
      <c r="Q54" s="76"/>
      <c r="R54" s="86"/>
      <c r="S54" s="48">
        <v>1</v>
      </c>
      <c r="T54" s="48">
        <v>2</v>
      </c>
      <c r="U54" s="49">
        <v>318</v>
      </c>
      <c r="V54" s="49">
        <v>0.00813</v>
      </c>
      <c r="W54" s="49">
        <v>0.02078</v>
      </c>
      <c r="X54" s="49">
        <v>1.16981</v>
      </c>
      <c r="Y54" s="49">
        <v>0.16666666666666666</v>
      </c>
      <c r="Z54" s="49">
        <v>0</v>
      </c>
      <c r="AA54" s="71">
        <v>54</v>
      </c>
      <c r="AB54" s="71"/>
      <c r="AC54" s="72"/>
      <c r="AD54" s="78" t="s">
        <v>1242</v>
      </c>
      <c r="AE54" s="78">
        <v>892</v>
      </c>
      <c r="AF54" s="78">
        <v>6688</v>
      </c>
      <c r="AG54" s="78">
        <v>14840</v>
      </c>
      <c r="AH54" s="78">
        <v>760</v>
      </c>
      <c r="AI54" s="78"/>
      <c r="AJ54" s="78" t="s">
        <v>1326</v>
      </c>
      <c r="AK54" s="78" t="s">
        <v>1394</v>
      </c>
      <c r="AL54" s="82" t="s">
        <v>1452</v>
      </c>
      <c r="AM54" s="78"/>
      <c r="AN54" s="80">
        <v>40442.20023148148</v>
      </c>
      <c r="AO54" s="82" t="s">
        <v>1514</v>
      </c>
      <c r="AP54" s="78" t="b">
        <v>0</v>
      </c>
      <c r="AQ54" s="78" t="b">
        <v>0</v>
      </c>
      <c r="AR54" s="78" t="b">
        <v>1</v>
      </c>
      <c r="AS54" s="78" t="s">
        <v>1152</v>
      </c>
      <c r="AT54" s="78">
        <v>366</v>
      </c>
      <c r="AU54" s="82" t="s">
        <v>1550</v>
      </c>
      <c r="AV54" s="78" t="b">
        <v>1</v>
      </c>
      <c r="AW54" s="78" t="s">
        <v>1582</v>
      </c>
      <c r="AX54" s="82" t="s">
        <v>1634</v>
      </c>
      <c r="AY54" s="78" t="s">
        <v>66</v>
      </c>
      <c r="AZ54" s="78" t="str">
        <f>REPLACE(INDEX(GroupVertices[Group],MATCH(Vertices[[#This Row],[Vertex]],GroupVertices[Vertex],0)),1,1,"")</f>
        <v>3</v>
      </c>
      <c r="BA54" s="48" t="s">
        <v>497</v>
      </c>
      <c r="BB54" s="48" t="s">
        <v>497</v>
      </c>
      <c r="BC54" s="48" t="s">
        <v>560</v>
      </c>
      <c r="BD54" s="48" t="s">
        <v>560</v>
      </c>
      <c r="BE54" s="48" t="s">
        <v>589</v>
      </c>
      <c r="BF54" s="48" t="s">
        <v>589</v>
      </c>
      <c r="BG54" s="120" t="s">
        <v>2242</v>
      </c>
      <c r="BH54" s="120" t="s">
        <v>2242</v>
      </c>
      <c r="BI54" s="120" t="s">
        <v>2101</v>
      </c>
      <c r="BJ54" s="120" t="s">
        <v>2101</v>
      </c>
      <c r="BK54" s="120">
        <v>0</v>
      </c>
      <c r="BL54" s="123">
        <v>0</v>
      </c>
      <c r="BM54" s="120">
        <v>0</v>
      </c>
      <c r="BN54" s="123">
        <v>0</v>
      </c>
      <c r="BO54" s="120">
        <v>0</v>
      </c>
      <c r="BP54" s="123">
        <v>0</v>
      </c>
      <c r="BQ54" s="120">
        <v>36</v>
      </c>
      <c r="BR54" s="123">
        <v>100</v>
      </c>
      <c r="BS54" s="120">
        <v>36</v>
      </c>
      <c r="BT54" s="2"/>
      <c r="BU54" s="3"/>
      <c r="BV54" s="3"/>
      <c r="BW54" s="3"/>
      <c r="BX54" s="3"/>
    </row>
    <row r="55" spans="1:76" ht="15">
      <c r="A55" s="64" t="s">
        <v>254</v>
      </c>
      <c r="B55" s="65"/>
      <c r="C55" s="65" t="s">
        <v>64</v>
      </c>
      <c r="D55" s="66">
        <v>168.96422095564054</v>
      </c>
      <c r="E55" s="68"/>
      <c r="F55" s="100" t="s">
        <v>740</v>
      </c>
      <c r="G55" s="65"/>
      <c r="H55" s="69" t="s">
        <v>254</v>
      </c>
      <c r="I55" s="70"/>
      <c r="J55" s="70"/>
      <c r="K55" s="69" t="s">
        <v>1726</v>
      </c>
      <c r="L55" s="73">
        <v>14.607349438584553</v>
      </c>
      <c r="M55" s="74">
        <v>7891.8232421875</v>
      </c>
      <c r="N55" s="74">
        <v>7203.72607421875</v>
      </c>
      <c r="O55" s="75"/>
      <c r="P55" s="76"/>
      <c r="Q55" s="76"/>
      <c r="R55" s="86"/>
      <c r="S55" s="48">
        <v>0</v>
      </c>
      <c r="T55" s="48">
        <v>3</v>
      </c>
      <c r="U55" s="49">
        <v>4</v>
      </c>
      <c r="V55" s="49">
        <v>0.008</v>
      </c>
      <c r="W55" s="49">
        <v>0.02285</v>
      </c>
      <c r="X55" s="49">
        <v>1.118947</v>
      </c>
      <c r="Y55" s="49">
        <v>0.3333333333333333</v>
      </c>
      <c r="Z55" s="49">
        <v>0</v>
      </c>
      <c r="AA55" s="71">
        <v>55</v>
      </c>
      <c r="AB55" s="71"/>
      <c r="AC55" s="72"/>
      <c r="AD55" s="78" t="s">
        <v>1243</v>
      </c>
      <c r="AE55" s="78">
        <v>3354</v>
      </c>
      <c r="AF55" s="78">
        <v>4158</v>
      </c>
      <c r="AG55" s="78">
        <v>128208</v>
      </c>
      <c r="AH55" s="78">
        <v>20</v>
      </c>
      <c r="AI55" s="78"/>
      <c r="AJ55" s="78" t="s">
        <v>1327</v>
      </c>
      <c r="AK55" s="78"/>
      <c r="AL55" s="82" t="s">
        <v>1453</v>
      </c>
      <c r="AM55" s="78"/>
      <c r="AN55" s="80">
        <v>42714.47175925926</v>
      </c>
      <c r="AO55" s="82" t="s">
        <v>1515</v>
      </c>
      <c r="AP55" s="78" t="b">
        <v>0</v>
      </c>
      <c r="AQ55" s="78" t="b">
        <v>0</v>
      </c>
      <c r="AR55" s="78" t="b">
        <v>0</v>
      </c>
      <c r="AS55" s="78" t="s">
        <v>1152</v>
      </c>
      <c r="AT55" s="78">
        <v>1069</v>
      </c>
      <c r="AU55" s="82" t="s">
        <v>1550</v>
      </c>
      <c r="AV55" s="78" t="b">
        <v>0</v>
      </c>
      <c r="AW55" s="78" t="s">
        <v>1582</v>
      </c>
      <c r="AX55" s="82" t="s">
        <v>1635</v>
      </c>
      <c r="AY55" s="78" t="s">
        <v>66</v>
      </c>
      <c r="AZ55" s="78" t="str">
        <f>REPLACE(INDEX(GroupVertices[Group],MATCH(Vertices[[#This Row],[Vertex]],GroupVertices[Vertex],0)),1,1,"")</f>
        <v>3</v>
      </c>
      <c r="BA55" s="48"/>
      <c r="BB55" s="48"/>
      <c r="BC55" s="48"/>
      <c r="BD55" s="48"/>
      <c r="BE55" s="48" t="s">
        <v>2186</v>
      </c>
      <c r="BF55" s="48" t="s">
        <v>2186</v>
      </c>
      <c r="BG55" s="120" t="s">
        <v>2243</v>
      </c>
      <c r="BH55" s="120" t="s">
        <v>2243</v>
      </c>
      <c r="BI55" s="120" t="s">
        <v>2326</v>
      </c>
      <c r="BJ55" s="120" t="s">
        <v>2326</v>
      </c>
      <c r="BK55" s="120">
        <v>0</v>
      </c>
      <c r="BL55" s="123">
        <v>0</v>
      </c>
      <c r="BM55" s="120">
        <v>0</v>
      </c>
      <c r="BN55" s="123">
        <v>0</v>
      </c>
      <c r="BO55" s="120">
        <v>0</v>
      </c>
      <c r="BP55" s="123">
        <v>0</v>
      </c>
      <c r="BQ55" s="120">
        <v>39</v>
      </c>
      <c r="BR55" s="123">
        <v>100</v>
      </c>
      <c r="BS55" s="120">
        <v>39</v>
      </c>
      <c r="BT55" s="2"/>
      <c r="BU55" s="3"/>
      <c r="BV55" s="3"/>
      <c r="BW55" s="3"/>
      <c r="BX55" s="3"/>
    </row>
    <row r="56" spans="1:76" ht="15">
      <c r="A56" s="64" t="s">
        <v>295</v>
      </c>
      <c r="B56" s="65"/>
      <c r="C56" s="65" t="s">
        <v>64</v>
      </c>
      <c r="D56" s="66">
        <v>169.4031494835159</v>
      </c>
      <c r="E56" s="68"/>
      <c r="F56" s="100" t="s">
        <v>1570</v>
      </c>
      <c r="G56" s="65"/>
      <c r="H56" s="69" t="s">
        <v>295</v>
      </c>
      <c r="I56" s="70"/>
      <c r="J56" s="70"/>
      <c r="K56" s="69" t="s">
        <v>1727</v>
      </c>
      <c r="L56" s="73">
        <v>1</v>
      </c>
      <c r="M56" s="74">
        <v>8238.2919921875</v>
      </c>
      <c r="N56" s="74">
        <v>6681.6845703125</v>
      </c>
      <c r="O56" s="75"/>
      <c r="P56" s="76"/>
      <c r="Q56" s="76"/>
      <c r="R56" s="86"/>
      <c r="S56" s="48">
        <v>2</v>
      </c>
      <c r="T56" s="48">
        <v>0</v>
      </c>
      <c r="U56" s="49">
        <v>0</v>
      </c>
      <c r="V56" s="49">
        <v>0.007752</v>
      </c>
      <c r="W56" s="49">
        <v>0.020403</v>
      </c>
      <c r="X56" s="49">
        <v>0.775113</v>
      </c>
      <c r="Y56" s="49">
        <v>0.5</v>
      </c>
      <c r="Z56" s="49">
        <v>0</v>
      </c>
      <c r="AA56" s="71">
        <v>56</v>
      </c>
      <c r="AB56" s="71"/>
      <c r="AC56" s="72"/>
      <c r="AD56" s="78" t="s">
        <v>1244</v>
      </c>
      <c r="AE56" s="78">
        <v>335</v>
      </c>
      <c r="AF56" s="78">
        <v>4420</v>
      </c>
      <c r="AG56" s="78">
        <v>4788</v>
      </c>
      <c r="AH56" s="78">
        <v>166</v>
      </c>
      <c r="AI56" s="78"/>
      <c r="AJ56" s="78" t="s">
        <v>1328</v>
      </c>
      <c r="AK56" s="78" t="s">
        <v>1395</v>
      </c>
      <c r="AL56" s="82" t="s">
        <v>1454</v>
      </c>
      <c r="AM56" s="78"/>
      <c r="AN56" s="80">
        <v>40340.82204861111</v>
      </c>
      <c r="AO56" s="82" t="s">
        <v>1516</v>
      </c>
      <c r="AP56" s="78" t="b">
        <v>0</v>
      </c>
      <c r="AQ56" s="78" t="b">
        <v>0</v>
      </c>
      <c r="AR56" s="78" t="b">
        <v>1</v>
      </c>
      <c r="AS56" s="78" t="s">
        <v>1152</v>
      </c>
      <c r="AT56" s="78">
        <v>220</v>
      </c>
      <c r="AU56" s="82" t="s">
        <v>1550</v>
      </c>
      <c r="AV56" s="78" t="b">
        <v>0</v>
      </c>
      <c r="AW56" s="78" t="s">
        <v>1582</v>
      </c>
      <c r="AX56" s="82" t="s">
        <v>1636</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255</v>
      </c>
      <c r="B57" s="65"/>
      <c r="C57" s="65" t="s">
        <v>64</v>
      </c>
      <c r="D57" s="66">
        <v>162.14742637577493</v>
      </c>
      <c r="E57" s="68"/>
      <c r="F57" s="100" t="s">
        <v>741</v>
      </c>
      <c r="G57" s="65"/>
      <c r="H57" s="69" t="s">
        <v>255</v>
      </c>
      <c r="I57" s="70"/>
      <c r="J57" s="70"/>
      <c r="K57" s="69" t="s">
        <v>1728</v>
      </c>
      <c r="L57" s="73">
        <v>1</v>
      </c>
      <c r="M57" s="74">
        <v>3336.241455078125</v>
      </c>
      <c r="N57" s="74">
        <v>8392.9375</v>
      </c>
      <c r="O57" s="75"/>
      <c r="P57" s="76"/>
      <c r="Q57" s="76"/>
      <c r="R57" s="86"/>
      <c r="S57" s="48">
        <v>0</v>
      </c>
      <c r="T57" s="48">
        <v>1</v>
      </c>
      <c r="U57" s="49">
        <v>0</v>
      </c>
      <c r="V57" s="49">
        <v>0.007692</v>
      </c>
      <c r="W57" s="49">
        <v>0.017353</v>
      </c>
      <c r="X57" s="49">
        <v>0.458079</v>
      </c>
      <c r="Y57" s="49">
        <v>0</v>
      </c>
      <c r="Z57" s="49">
        <v>0</v>
      </c>
      <c r="AA57" s="71">
        <v>57</v>
      </c>
      <c r="AB57" s="71"/>
      <c r="AC57" s="72"/>
      <c r="AD57" s="78" t="s">
        <v>1245</v>
      </c>
      <c r="AE57" s="78">
        <v>122</v>
      </c>
      <c r="AF57" s="78">
        <v>89</v>
      </c>
      <c r="AG57" s="78">
        <v>568</v>
      </c>
      <c r="AH57" s="78">
        <v>819</v>
      </c>
      <c r="AI57" s="78"/>
      <c r="AJ57" s="78"/>
      <c r="AK57" s="78"/>
      <c r="AL57" s="78"/>
      <c r="AM57" s="78"/>
      <c r="AN57" s="80">
        <v>40845.24422453704</v>
      </c>
      <c r="AO57" s="78"/>
      <c r="AP57" s="78" t="b">
        <v>1</v>
      </c>
      <c r="AQ57" s="78" t="b">
        <v>0</v>
      </c>
      <c r="AR57" s="78" t="b">
        <v>0</v>
      </c>
      <c r="AS57" s="78" t="s">
        <v>1152</v>
      </c>
      <c r="AT57" s="78">
        <v>0</v>
      </c>
      <c r="AU57" s="82" t="s">
        <v>1550</v>
      </c>
      <c r="AV57" s="78" t="b">
        <v>0</v>
      </c>
      <c r="AW57" s="78" t="s">
        <v>1582</v>
      </c>
      <c r="AX57" s="82" t="s">
        <v>1637</v>
      </c>
      <c r="AY57" s="78" t="s">
        <v>66</v>
      </c>
      <c r="AZ57" s="78" t="str">
        <f>REPLACE(INDEX(GroupVertices[Group],MATCH(Vertices[[#This Row],[Vertex]],GroupVertices[Vertex],0)),1,1,"")</f>
        <v>1</v>
      </c>
      <c r="BA57" s="48" t="s">
        <v>498</v>
      </c>
      <c r="BB57" s="48" t="s">
        <v>498</v>
      </c>
      <c r="BC57" s="48" t="s">
        <v>560</v>
      </c>
      <c r="BD57" s="48" t="s">
        <v>560</v>
      </c>
      <c r="BE57" s="48" t="s">
        <v>581</v>
      </c>
      <c r="BF57" s="48" t="s">
        <v>581</v>
      </c>
      <c r="BG57" s="120" t="s">
        <v>2244</v>
      </c>
      <c r="BH57" s="120" t="s">
        <v>2244</v>
      </c>
      <c r="BI57" s="120" t="s">
        <v>2327</v>
      </c>
      <c r="BJ57" s="120" t="s">
        <v>2327</v>
      </c>
      <c r="BK57" s="120">
        <v>1</v>
      </c>
      <c r="BL57" s="123">
        <v>5.2631578947368425</v>
      </c>
      <c r="BM57" s="120">
        <v>0</v>
      </c>
      <c r="BN57" s="123">
        <v>0</v>
      </c>
      <c r="BO57" s="120">
        <v>0</v>
      </c>
      <c r="BP57" s="123">
        <v>0</v>
      </c>
      <c r="BQ57" s="120">
        <v>18</v>
      </c>
      <c r="BR57" s="123">
        <v>94.73684210526316</v>
      </c>
      <c r="BS57" s="120">
        <v>19</v>
      </c>
      <c r="BT57" s="2"/>
      <c r="BU57" s="3"/>
      <c r="BV57" s="3"/>
      <c r="BW57" s="3"/>
      <c r="BX57" s="3"/>
    </row>
    <row r="58" spans="1:76" ht="15">
      <c r="A58" s="64" t="s">
        <v>256</v>
      </c>
      <c r="B58" s="65"/>
      <c r="C58" s="65" t="s">
        <v>64</v>
      </c>
      <c r="D58" s="66">
        <v>162.02512949587071</v>
      </c>
      <c r="E58" s="68"/>
      <c r="F58" s="100" t="s">
        <v>742</v>
      </c>
      <c r="G58" s="65"/>
      <c r="H58" s="69" t="s">
        <v>256</v>
      </c>
      <c r="I58" s="70"/>
      <c r="J58" s="70"/>
      <c r="K58" s="69" t="s">
        <v>1729</v>
      </c>
      <c r="L58" s="73">
        <v>1</v>
      </c>
      <c r="M58" s="74">
        <v>1618.34521484375</v>
      </c>
      <c r="N58" s="74">
        <v>3727.7958984375</v>
      </c>
      <c r="O58" s="75"/>
      <c r="P58" s="76"/>
      <c r="Q58" s="76"/>
      <c r="R58" s="86"/>
      <c r="S58" s="48">
        <v>0</v>
      </c>
      <c r="T58" s="48">
        <v>2</v>
      </c>
      <c r="U58" s="49">
        <v>0</v>
      </c>
      <c r="V58" s="49">
        <v>0.007752</v>
      </c>
      <c r="W58" s="49">
        <v>0.022552</v>
      </c>
      <c r="X58" s="49">
        <v>0.736134</v>
      </c>
      <c r="Y58" s="49">
        <v>1</v>
      </c>
      <c r="Z58" s="49">
        <v>0</v>
      </c>
      <c r="AA58" s="71">
        <v>58</v>
      </c>
      <c r="AB58" s="71"/>
      <c r="AC58" s="72"/>
      <c r="AD58" s="78" t="s">
        <v>1246</v>
      </c>
      <c r="AE58" s="78">
        <v>13</v>
      </c>
      <c r="AF58" s="78">
        <v>16</v>
      </c>
      <c r="AG58" s="78">
        <v>29</v>
      </c>
      <c r="AH58" s="78">
        <v>2</v>
      </c>
      <c r="AI58" s="78"/>
      <c r="AJ58" s="78"/>
      <c r="AK58" s="78"/>
      <c r="AL58" s="78"/>
      <c r="AM58" s="78"/>
      <c r="AN58" s="80">
        <v>43320.765231481484</v>
      </c>
      <c r="AO58" s="78"/>
      <c r="AP58" s="78" t="b">
        <v>1</v>
      </c>
      <c r="AQ58" s="78" t="b">
        <v>0</v>
      </c>
      <c r="AR58" s="78" t="b">
        <v>0</v>
      </c>
      <c r="AS58" s="78" t="s">
        <v>1152</v>
      </c>
      <c r="AT58" s="78">
        <v>0</v>
      </c>
      <c r="AU58" s="78"/>
      <c r="AV58" s="78" t="b">
        <v>0</v>
      </c>
      <c r="AW58" s="78" t="s">
        <v>1582</v>
      </c>
      <c r="AX58" s="82" t="s">
        <v>1638</v>
      </c>
      <c r="AY58" s="78" t="s">
        <v>66</v>
      </c>
      <c r="AZ58" s="78" t="str">
        <f>REPLACE(INDEX(GroupVertices[Group],MATCH(Vertices[[#This Row],[Vertex]],GroupVertices[Vertex],0)),1,1,"")</f>
        <v>1</v>
      </c>
      <c r="BA58" s="48" t="s">
        <v>479</v>
      </c>
      <c r="BB58" s="48" t="s">
        <v>479</v>
      </c>
      <c r="BC58" s="48" t="s">
        <v>560</v>
      </c>
      <c r="BD58" s="48" t="s">
        <v>560</v>
      </c>
      <c r="BE58" s="48" t="s">
        <v>579</v>
      </c>
      <c r="BF58" s="48" t="s">
        <v>579</v>
      </c>
      <c r="BG58" s="120" t="s">
        <v>2229</v>
      </c>
      <c r="BH58" s="120" t="s">
        <v>2229</v>
      </c>
      <c r="BI58" s="120" t="s">
        <v>2314</v>
      </c>
      <c r="BJ58" s="120" t="s">
        <v>2314</v>
      </c>
      <c r="BK58" s="120">
        <v>0</v>
      </c>
      <c r="BL58" s="123">
        <v>0</v>
      </c>
      <c r="BM58" s="120">
        <v>0</v>
      </c>
      <c r="BN58" s="123">
        <v>0</v>
      </c>
      <c r="BO58" s="120">
        <v>0</v>
      </c>
      <c r="BP58" s="123">
        <v>0</v>
      </c>
      <c r="BQ58" s="120">
        <v>17</v>
      </c>
      <c r="BR58" s="123">
        <v>100</v>
      </c>
      <c r="BS58" s="120">
        <v>17</v>
      </c>
      <c r="BT58" s="2"/>
      <c r="BU58" s="3"/>
      <c r="BV58" s="3"/>
      <c r="BW58" s="3"/>
      <c r="BX58" s="3"/>
    </row>
    <row r="59" spans="1:76" ht="15">
      <c r="A59" s="64" t="s">
        <v>257</v>
      </c>
      <c r="B59" s="65"/>
      <c r="C59" s="65" t="s">
        <v>64</v>
      </c>
      <c r="D59" s="66">
        <v>162.29317745182513</v>
      </c>
      <c r="E59" s="68"/>
      <c r="F59" s="100" t="s">
        <v>743</v>
      </c>
      <c r="G59" s="65"/>
      <c r="H59" s="69" t="s">
        <v>257</v>
      </c>
      <c r="I59" s="70"/>
      <c r="J59" s="70"/>
      <c r="K59" s="69" t="s">
        <v>1730</v>
      </c>
      <c r="L59" s="73">
        <v>1</v>
      </c>
      <c r="M59" s="74">
        <v>8658.9775390625</v>
      </c>
      <c r="N59" s="74">
        <v>5814.12451171875</v>
      </c>
      <c r="O59" s="75"/>
      <c r="P59" s="76"/>
      <c r="Q59" s="76"/>
      <c r="R59" s="86"/>
      <c r="S59" s="48">
        <v>0</v>
      </c>
      <c r="T59" s="48">
        <v>1</v>
      </c>
      <c r="U59" s="49">
        <v>0</v>
      </c>
      <c r="V59" s="49">
        <v>0.2</v>
      </c>
      <c r="W59" s="49">
        <v>0</v>
      </c>
      <c r="X59" s="49">
        <v>0.610684</v>
      </c>
      <c r="Y59" s="49">
        <v>0</v>
      </c>
      <c r="Z59" s="49">
        <v>0</v>
      </c>
      <c r="AA59" s="71">
        <v>59</v>
      </c>
      <c r="AB59" s="71"/>
      <c r="AC59" s="72"/>
      <c r="AD59" s="78" t="s">
        <v>1247</v>
      </c>
      <c r="AE59" s="78">
        <v>187</v>
      </c>
      <c r="AF59" s="78">
        <v>176</v>
      </c>
      <c r="AG59" s="78">
        <v>766</v>
      </c>
      <c r="AH59" s="78">
        <v>1</v>
      </c>
      <c r="AI59" s="78"/>
      <c r="AJ59" s="78" t="s">
        <v>1329</v>
      </c>
      <c r="AK59" s="78"/>
      <c r="AL59" s="82" t="s">
        <v>1455</v>
      </c>
      <c r="AM59" s="78"/>
      <c r="AN59" s="80">
        <v>40342.31003472222</v>
      </c>
      <c r="AO59" s="78"/>
      <c r="AP59" s="78" t="b">
        <v>0</v>
      </c>
      <c r="AQ59" s="78" t="b">
        <v>0</v>
      </c>
      <c r="AR59" s="78" t="b">
        <v>0</v>
      </c>
      <c r="AS59" s="78" t="s">
        <v>1152</v>
      </c>
      <c r="AT59" s="78">
        <v>4</v>
      </c>
      <c r="AU59" s="82" t="s">
        <v>1555</v>
      </c>
      <c r="AV59" s="78" t="b">
        <v>0</v>
      </c>
      <c r="AW59" s="78" t="s">
        <v>1582</v>
      </c>
      <c r="AX59" s="82" t="s">
        <v>1639</v>
      </c>
      <c r="AY59" s="78" t="s">
        <v>66</v>
      </c>
      <c r="AZ59" s="78" t="str">
        <f>REPLACE(INDEX(GroupVertices[Group],MATCH(Vertices[[#This Row],[Vertex]],GroupVertices[Vertex],0)),1,1,"")</f>
        <v>6</v>
      </c>
      <c r="BA59" s="48"/>
      <c r="BB59" s="48"/>
      <c r="BC59" s="48"/>
      <c r="BD59" s="48"/>
      <c r="BE59" s="48"/>
      <c r="BF59" s="48"/>
      <c r="BG59" s="120" t="s">
        <v>2245</v>
      </c>
      <c r="BH59" s="120" t="s">
        <v>2245</v>
      </c>
      <c r="BI59" s="120" t="s">
        <v>2328</v>
      </c>
      <c r="BJ59" s="120" t="s">
        <v>2328</v>
      </c>
      <c r="BK59" s="120">
        <v>0</v>
      </c>
      <c r="BL59" s="123">
        <v>0</v>
      </c>
      <c r="BM59" s="120">
        <v>0</v>
      </c>
      <c r="BN59" s="123">
        <v>0</v>
      </c>
      <c r="BO59" s="120">
        <v>0</v>
      </c>
      <c r="BP59" s="123">
        <v>0</v>
      </c>
      <c r="BQ59" s="120">
        <v>19</v>
      </c>
      <c r="BR59" s="123">
        <v>100</v>
      </c>
      <c r="BS59" s="120">
        <v>19</v>
      </c>
      <c r="BT59" s="2"/>
      <c r="BU59" s="3"/>
      <c r="BV59" s="3"/>
      <c r="BW59" s="3"/>
      <c r="BX59" s="3"/>
    </row>
    <row r="60" spans="1:76" ht="15">
      <c r="A60" s="64" t="s">
        <v>258</v>
      </c>
      <c r="B60" s="65"/>
      <c r="C60" s="65" t="s">
        <v>64</v>
      </c>
      <c r="D60" s="66">
        <v>162.06031079008974</v>
      </c>
      <c r="E60" s="68"/>
      <c r="F60" s="100" t="s">
        <v>744</v>
      </c>
      <c r="G60" s="65"/>
      <c r="H60" s="69" t="s">
        <v>258</v>
      </c>
      <c r="I60" s="70"/>
      <c r="J60" s="70"/>
      <c r="K60" s="69" t="s">
        <v>1731</v>
      </c>
      <c r="L60" s="73">
        <v>1</v>
      </c>
      <c r="M60" s="74">
        <v>5213.9033203125</v>
      </c>
      <c r="N60" s="74">
        <v>9065.26953125</v>
      </c>
      <c r="O60" s="75"/>
      <c r="P60" s="76"/>
      <c r="Q60" s="76"/>
      <c r="R60" s="86"/>
      <c r="S60" s="48">
        <v>1</v>
      </c>
      <c r="T60" s="48">
        <v>1</v>
      </c>
      <c r="U60" s="49">
        <v>0</v>
      </c>
      <c r="V60" s="49">
        <v>0</v>
      </c>
      <c r="W60" s="49">
        <v>0</v>
      </c>
      <c r="X60" s="49">
        <v>0.999994</v>
      </c>
      <c r="Y60" s="49">
        <v>0</v>
      </c>
      <c r="Z60" s="49" t="s">
        <v>2688</v>
      </c>
      <c r="AA60" s="71">
        <v>60</v>
      </c>
      <c r="AB60" s="71"/>
      <c r="AC60" s="72"/>
      <c r="AD60" s="78" t="s">
        <v>1248</v>
      </c>
      <c r="AE60" s="78">
        <v>52</v>
      </c>
      <c r="AF60" s="78">
        <v>37</v>
      </c>
      <c r="AG60" s="78">
        <v>163</v>
      </c>
      <c r="AH60" s="78">
        <v>1</v>
      </c>
      <c r="AI60" s="78"/>
      <c r="AJ60" s="78" t="s">
        <v>1330</v>
      </c>
      <c r="AK60" s="78" t="s">
        <v>1396</v>
      </c>
      <c r="AL60" s="82" t="s">
        <v>1430</v>
      </c>
      <c r="AM60" s="78"/>
      <c r="AN60" s="80">
        <v>43203.97075231482</v>
      </c>
      <c r="AO60" s="82" t="s">
        <v>1517</v>
      </c>
      <c r="AP60" s="78" t="b">
        <v>0</v>
      </c>
      <c r="AQ60" s="78" t="b">
        <v>0</v>
      </c>
      <c r="AR60" s="78" t="b">
        <v>0</v>
      </c>
      <c r="AS60" s="78" t="s">
        <v>1152</v>
      </c>
      <c r="AT60" s="78">
        <v>0</v>
      </c>
      <c r="AU60" s="82" t="s">
        <v>1550</v>
      </c>
      <c r="AV60" s="78" t="b">
        <v>0</v>
      </c>
      <c r="AW60" s="78" t="s">
        <v>1582</v>
      </c>
      <c r="AX60" s="82" t="s">
        <v>1640</v>
      </c>
      <c r="AY60" s="78" t="s">
        <v>66</v>
      </c>
      <c r="AZ60" s="78" t="str">
        <f>REPLACE(INDEX(GroupVertices[Group],MATCH(Vertices[[#This Row],[Vertex]],GroupVertices[Vertex],0)),1,1,"")</f>
        <v>2</v>
      </c>
      <c r="BA60" s="48" t="s">
        <v>2169</v>
      </c>
      <c r="BB60" s="48" t="s">
        <v>2169</v>
      </c>
      <c r="BC60" s="48" t="s">
        <v>565</v>
      </c>
      <c r="BD60" s="48" t="s">
        <v>565</v>
      </c>
      <c r="BE60" s="48"/>
      <c r="BF60" s="48"/>
      <c r="BG60" s="120" t="s">
        <v>1149</v>
      </c>
      <c r="BH60" s="120" t="s">
        <v>1149</v>
      </c>
      <c r="BI60" s="120" t="s">
        <v>1149</v>
      </c>
      <c r="BJ60" s="120" t="s">
        <v>1149</v>
      </c>
      <c r="BK60" s="120">
        <v>0</v>
      </c>
      <c r="BL60" s="123">
        <v>0</v>
      </c>
      <c r="BM60" s="120">
        <v>0</v>
      </c>
      <c r="BN60" s="123">
        <v>0</v>
      </c>
      <c r="BO60" s="120">
        <v>0</v>
      </c>
      <c r="BP60" s="123">
        <v>0</v>
      </c>
      <c r="BQ60" s="120">
        <v>0</v>
      </c>
      <c r="BR60" s="123">
        <v>0</v>
      </c>
      <c r="BS60" s="120">
        <v>0</v>
      </c>
      <c r="BT60" s="2"/>
      <c r="BU60" s="3"/>
      <c r="BV60" s="3"/>
      <c r="BW60" s="3"/>
      <c r="BX60" s="3"/>
    </row>
    <row r="61" spans="1:76" ht="15">
      <c r="A61" s="64" t="s">
        <v>259</v>
      </c>
      <c r="B61" s="65"/>
      <c r="C61" s="65" t="s">
        <v>64</v>
      </c>
      <c r="D61" s="66">
        <v>162.0653366892639</v>
      </c>
      <c r="E61" s="68"/>
      <c r="F61" s="100" t="s">
        <v>745</v>
      </c>
      <c r="G61" s="65"/>
      <c r="H61" s="69" t="s">
        <v>259</v>
      </c>
      <c r="I61" s="70"/>
      <c r="J61" s="70"/>
      <c r="K61" s="69" t="s">
        <v>1732</v>
      </c>
      <c r="L61" s="73">
        <v>1</v>
      </c>
      <c r="M61" s="74">
        <v>2533.67333984375</v>
      </c>
      <c r="N61" s="74">
        <v>1655.340576171875</v>
      </c>
      <c r="O61" s="75"/>
      <c r="P61" s="76"/>
      <c r="Q61" s="76"/>
      <c r="R61" s="86"/>
      <c r="S61" s="48">
        <v>0</v>
      </c>
      <c r="T61" s="48">
        <v>2</v>
      </c>
      <c r="U61" s="49">
        <v>0</v>
      </c>
      <c r="V61" s="49">
        <v>0.007752</v>
      </c>
      <c r="W61" s="49">
        <v>0.022552</v>
      </c>
      <c r="X61" s="49">
        <v>0.736134</v>
      </c>
      <c r="Y61" s="49">
        <v>1</v>
      </c>
      <c r="Z61" s="49">
        <v>0</v>
      </c>
      <c r="AA61" s="71">
        <v>61</v>
      </c>
      <c r="AB61" s="71"/>
      <c r="AC61" s="72"/>
      <c r="AD61" s="78" t="s">
        <v>1249</v>
      </c>
      <c r="AE61" s="78">
        <v>56</v>
      </c>
      <c r="AF61" s="78">
        <v>40</v>
      </c>
      <c r="AG61" s="78">
        <v>69</v>
      </c>
      <c r="AH61" s="78">
        <v>61</v>
      </c>
      <c r="AI61" s="78"/>
      <c r="AJ61" s="78" t="s">
        <v>1331</v>
      </c>
      <c r="AK61" s="78"/>
      <c r="AL61" s="82" t="s">
        <v>1456</v>
      </c>
      <c r="AM61" s="78"/>
      <c r="AN61" s="80">
        <v>43325.69737268519</v>
      </c>
      <c r="AO61" s="82" t="s">
        <v>1518</v>
      </c>
      <c r="AP61" s="78" t="b">
        <v>1</v>
      </c>
      <c r="AQ61" s="78" t="b">
        <v>0</v>
      </c>
      <c r="AR61" s="78" t="b">
        <v>0</v>
      </c>
      <c r="AS61" s="78" t="s">
        <v>1152</v>
      </c>
      <c r="AT61" s="78">
        <v>0</v>
      </c>
      <c r="AU61" s="78"/>
      <c r="AV61" s="78" t="b">
        <v>0</v>
      </c>
      <c r="AW61" s="78" t="s">
        <v>1582</v>
      </c>
      <c r="AX61" s="82" t="s">
        <v>1641</v>
      </c>
      <c r="AY61" s="78" t="s">
        <v>66</v>
      </c>
      <c r="AZ61" s="78" t="str">
        <f>REPLACE(INDEX(GroupVertices[Group],MATCH(Vertices[[#This Row],[Vertex]],GroupVertices[Vertex],0)),1,1,"")</f>
        <v>1</v>
      </c>
      <c r="BA61" s="48" t="s">
        <v>2170</v>
      </c>
      <c r="BB61" s="48" t="s">
        <v>2170</v>
      </c>
      <c r="BC61" s="48" t="s">
        <v>560</v>
      </c>
      <c r="BD61" s="48" t="s">
        <v>560</v>
      </c>
      <c r="BE61" s="48" t="s">
        <v>2187</v>
      </c>
      <c r="BF61" s="48" t="s">
        <v>2187</v>
      </c>
      <c r="BG61" s="120" t="s">
        <v>2246</v>
      </c>
      <c r="BH61" s="120" t="s">
        <v>2276</v>
      </c>
      <c r="BI61" s="120" t="s">
        <v>2329</v>
      </c>
      <c r="BJ61" s="120" t="s">
        <v>2329</v>
      </c>
      <c r="BK61" s="120">
        <v>2</v>
      </c>
      <c r="BL61" s="123">
        <v>3.076923076923077</v>
      </c>
      <c r="BM61" s="120">
        <v>0</v>
      </c>
      <c r="BN61" s="123">
        <v>0</v>
      </c>
      <c r="BO61" s="120">
        <v>0</v>
      </c>
      <c r="BP61" s="123">
        <v>0</v>
      </c>
      <c r="BQ61" s="120">
        <v>63</v>
      </c>
      <c r="BR61" s="123">
        <v>96.92307692307692</v>
      </c>
      <c r="BS61" s="120">
        <v>65</v>
      </c>
      <c r="BT61" s="2"/>
      <c r="BU61" s="3"/>
      <c r="BV61" s="3"/>
      <c r="BW61" s="3"/>
      <c r="BX61" s="3"/>
    </row>
    <row r="62" spans="1:76" ht="15">
      <c r="A62" s="64" t="s">
        <v>260</v>
      </c>
      <c r="B62" s="65"/>
      <c r="C62" s="65" t="s">
        <v>64</v>
      </c>
      <c r="D62" s="66">
        <v>162.04523309256732</v>
      </c>
      <c r="E62" s="68"/>
      <c r="F62" s="100" t="s">
        <v>746</v>
      </c>
      <c r="G62" s="65"/>
      <c r="H62" s="69" t="s">
        <v>260</v>
      </c>
      <c r="I62" s="70"/>
      <c r="J62" s="70"/>
      <c r="K62" s="69" t="s">
        <v>1733</v>
      </c>
      <c r="L62" s="73">
        <v>1</v>
      </c>
      <c r="M62" s="74">
        <v>3752.11962890625</v>
      </c>
      <c r="N62" s="74">
        <v>6147.22119140625</v>
      </c>
      <c r="O62" s="75"/>
      <c r="P62" s="76"/>
      <c r="Q62" s="76"/>
      <c r="R62" s="86"/>
      <c r="S62" s="48">
        <v>0</v>
      </c>
      <c r="T62" s="48">
        <v>1</v>
      </c>
      <c r="U62" s="49">
        <v>0</v>
      </c>
      <c r="V62" s="49">
        <v>0.007692</v>
      </c>
      <c r="W62" s="49">
        <v>0.017353</v>
      </c>
      <c r="X62" s="49">
        <v>0.458079</v>
      </c>
      <c r="Y62" s="49">
        <v>0</v>
      </c>
      <c r="Z62" s="49">
        <v>0</v>
      </c>
      <c r="AA62" s="71">
        <v>62</v>
      </c>
      <c r="AB62" s="71"/>
      <c r="AC62" s="72"/>
      <c r="AD62" s="78" t="s">
        <v>1250</v>
      </c>
      <c r="AE62" s="78">
        <v>105</v>
      </c>
      <c r="AF62" s="78">
        <v>28</v>
      </c>
      <c r="AG62" s="78">
        <v>72</v>
      </c>
      <c r="AH62" s="78">
        <v>335</v>
      </c>
      <c r="AI62" s="78"/>
      <c r="AJ62" s="78" t="s">
        <v>1332</v>
      </c>
      <c r="AK62" s="78" t="s">
        <v>1394</v>
      </c>
      <c r="AL62" s="82" t="s">
        <v>1457</v>
      </c>
      <c r="AM62" s="78"/>
      <c r="AN62" s="80">
        <v>43177.074108796296</v>
      </c>
      <c r="AO62" s="82" t="s">
        <v>1519</v>
      </c>
      <c r="AP62" s="78" t="b">
        <v>1</v>
      </c>
      <c r="AQ62" s="78" t="b">
        <v>0</v>
      </c>
      <c r="AR62" s="78" t="b">
        <v>0</v>
      </c>
      <c r="AS62" s="78" t="s">
        <v>1152</v>
      </c>
      <c r="AT62" s="78">
        <v>1</v>
      </c>
      <c r="AU62" s="78"/>
      <c r="AV62" s="78" t="b">
        <v>0</v>
      </c>
      <c r="AW62" s="78" t="s">
        <v>1582</v>
      </c>
      <c r="AX62" s="82" t="s">
        <v>1642</v>
      </c>
      <c r="AY62" s="78" t="s">
        <v>66</v>
      </c>
      <c r="AZ62" s="78" t="str">
        <f>REPLACE(INDEX(GroupVertices[Group],MATCH(Vertices[[#This Row],[Vertex]],GroupVertices[Vertex],0)),1,1,"")</f>
        <v>1</v>
      </c>
      <c r="BA62" s="48" t="s">
        <v>498</v>
      </c>
      <c r="BB62" s="48" t="s">
        <v>498</v>
      </c>
      <c r="BC62" s="48" t="s">
        <v>560</v>
      </c>
      <c r="BD62" s="48" t="s">
        <v>560</v>
      </c>
      <c r="BE62" s="48" t="s">
        <v>581</v>
      </c>
      <c r="BF62" s="48" t="s">
        <v>581</v>
      </c>
      <c r="BG62" s="120" t="s">
        <v>2244</v>
      </c>
      <c r="BH62" s="120" t="s">
        <v>2244</v>
      </c>
      <c r="BI62" s="120" t="s">
        <v>2327</v>
      </c>
      <c r="BJ62" s="120" t="s">
        <v>2327</v>
      </c>
      <c r="BK62" s="120">
        <v>1</v>
      </c>
      <c r="BL62" s="123">
        <v>5.2631578947368425</v>
      </c>
      <c r="BM62" s="120">
        <v>0</v>
      </c>
      <c r="BN62" s="123">
        <v>0</v>
      </c>
      <c r="BO62" s="120">
        <v>0</v>
      </c>
      <c r="BP62" s="123">
        <v>0</v>
      </c>
      <c r="BQ62" s="120">
        <v>18</v>
      </c>
      <c r="BR62" s="123">
        <v>94.73684210526316</v>
      </c>
      <c r="BS62" s="120">
        <v>19</v>
      </c>
      <c r="BT62" s="2"/>
      <c r="BU62" s="3"/>
      <c r="BV62" s="3"/>
      <c r="BW62" s="3"/>
      <c r="BX62" s="3"/>
    </row>
    <row r="63" spans="1:76" ht="15">
      <c r="A63" s="64" t="s">
        <v>262</v>
      </c>
      <c r="B63" s="65"/>
      <c r="C63" s="65" t="s">
        <v>64</v>
      </c>
      <c r="D63" s="66">
        <v>162.15915347384794</v>
      </c>
      <c r="E63" s="68"/>
      <c r="F63" s="100" t="s">
        <v>748</v>
      </c>
      <c r="G63" s="65"/>
      <c r="H63" s="69" t="s">
        <v>262</v>
      </c>
      <c r="I63" s="70"/>
      <c r="J63" s="70"/>
      <c r="K63" s="69" t="s">
        <v>1734</v>
      </c>
      <c r="L63" s="73">
        <v>1</v>
      </c>
      <c r="M63" s="74">
        <v>8658.9775390625</v>
      </c>
      <c r="N63" s="74">
        <v>4784.8154296875</v>
      </c>
      <c r="O63" s="75"/>
      <c r="P63" s="76"/>
      <c r="Q63" s="76"/>
      <c r="R63" s="86"/>
      <c r="S63" s="48">
        <v>0</v>
      </c>
      <c r="T63" s="48">
        <v>1</v>
      </c>
      <c r="U63" s="49">
        <v>0</v>
      </c>
      <c r="V63" s="49">
        <v>0.2</v>
      </c>
      <c r="W63" s="49">
        <v>0</v>
      </c>
      <c r="X63" s="49">
        <v>0.610684</v>
      </c>
      <c r="Y63" s="49">
        <v>0</v>
      </c>
      <c r="Z63" s="49">
        <v>0</v>
      </c>
      <c r="AA63" s="71">
        <v>63</v>
      </c>
      <c r="AB63" s="71"/>
      <c r="AC63" s="72"/>
      <c r="AD63" s="78" t="s">
        <v>1251</v>
      </c>
      <c r="AE63" s="78">
        <v>161</v>
      </c>
      <c r="AF63" s="78">
        <v>96</v>
      </c>
      <c r="AG63" s="78">
        <v>154</v>
      </c>
      <c r="AH63" s="78">
        <v>1265</v>
      </c>
      <c r="AI63" s="78"/>
      <c r="AJ63" s="78" t="s">
        <v>1333</v>
      </c>
      <c r="AK63" s="78" t="s">
        <v>1397</v>
      </c>
      <c r="AL63" s="78"/>
      <c r="AM63" s="78"/>
      <c r="AN63" s="80">
        <v>42815.72530092593</v>
      </c>
      <c r="AO63" s="82" t="s">
        <v>1520</v>
      </c>
      <c r="AP63" s="78" t="b">
        <v>0</v>
      </c>
      <c r="AQ63" s="78" t="b">
        <v>0</v>
      </c>
      <c r="AR63" s="78" t="b">
        <v>0</v>
      </c>
      <c r="AS63" s="78" t="s">
        <v>1152</v>
      </c>
      <c r="AT63" s="78">
        <v>6</v>
      </c>
      <c r="AU63" s="82" t="s">
        <v>1550</v>
      </c>
      <c r="AV63" s="78" t="b">
        <v>0</v>
      </c>
      <c r="AW63" s="78" t="s">
        <v>1582</v>
      </c>
      <c r="AX63" s="82" t="s">
        <v>1643</v>
      </c>
      <c r="AY63" s="78" t="s">
        <v>66</v>
      </c>
      <c r="AZ63" s="78" t="str">
        <f>REPLACE(INDEX(GroupVertices[Group],MATCH(Vertices[[#This Row],[Vertex]],GroupVertices[Vertex],0)),1,1,"")</f>
        <v>6</v>
      </c>
      <c r="BA63" s="48"/>
      <c r="BB63" s="48"/>
      <c r="BC63" s="48"/>
      <c r="BD63" s="48"/>
      <c r="BE63" s="48"/>
      <c r="BF63" s="48"/>
      <c r="BG63" s="120" t="s">
        <v>2245</v>
      </c>
      <c r="BH63" s="120" t="s">
        <v>2245</v>
      </c>
      <c r="BI63" s="120" t="s">
        <v>2328</v>
      </c>
      <c r="BJ63" s="120" t="s">
        <v>2328</v>
      </c>
      <c r="BK63" s="120">
        <v>0</v>
      </c>
      <c r="BL63" s="123">
        <v>0</v>
      </c>
      <c r="BM63" s="120">
        <v>0</v>
      </c>
      <c r="BN63" s="123">
        <v>0</v>
      </c>
      <c r="BO63" s="120">
        <v>0</v>
      </c>
      <c r="BP63" s="123">
        <v>0</v>
      </c>
      <c r="BQ63" s="120">
        <v>19</v>
      </c>
      <c r="BR63" s="123">
        <v>100</v>
      </c>
      <c r="BS63" s="120">
        <v>19</v>
      </c>
      <c r="BT63" s="2"/>
      <c r="BU63" s="3"/>
      <c r="BV63" s="3"/>
      <c r="BW63" s="3"/>
      <c r="BX63" s="3"/>
    </row>
    <row r="64" spans="1:76" ht="15">
      <c r="A64" s="64" t="s">
        <v>263</v>
      </c>
      <c r="B64" s="65"/>
      <c r="C64" s="65" t="s">
        <v>64</v>
      </c>
      <c r="D64" s="66">
        <v>162.10889448210648</v>
      </c>
      <c r="E64" s="68"/>
      <c r="F64" s="100" t="s">
        <v>749</v>
      </c>
      <c r="G64" s="65"/>
      <c r="H64" s="69" t="s">
        <v>263</v>
      </c>
      <c r="I64" s="70"/>
      <c r="J64" s="70"/>
      <c r="K64" s="69" t="s">
        <v>1735</v>
      </c>
      <c r="L64" s="73">
        <v>1</v>
      </c>
      <c r="M64" s="74">
        <v>5974.06103515625</v>
      </c>
      <c r="N64" s="74">
        <v>7903.62109375</v>
      </c>
      <c r="O64" s="75"/>
      <c r="P64" s="76"/>
      <c r="Q64" s="76"/>
      <c r="R64" s="86"/>
      <c r="S64" s="48">
        <v>1</v>
      </c>
      <c r="T64" s="48">
        <v>1</v>
      </c>
      <c r="U64" s="49">
        <v>0</v>
      </c>
      <c r="V64" s="49">
        <v>0</v>
      </c>
      <c r="W64" s="49">
        <v>0</v>
      </c>
      <c r="X64" s="49">
        <v>0.999994</v>
      </c>
      <c r="Y64" s="49">
        <v>0</v>
      </c>
      <c r="Z64" s="49" t="s">
        <v>2688</v>
      </c>
      <c r="AA64" s="71">
        <v>64</v>
      </c>
      <c r="AB64" s="71"/>
      <c r="AC64" s="72"/>
      <c r="AD64" s="78" t="s">
        <v>1252</v>
      </c>
      <c r="AE64" s="78">
        <v>140</v>
      </c>
      <c r="AF64" s="78">
        <v>66</v>
      </c>
      <c r="AG64" s="78">
        <v>280</v>
      </c>
      <c r="AH64" s="78">
        <v>1069</v>
      </c>
      <c r="AI64" s="78"/>
      <c r="AJ64" s="78" t="s">
        <v>1334</v>
      </c>
      <c r="AK64" s="78" t="s">
        <v>1394</v>
      </c>
      <c r="AL64" s="82" t="s">
        <v>1458</v>
      </c>
      <c r="AM64" s="78"/>
      <c r="AN64" s="80">
        <v>43368.90642361111</v>
      </c>
      <c r="AO64" s="82" t="s">
        <v>1521</v>
      </c>
      <c r="AP64" s="78" t="b">
        <v>1</v>
      </c>
      <c r="AQ64" s="78" t="b">
        <v>0</v>
      </c>
      <c r="AR64" s="78" t="b">
        <v>0</v>
      </c>
      <c r="AS64" s="78" t="s">
        <v>1152</v>
      </c>
      <c r="AT64" s="78">
        <v>1</v>
      </c>
      <c r="AU64" s="78"/>
      <c r="AV64" s="78" t="b">
        <v>0</v>
      </c>
      <c r="AW64" s="78" t="s">
        <v>1582</v>
      </c>
      <c r="AX64" s="82" t="s">
        <v>1644</v>
      </c>
      <c r="AY64" s="78" t="s">
        <v>66</v>
      </c>
      <c r="AZ64" s="78" t="str">
        <f>REPLACE(INDEX(GroupVertices[Group],MATCH(Vertices[[#This Row],[Vertex]],GroupVertices[Vertex],0)),1,1,"")</f>
        <v>2</v>
      </c>
      <c r="BA64" s="48" t="s">
        <v>504</v>
      </c>
      <c r="BB64" s="48" t="s">
        <v>504</v>
      </c>
      <c r="BC64" s="48" t="s">
        <v>562</v>
      </c>
      <c r="BD64" s="48" t="s">
        <v>562</v>
      </c>
      <c r="BE64" s="48" t="s">
        <v>592</v>
      </c>
      <c r="BF64" s="48" t="s">
        <v>592</v>
      </c>
      <c r="BG64" s="120" t="s">
        <v>2247</v>
      </c>
      <c r="BH64" s="120" t="s">
        <v>2247</v>
      </c>
      <c r="BI64" s="120" t="s">
        <v>2330</v>
      </c>
      <c r="BJ64" s="120" t="s">
        <v>2330</v>
      </c>
      <c r="BK64" s="120">
        <v>1</v>
      </c>
      <c r="BL64" s="123">
        <v>5.555555555555555</v>
      </c>
      <c r="BM64" s="120">
        <v>0</v>
      </c>
      <c r="BN64" s="123">
        <v>0</v>
      </c>
      <c r="BO64" s="120">
        <v>0</v>
      </c>
      <c r="BP64" s="123">
        <v>0</v>
      </c>
      <c r="BQ64" s="120">
        <v>17</v>
      </c>
      <c r="BR64" s="123">
        <v>94.44444444444444</v>
      </c>
      <c r="BS64" s="120">
        <v>18</v>
      </c>
      <c r="BT64" s="2"/>
      <c r="BU64" s="3"/>
      <c r="BV64" s="3"/>
      <c r="BW64" s="3"/>
      <c r="BX64" s="3"/>
    </row>
    <row r="65" spans="1:76" ht="15">
      <c r="A65" s="64" t="s">
        <v>264</v>
      </c>
      <c r="B65" s="65"/>
      <c r="C65" s="65" t="s">
        <v>64</v>
      </c>
      <c r="D65" s="66">
        <v>162.1792570705445</v>
      </c>
      <c r="E65" s="68"/>
      <c r="F65" s="100" t="s">
        <v>750</v>
      </c>
      <c r="G65" s="65"/>
      <c r="H65" s="69" t="s">
        <v>264</v>
      </c>
      <c r="I65" s="70"/>
      <c r="J65" s="70"/>
      <c r="K65" s="69" t="s">
        <v>1736</v>
      </c>
      <c r="L65" s="73">
        <v>1</v>
      </c>
      <c r="M65" s="74">
        <v>4453.74560546875</v>
      </c>
      <c r="N65" s="74">
        <v>5580.32421875</v>
      </c>
      <c r="O65" s="75"/>
      <c r="P65" s="76"/>
      <c r="Q65" s="76"/>
      <c r="R65" s="86"/>
      <c r="S65" s="48">
        <v>1</v>
      </c>
      <c r="T65" s="48">
        <v>1</v>
      </c>
      <c r="U65" s="49">
        <v>0</v>
      </c>
      <c r="V65" s="49">
        <v>0</v>
      </c>
      <c r="W65" s="49">
        <v>0</v>
      </c>
      <c r="X65" s="49">
        <v>0.999994</v>
      </c>
      <c r="Y65" s="49">
        <v>0</v>
      </c>
      <c r="Z65" s="49" t="s">
        <v>2688</v>
      </c>
      <c r="AA65" s="71">
        <v>65</v>
      </c>
      <c r="AB65" s="71"/>
      <c r="AC65" s="72"/>
      <c r="AD65" s="78" t="s">
        <v>1253</v>
      </c>
      <c r="AE65" s="78">
        <v>97</v>
      </c>
      <c r="AF65" s="78">
        <v>108</v>
      </c>
      <c r="AG65" s="78">
        <v>619</v>
      </c>
      <c r="AH65" s="78">
        <v>174</v>
      </c>
      <c r="AI65" s="78"/>
      <c r="AJ65" s="78" t="s">
        <v>1335</v>
      </c>
      <c r="AK65" s="78" t="s">
        <v>1398</v>
      </c>
      <c r="AL65" s="78"/>
      <c r="AM65" s="78"/>
      <c r="AN65" s="80">
        <v>42482.35045138889</v>
      </c>
      <c r="AO65" s="82" t="s">
        <v>1522</v>
      </c>
      <c r="AP65" s="78" t="b">
        <v>1</v>
      </c>
      <c r="AQ65" s="78" t="b">
        <v>0</v>
      </c>
      <c r="AR65" s="78" t="b">
        <v>0</v>
      </c>
      <c r="AS65" s="78" t="s">
        <v>1152</v>
      </c>
      <c r="AT65" s="78">
        <v>12</v>
      </c>
      <c r="AU65" s="78"/>
      <c r="AV65" s="78" t="b">
        <v>0</v>
      </c>
      <c r="AW65" s="78" t="s">
        <v>1582</v>
      </c>
      <c r="AX65" s="82" t="s">
        <v>1645</v>
      </c>
      <c r="AY65" s="78" t="s">
        <v>66</v>
      </c>
      <c r="AZ65" s="78" t="str">
        <f>REPLACE(INDEX(GroupVertices[Group],MATCH(Vertices[[#This Row],[Vertex]],GroupVertices[Vertex],0)),1,1,"")</f>
        <v>2</v>
      </c>
      <c r="BA65" s="48" t="s">
        <v>505</v>
      </c>
      <c r="BB65" s="48" t="s">
        <v>505</v>
      </c>
      <c r="BC65" s="48" t="s">
        <v>560</v>
      </c>
      <c r="BD65" s="48" t="s">
        <v>560</v>
      </c>
      <c r="BE65" s="48"/>
      <c r="BF65" s="48"/>
      <c r="BG65" s="120" t="s">
        <v>2248</v>
      </c>
      <c r="BH65" s="120" t="s">
        <v>2248</v>
      </c>
      <c r="BI65" s="120" t="s">
        <v>2331</v>
      </c>
      <c r="BJ65" s="120" t="s">
        <v>2331</v>
      </c>
      <c r="BK65" s="120">
        <v>1</v>
      </c>
      <c r="BL65" s="123">
        <v>12.5</v>
      </c>
      <c r="BM65" s="120">
        <v>1</v>
      </c>
      <c r="BN65" s="123">
        <v>12.5</v>
      </c>
      <c r="BO65" s="120">
        <v>0</v>
      </c>
      <c r="BP65" s="123">
        <v>0</v>
      </c>
      <c r="BQ65" s="120">
        <v>6</v>
      </c>
      <c r="BR65" s="123">
        <v>75</v>
      </c>
      <c r="BS65" s="120">
        <v>8</v>
      </c>
      <c r="BT65" s="2"/>
      <c r="BU65" s="3"/>
      <c r="BV65" s="3"/>
      <c r="BW65" s="3"/>
      <c r="BX65" s="3"/>
    </row>
    <row r="66" spans="1:76" ht="15">
      <c r="A66" s="64" t="s">
        <v>265</v>
      </c>
      <c r="B66" s="65"/>
      <c r="C66" s="65" t="s">
        <v>64</v>
      </c>
      <c r="D66" s="66">
        <v>162</v>
      </c>
      <c r="E66" s="68"/>
      <c r="F66" s="100" t="s">
        <v>751</v>
      </c>
      <c r="G66" s="65"/>
      <c r="H66" s="69" t="s">
        <v>265</v>
      </c>
      <c r="I66" s="70"/>
      <c r="J66" s="70"/>
      <c r="K66" s="69" t="s">
        <v>1737</v>
      </c>
      <c r="L66" s="73">
        <v>1</v>
      </c>
      <c r="M66" s="74">
        <v>8756.43359375</v>
      </c>
      <c r="N66" s="74">
        <v>829.3287963867188</v>
      </c>
      <c r="O66" s="75"/>
      <c r="P66" s="76"/>
      <c r="Q66" s="76"/>
      <c r="R66" s="86"/>
      <c r="S66" s="48">
        <v>2</v>
      </c>
      <c r="T66" s="48">
        <v>1</v>
      </c>
      <c r="U66" s="49">
        <v>0</v>
      </c>
      <c r="V66" s="49">
        <v>1</v>
      </c>
      <c r="W66" s="49">
        <v>0</v>
      </c>
      <c r="X66" s="49">
        <v>1.298238</v>
      </c>
      <c r="Y66" s="49">
        <v>0</v>
      </c>
      <c r="Z66" s="49">
        <v>0</v>
      </c>
      <c r="AA66" s="71">
        <v>66</v>
      </c>
      <c r="AB66" s="71"/>
      <c r="AC66" s="72"/>
      <c r="AD66" s="78" t="s">
        <v>1254</v>
      </c>
      <c r="AE66" s="78">
        <v>12</v>
      </c>
      <c r="AF66" s="78">
        <v>1</v>
      </c>
      <c r="AG66" s="78">
        <v>17</v>
      </c>
      <c r="AH66" s="78">
        <v>1</v>
      </c>
      <c r="AI66" s="78"/>
      <c r="AJ66" s="78" t="s">
        <v>1336</v>
      </c>
      <c r="AK66" s="78" t="s">
        <v>1399</v>
      </c>
      <c r="AL66" s="82" t="s">
        <v>1459</v>
      </c>
      <c r="AM66" s="78"/>
      <c r="AN66" s="80">
        <v>43447.46241898148</v>
      </c>
      <c r="AO66" s="82" t="s">
        <v>1523</v>
      </c>
      <c r="AP66" s="78" t="b">
        <v>1</v>
      </c>
      <c r="AQ66" s="78" t="b">
        <v>0</v>
      </c>
      <c r="AR66" s="78" t="b">
        <v>1</v>
      </c>
      <c r="AS66" s="78" t="s">
        <v>1152</v>
      </c>
      <c r="AT66" s="78">
        <v>0</v>
      </c>
      <c r="AU66" s="78"/>
      <c r="AV66" s="78" t="b">
        <v>0</v>
      </c>
      <c r="AW66" s="78" t="s">
        <v>1582</v>
      </c>
      <c r="AX66" s="82" t="s">
        <v>1646</v>
      </c>
      <c r="AY66" s="78" t="s">
        <v>66</v>
      </c>
      <c r="AZ66" s="78" t="str">
        <f>REPLACE(INDEX(GroupVertices[Group],MATCH(Vertices[[#This Row],[Vertex]],GroupVertices[Vertex],0)),1,1,"")</f>
        <v>9</v>
      </c>
      <c r="BA66" s="48" t="s">
        <v>506</v>
      </c>
      <c r="BB66" s="48" t="s">
        <v>506</v>
      </c>
      <c r="BC66" s="48" t="s">
        <v>560</v>
      </c>
      <c r="BD66" s="48" t="s">
        <v>560</v>
      </c>
      <c r="BE66" s="48"/>
      <c r="BF66" s="48"/>
      <c r="BG66" s="120" t="s">
        <v>2006</v>
      </c>
      <c r="BH66" s="120" t="s">
        <v>2006</v>
      </c>
      <c r="BI66" s="120" t="s">
        <v>2106</v>
      </c>
      <c r="BJ66" s="120" t="s">
        <v>2106</v>
      </c>
      <c r="BK66" s="120">
        <v>0</v>
      </c>
      <c r="BL66" s="123">
        <v>0</v>
      </c>
      <c r="BM66" s="120">
        <v>0</v>
      </c>
      <c r="BN66" s="123">
        <v>0</v>
      </c>
      <c r="BO66" s="120">
        <v>0</v>
      </c>
      <c r="BP66" s="123">
        <v>0</v>
      </c>
      <c r="BQ66" s="120">
        <v>5</v>
      </c>
      <c r="BR66" s="123">
        <v>100</v>
      </c>
      <c r="BS66" s="120">
        <v>5</v>
      </c>
      <c r="BT66" s="2"/>
      <c r="BU66" s="3"/>
      <c r="BV66" s="3"/>
      <c r="BW66" s="3"/>
      <c r="BX66" s="3"/>
    </row>
    <row r="67" spans="1:76" ht="15">
      <c r="A67" s="64" t="s">
        <v>266</v>
      </c>
      <c r="B67" s="65"/>
      <c r="C67" s="65" t="s">
        <v>64</v>
      </c>
      <c r="D67" s="66">
        <v>162.00502589917414</v>
      </c>
      <c r="E67" s="68"/>
      <c r="F67" s="100" t="s">
        <v>752</v>
      </c>
      <c r="G67" s="65"/>
      <c r="H67" s="69" t="s">
        <v>266</v>
      </c>
      <c r="I67" s="70"/>
      <c r="J67" s="70"/>
      <c r="K67" s="69" t="s">
        <v>1738</v>
      </c>
      <c r="L67" s="73">
        <v>1</v>
      </c>
      <c r="M67" s="74">
        <v>9454.8701171875</v>
      </c>
      <c r="N67" s="74">
        <v>829.3287963867188</v>
      </c>
      <c r="O67" s="75"/>
      <c r="P67" s="76"/>
      <c r="Q67" s="76"/>
      <c r="R67" s="86"/>
      <c r="S67" s="48">
        <v>0</v>
      </c>
      <c r="T67" s="48">
        <v>1</v>
      </c>
      <c r="U67" s="49">
        <v>0</v>
      </c>
      <c r="V67" s="49">
        <v>1</v>
      </c>
      <c r="W67" s="49">
        <v>0</v>
      </c>
      <c r="X67" s="49">
        <v>0.70175</v>
      </c>
      <c r="Y67" s="49">
        <v>0</v>
      </c>
      <c r="Z67" s="49">
        <v>0</v>
      </c>
      <c r="AA67" s="71">
        <v>67</v>
      </c>
      <c r="AB67" s="71"/>
      <c r="AC67" s="72"/>
      <c r="AD67" s="78" t="s">
        <v>1255</v>
      </c>
      <c r="AE67" s="78">
        <v>53</v>
      </c>
      <c r="AF67" s="78">
        <v>4</v>
      </c>
      <c r="AG67" s="78">
        <v>38</v>
      </c>
      <c r="AH67" s="78">
        <v>92</v>
      </c>
      <c r="AI67" s="78"/>
      <c r="AJ67" s="78"/>
      <c r="AK67" s="78" t="s">
        <v>1400</v>
      </c>
      <c r="AL67" s="78"/>
      <c r="AM67" s="78"/>
      <c r="AN67" s="80">
        <v>40621.7934837963</v>
      </c>
      <c r="AO67" s="82" t="s">
        <v>1524</v>
      </c>
      <c r="AP67" s="78" t="b">
        <v>1</v>
      </c>
      <c r="AQ67" s="78" t="b">
        <v>0</v>
      </c>
      <c r="AR67" s="78" t="b">
        <v>0</v>
      </c>
      <c r="AS67" s="78" t="s">
        <v>1152</v>
      </c>
      <c r="AT67" s="78">
        <v>0</v>
      </c>
      <c r="AU67" s="82" t="s">
        <v>1550</v>
      </c>
      <c r="AV67" s="78" t="b">
        <v>0</v>
      </c>
      <c r="AW67" s="78" t="s">
        <v>1582</v>
      </c>
      <c r="AX67" s="82" t="s">
        <v>1647</v>
      </c>
      <c r="AY67" s="78" t="s">
        <v>66</v>
      </c>
      <c r="AZ67" s="78" t="str">
        <f>REPLACE(INDEX(GroupVertices[Group],MATCH(Vertices[[#This Row],[Vertex]],GroupVertices[Vertex],0)),1,1,"")</f>
        <v>9</v>
      </c>
      <c r="BA67" s="48" t="s">
        <v>506</v>
      </c>
      <c r="BB67" s="48" t="s">
        <v>506</v>
      </c>
      <c r="BC67" s="48" t="s">
        <v>560</v>
      </c>
      <c r="BD67" s="48" t="s">
        <v>560</v>
      </c>
      <c r="BE67" s="48"/>
      <c r="BF67" s="48"/>
      <c r="BG67" s="120" t="s">
        <v>2249</v>
      </c>
      <c r="BH67" s="120" t="s">
        <v>2249</v>
      </c>
      <c r="BI67" s="120" t="s">
        <v>2332</v>
      </c>
      <c r="BJ67" s="120" t="s">
        <v>2332</v>
      </c>
      <c r="BK67" s="120">
        <v>0</v>
      </c>
      <c r="BL67" s="123">
        <v>0</v>
      </c>
      <c r="BM67" s="120">
        <v>0</v>
      </c>
      <c r="BN67" s="123">
        <v>0</v>
      </c>
      <c r="BO67" s="120">
        <v>0</v>
      </c>
      <c r="BP67" s="123">
        <v>0</v>
      </c>
      <c r="BQ67" s="120">
        <v>7</v>
      </c>
      <c r="BR67" s="123">
        <v>100</v>
      </c>
      <c r="BS67" s="120">
        <v>7</v>
      </c>
      <c r="BT67" s="2"/>
      <c r="BU67" s="3"/>
      <c r="BV67" s="3"/>
      <c r="BW67" s="3"/>
      <c r="BX67" s="3"/>
    </row>
    <row r="68" spans="1:76" ht="15">
      <c r="A68" s="64" t="s">
        <v>267</v>
      </c>
      <c r="B68" s="65"/>
      <c r="C68" s="65" t="s">
        <v>64</v>
      </c>
      <c r="D68" s="66">
        <v>162.0988426837582</v>
      </c>
      <c r="E68" s="68"/>
      <c r="F68" s="100" t="s">
        <v>753</v>
      </c>
      <c r="G68" s="65"/>
      <c r="H68" s="69" t="s">
        <v>267</v>
      </c>
      <c r="I68" s="70"/>
      <c r="J68" s="70"/>
      <c r="K68" s="69" t="s">
        <v>1739</v>
      </c>
      <c r="L68" s="73">
        <v>1</v>
      </c>
      <c r="M68" s="74">
        <v>5213.9033203125</v>
      </c>
      <c r="N68" s="74">
        <v>5580.32421875</v>
      </c>
      <c r="O68" s="75"/>
      <c r="P68" s="76"/>
      <c r="Q68" s="76"/>
      <c r="R68" s="86"/>
      <c r="S68" s="48">
        <v>1</v>
      </c>
      <c r="T68" s="48">
        <v>1</v>
      </c>
      <c r="U68" s="49">
        <v>0</v>
      </c>
      <c r="V68" s="49">
        <v>0</v>
      </c>
      <c r="W68" s="49">
        <v>0</v>
      </c>
      <c r="X68" s="49">
        <v>0.999994</v>
      </c>
      <c r="Y68" s="49">
        <v>0</v>
      </c>
      <c r="Z68" s="49" t="s">
        <v>2688</v>
      </c>
      <c r="AA68" s="71">
        <v>68</v>
      </c>
      <c r="AB68" s="71"/>
      <c r="AC68" s="72"/>
      <c r="AD68" s="78" t="s">
        <v>1256</v>
      </c>
      <c r="AE68" s="78">
        <v>2</v>
      </c>
      <c r="AF68" s="78">
        <v>60</v>
      </c>
      <c r="AG68" s="78">
        <v>138</v>
      </c>
      <c r="AH68" s="78">
        <v>2</v>
      </c>
      <c r="AI68" s="78"/>
      <c r="AJ68" s="78" t="s">
        <v>1337</v>
      </c>
      <c r="AK68" s="78"/>
      <c r="AL68" s="82" t="s">
        <v>1460</v>
      </c>
      <c r="AM68" s="78"/>
      <c r="AN68" s="80">
        <v>41855.738703703704</v>
      </c>
      <c r="AO68" s="82" t="s">
        <v>1525</v>
      </c>
      <c r="AP68" s="78" t="b">
        <v>1</v>
      </c>
      <c r="AQ68" s="78" t="b">
        <v>0</v>
      </c>
      <c r="AR68" s="78" t="b">
        <v>0</v>
      </c>
      <c r="AS68" s="78" t="s">
        <v>1152</v>
      </c>
      <c r="AT68" s="78">
        <v>0</v>
      </c>
      <c r="AU68" s="82" t="s">
        <v>1550</v>
      </c>
      <c r="AV68" s="78" t="b">
        <v>0</v>
      </c>
      <c r="AW68" s="78" t="s">
        <v>1582</v>
      </c>
      <c r="AX68" s="82" t="s">
        <v>1648</v>
      </c>
      <c r="AY68" s="78" t="s">
        <v>66</v>
      </c>
      <c r="AZ68" s="78" t="str">
        <f>REPLACE(INDEX(GroupVertices[Group],MATCH(Vertices[[#This Row],[Vertex]],GroupVertices[Vertex],0)),1,1,"")</f>
        <v>2</v>
      </c>
      <c r="BA68" s="48" t="s">
        <v>507</v>
      </c>
      <c r="BB68" s="48" t="s">
        <v>507</v>
      </c>
      <c r="BC68" s="48" t="s">
        <v>560</v>
      </c>
      <c r="BD68" s="48" t="s">
        <v>560</v>
      </c>
      <c r="BE68" s="48" t="s">
        <v>593</v>
      </c>
      <c r="BF68" s="48" t="s">
        <v>593</v>
      </c>
      <c r="BG68" s="120" t="s">
        <v>2250</v>
      </c>
      <c r="BH68" s="120" t="s">
        <v>2250</v>
      </c>
      <c r="BI68" s="120" t="s">
        <v>2333</v>
      </c>
      <c r="BJ68" s="120" t="s">
        <v>2333</v>
      </c>
      <c r="BK68" s="120">
        <v>0</v>
      </c>
      <c r="BL68" s="123">
        <v>0</v>
      </c>
      <c r="BM68" s="120">
        <v>1</v>
      </c>
      <c r="BN68" s="123">
        <v>6.25</v>
      </c>
      <c r="BO68" s="120">
        <v>0</v>
      </c>
      <c r="BP68" s="123">
        <v>0</v>
      </c>
      <c r="BQ68" s="120">
        <v>15</v>
      </c>
      <c r="BR68" s="123">
        <v>93.75</v>
      </c>
      <c r="BS68" s="120">
        <v>16</v>
      </c>
      <c r="BT68" s="2"/>
      <c r="BU68" s="3"/>
      <c r="BV68" s="3"/>
      <c r="BW68" s="3"/>
      <c r="BX68" s="3"/>
    </row>
    <row r="69" spans="1:76" ht="15">
      <c r="A69" s="64" t="s">
        <v>268</v>
      </c>
      <c r="B69" s="65"/>
      <c r="C69" s="65" t="s">
        <v>64</v>
      </c>
      <c r="D69" s="66">
        <v>162.07036258843803</v>
      </c>
      <c r="E69" s="68"/>
      <c r="F69" s="100" t="s">
        <v>754</v>
      </c>
      <c r="G69" s="65"/>
      <c r="H69" s="69" t="s">
        <v>268</v>
      </c>
      <c r="I69" s="70"/>
      <c r="J69" s="70"/>
      <c r="K69" s="69" t="s">
        <v>1740</v>
      </c>
      <c r="L69" s="73">
        <v>1</v>
      </c>
      <c r="M69" s="74">
        <v>3105.653564453125</v>
      </c>
      <c r="N69" s="74">
        <v>2472.57470703125</v>
      </c>
      <c r="O69" s="75"/>
      <c r="P69" s="76"/>
      <c r="Q69" s="76"/>
      <c r="R69" s="86"/>
      <c r="S69" s="48">
        <v>0</v>
      </c>
      <c r="T69" s="48">
        <v>2</v>
      </c>
      <c r="U69" s="49">
        <v>0</v>
      </c>
      <c r="V69" s="49">
        <v>0.007752</v>
      </c>
      <c r="W69" s="49">
        <v>0.022552</v>
      </c>
      <c r="X69" s="49">
        <v>0.736134</v>
      </c>
      <c r="Y69" s="49">
        <v>1</v>
      </c>
      <c r="Z69" s="49">
        <v>0</v>
      </c>
      <c r="AA69" s="71">
        <v>69</v>
      </c>
      <c r="AB69" s="71"/>
      <c r="AC69" s="72"/>
      <c r="AD69" s="78" t="s">
        <v>1257</v>
      </c>
      <c r="AE69" s="78">
        <v>150</v>
      </c>
      <c r="AF69" s="78">
        <v>43</v>
      </c>
      <c r="AG69" s="78">
        <v>103</v>
      </c>
      <c r="AH69" s="78">
        <v>324</v>
      </c>
      <c r="AI69" s="78"/>
      <c r="AJ69" s="78" t="s">
        <v>1338</v>
      </c>
      <c r="AK69" s="78" t="s">
        <v>1363</v>
      </c>
      <c r="AL69" s="82" t="s">
        <v>1451</v>
      </c>
      <c r="AM69" s="78"/>
      <c r="AN69" s="80">
        <v>43322.08766203704</v>
      </c>
      <c r="AO69" s="78"/>
      <c r="AP69" s="78" t="b">
        <v>0</v>
      </c>
      <c r="AQ69" s="78" t="b">
        <v>0</v>
      </c>
      <c r="AR69" s="78" t="b">
        <v>0</v>
      </c>
      <c r="AS69" s="78" t="s">
        <v>1152</v>
      </c>
      <c r="AT69" s="78">
        <v>1</v>
      </c>
      <c r="AU69" s="82" t="s">
        <v>1550</v>
      </c>
      <c r="AV69" s="78" t="b">
        <v>0</v>
      </c>
      <c r="AW69" s="78" t="s">
        <v>1582</v>
      </c>
      <c r="AX69" s="82" t="s">
        <v>1649</v>
      </c>
      <c r="AY69" s="78" t="s">
        <v>66</v>
      </c>
      <c r="AZ69" s="78" t="str">
        <f>REPLACE(INDEX(GroupVertices[Group],MATCH(Vertices[[#This Row],[Vertex]],GroupVertices[Vertex],0)),1,1,"")</f>
        <v>1</v>
      </c>
      <c r="BA69" s="48" t="s">
        <v>2171</v>
      </c>
      <c r="BB69" s="48" t="s">
        <v>2171</v>
      </c>
      <c r="BC69" s="48" t="s">
        <v>560</v>
      </c>
      <c r="BD69" s="48" t="s">
        <v>560</v>
      </c>
      <c r="BE69" s="48" t="s">
        <v>2188</v>
      </c>
      <c r="BF69" s="48" t="s">
        <v>2188</v>
      </c>
      <c r="BG69" s="120" t="s">
        <v>2229</v>
      </c>
      <c r="BH69" s="120" t="s">
        <v>2277</v>
      </c>
      <c r="BI69" s="120" t="s">
        <v>2334</v>
      </c>
      <c r="BJ69" s="120" t="s">
        <v>2334</v>
      </c>
      <c r="BK69" s="120">
        <v>2</v>
      </c>
      <c r="BL69" s="123">
        <v>2.816901408450704</v>
      </c>
      <c r="BM69" s="120">
        <v>0</v>
      </c>
      <c r="BN69" s="123">
        <v>0</v>
      </c>
      <c r="BO69" s="120">
        <v>0</v>
      </c>
      <c r="BP69" s="123">
        <v>0</v>
      </c>
      <c r="BQ69" s="120">
        <v>69</v>
      </c>
      <c r="BR69" s="123">
        <v>97.1830985915493</v>
      </c>
      <c r="BS69" s="120">
        <v>71</v>
      </c>
      <c r="BT69" s="2"/>
      <c r="BU69" s="3"/>
      <c r="BV69" s="3"/>
      <c r="BW69" s="3"/>
      <c r="BX69" s="3"/>
    </row>
    <row r="70" spans="1:76" ht="15">
      <c r="A70" s="64" t="s">
        <v>269</v>
      </c>
      <c r="B70" s="65"/>
      <c r="C70" s="65" t="s">
        <v>64</v>
      </c>
      <c r="D70" s="66">
        <v>162.0100517983483</v>
      </c>
      <c r="E70" s="68"/>
      <c r="F70" s="100" t="s">
        <v>755</v>
      </c>
      <c r="G70" s="65"/>
      <c r="H70" s="69" t="s">
        <v>269</v>
      </c>
      <c r="I70" s="70"/>
      <c r="J70" s="70"/>
      <c r="K70" s="69" t="s">
        <v>1741</v>
      </c>
      <c r="L70" s="73">
        <v>1</v>
      </c>
      <c r="M70" s="74">
        <v>845.5950317382812</v>
      </c>
      <c r="N70" s="74">
        <v>5336.02880859375</v>
      </c>
      <c r="O70" s="75"/>
      <c r="P70" s="76"/>
      <c r="Q70" s="76"/>
      <c r="R70" s="86"/>
      <c r="S70" s="48">
        <v>0</v>
      </c>
      <c r="T70" s="48">
        <v>1</v>
      </c>
      <c r="U70" s="49">
        <v>0</v>
      </c>
      <c r="V70" s="49">
        <v>0.007692</v>
      </c>
      <c r="W70" s="49">
        <v>0.017353</v>
      </c>
      <c r="X70" s="49">
        <v>0.458079</v>
      </c>
      <c r="Y70" s="49">
        <v>0</v>
      </c>
      <c r="Z70" s="49">
        <v>0</v>
      </c>
      <c r="AA70" s="71">
        <v>70</v>
      </c>
      <c r="AB70" s="71"/>
      <c r="AC70" s="72"/>
      <c r="AD70" s="78" t="s">
        <v>1258</v>
      </c>
      <c r="AE70" s="78">
        <v>74</v>
      </c>
      <c r="AF70" s="78">
        <v>7</v>
      </c>
      <c r="AG70" s="78">
        <v>205</v>
      </c>
      <c r="AH70" s="78">
        <v>4129</v>
      </c>
      <c r="AI70" s="78"/>
      <c r="AJ70" s="78" t="s">
        <v>1339</v>
      </c>
      <c r="AK70" s="78"/>
      <c r="AL70" s="78"/>
      <c r="AM70" s="78"/>
      <c r="AN70" s="80">
        <v>43190.067928240744</v>
      </c>
      <c r="AO70" s="82" t="s">
        <v>1526</v>
      </c>
      <c r="AP70" s="78" t="b">
        <v>1</v>
      </c>
      <c r="AQ70" s="78" t="b">
        <v>0</v>
      </c>
      <c r="AR70" s="78" t="b">
        <v>0</v>
      </c>
      <c r="AS70" s="78" t="s">
        <v>1152</v>
      </c>
      <c r="AT70" s="78">
        <v>0</v>
      </c>
      <c r="AU70" s="78"/>
      <c r="AV70" s="78" t="b">
        <v>0</v>
      </c>
      <c r="AW70" s="78" t="s">
        <v>1582</v>
      </c>
      <c r="AX70" s="82" t="s">
        <v>1650</v>
      </c>
      <c r="AY70" s="78" t="s">
        <v>66</v>
      </c>
      <c r="AZ70" s="78" t="str">
        <f>REPLACE(INDEX(GroupVertices[Group],MATCH(Vertices[[#This Row],[Vertex]],GroupVertices[Vertex],0)),1,1,"")</f>
        <v>1</v>
      </c>
      <c r="BA70" s="48"/>
      <c r="BB70" s="48"/>
      <c r="BC70" s="48"/>
      <c r="BD70" s="48"/>
      <c r="BE70" s="48" t="s">
        <v>595</v>
      </c>
      <c r="BF70" s="48" t="s">
        <v>595</v>
      </c>
      <c r="BG70" s="120" t="s">
        <v>2251</v>
      </c>
      <c r="BH70" s="120" t="s">
        <v>2251</v>
      </c>
      <c r="BI70" s="120" t="s">
        <v>2335</v>
      </c>
      <c r="BJ70" s="120" t="s">
        <v>2335</v>
      </c>
      <c r="BK70" s="120">
        <v>2</v>
      </c>
      <c r="BL70" s="123">
        <v>10.526315789473685</v>
      </c>
      <c r="BM70" s="120">
        <v>2</v>
      </c>
      <c r="BN70" s="123">
        <v>10.526315789473685</v>
      </c>
      <c r="BO70" s="120">
        <v>0</v>
      </c>
      <c r="BP70" s="123">
        <v>0</v>
      </c>
      <c r="BQ70" s="120">
        <v>15</v>
      </c>
      <c r="BR70" s="123">
        <v>78.94736842105263</v>
      </c>
      <c r="BS70" s="120">
        <v>19</v>
      </c>
      <c r="BT70" s="2"/>
      <c r="BU70" s="3"/>
      <c r="BV70" s="3"/>
      <c r="BW70" s="3"/>
      <c r="BX70" s="3"/>
    </row>
    <row r="71" spans="1:76" ht="15">
      <c r="A71" s="64" t="s">
        <v>270</v>
      </c>
      <c r="B71" s="65"/>
      <c r="C71" s="65" t="s">
        <v>64</v>
      </c>
      <c r="D71" s="66">
        <v>162.07873908706162</v>
      </c>
      <c r="E71" s="68"/>
      <c r="F71" s="100" t="s">
        <v>756</v>
      </c>
      <c r="G71" s="65"/>
      <c r="H71" s="69" t="s">
        <v>270</v>
      </c>
      <c r="I71" s="70"/>
      <c r="J71" s="70"/>
      <c r="K71" s="69" t="s">
        <v>1742</v>
      </c>
      <c r="L71" s="73">
        <v>1</v>
      </c>
      <c r="M71" s="74">
        <v>209.11622619628906</v>
      </c>
      <c r="N71" s="74">
        <v>4532.72021484375</v>
      </c>
      <c r="O71" s="75"/>
      <c r="P71" s="76"/>
      <c r="Q71" s="76"/>
      <c r="R71" s="86"/>
      <c r="S71" s="48">
        <v>0</v>
      </c>
      <c r="T71" s="48">
        <v>1</v>
      </c>
      <c r="U71" s="49">
        <v>0</v>
      </c>
      <c r="V71" s="49">
        <v>0.007692</v>
      </c>
      <c r="W71" s="49">
        <v>0.017353</v>
      </c>
      <c r="X71" s="49">
        <v>0.458079</v>
      </c>
      <c r="Y71" s="49">
        <v>0</v>
      </c>
      <c r="Z71" s="49">
        <v>0</v>
      </c>
      <c r="AA71" s="71">
        <v>71</v>
      </c>
      <c r="AB71" s="71"/>
      <c r="AC71" s="72"/>
      <c r="AD71" s="78" t="s">
        <v>1259</v>
      </c>
      <c r="AE71" s="78">
        <v>98</v>
      </c>
      <c r="AF71" s="78">
        <v>48</v>
      </c>
      <c r="AG71" s="78">
        <v>103</v>
      </c>
      <c r="AH71" s="78">
        <v>21</v>
      </c>
      <c r="AI71" s="78"/>
      <c r="AJ71" s="78" t="s">
        <v>1340</v>
      </c>
      <c r="AK71" s="78" t="s">
        <v>1401</v>
      </c>
      <c r="AL71" s="78"/>
      <c r="AM71" s="78"/>
      <c r="AN71" s="80">
        <v>41140.733761574076</v>
      </c>
      <c r="AO71" s="78"/>
      <c r="AP71" s="78" t="b">
        <v>0</v>
      </c>
      <c r="AQ71" s="78" t="b">
        <v>0</v>
      </c>
      <c r="AR71" s="78" t="b">
        <v>0</v>
      </c>
      <c r="AS71" s="78" t="s">
        <v>1152</v>
      </c>
      <c r="AT71" s="78">
        <v>0</v>
      </c>
      <c r="AU71" s="82" t="s">
        <v>1550</v>
      </c>
      <c r="AV71" s="78" t="b">
        <v>0</v>
      </c>
      <c r="AW71" s="78" t="s">
        <v>1582</v>
      </c>
      <c r="AX71" s="82" t="s">
        <v>1651</v>
      </c>
      <c r="AY71" s="78" t="s">
        <v>66</v>
      </c>
      <c r="AZ71" s="78" t="str">
        <f>REPLACE(INDEX(GroupVertices[Group],MATCH(Vertices[[#This Row],[Vertex]],GroupVertices[Vertex],0)),1,1,"")</f>
        <v>1</v>
      </c>
      <c r="BA71" s="48"/>
      <c r="BB71" s="48"/>
      <c r="BC71" s="48"/>
      <c r="BD71" s="48"/>
      <c r="BE71" s="48" t="s">
        <v>575</v>
      </c>
      <c r="BF71" s="48" t="s">
        <v>2196</v>
      </c>
      <c r="BG71" s="120" t="s">
        <v>2252</v>
      </c>
      <c r="BH71" s="120" t="s">
        <v>2278</v>
      </c>
      <c r="BI71" s="120" t="s">
        <v>2336</v>
      </c>
      <c r="BJ71" s="120" t="s">
        <v>2336</v>
      </c>
      <c r="BK71" s="120">
        <v>1</v>
      </c>
      <c r="BL71" s="123">
        <v>1.1494252873563218</v>
      </c>
      <c r="BM71" s="120">
        <v>2</v>
      </c>
      <c r="BN71" s="123">
        <v>2.2988505747126435</v>
      </c>
      <c r="BO71" s="120">
        <v>0</v>
      </c>
      <c r="BP71" s="123">
        <v>0</v>
      </c>
      <c r="BQ71" s="120">
        <v>84</v>
      </c>
      <c r="BR71" s="123">
        <v>96.55172413793103</v>
      </c>
      <c r="BS71" s="120">
        <v>87</v>
      </c>
      <c r="BT71" s="2"/>
      <c r="BU71" s="3"/>
      <c r="BV71" s="3"/>
      <c r="BW71" s="3"/>
      <c r="BX71" s="3"/>
    </row>
    <row r="72" spans="1:76" ht="15">
      <c r="A72" s="64" t="s">
        <v>271</v>
      </c>
      <c r="B72" s="65"/>
      <c r="C72" s="65" t="s">
        <v>64</v>
      </c>
      <c r="D72" s="66">
        <v>165.25510736512138</v>
      </c>
      <c r="E72" s="68"/>
      <c r="F72" s="100" t="s">
        <v>757</v>
      </c>
      <c r="G72" s="65"/>
      <c r="H72" s="69" t="s">
        <v>271</v>
      </c>
      <c r="I72" s="70"/>
      <c r="J72" s="70"/>
      <c r="K72" s="69" t="s">
        <v>1743</v>
      </c>
      <c r="L72" s="73">
        <v>1</v>
      </c>
      <c r="M72" s="74">
        <v>1852.3311767578125</v>
      </c>
      <c r="N72" s="74">
        <v>381.9858703613281</v>
      </c>
      <c r="O72" s="75"/>
      <c r="P72" s="76"/>
      <c r="Q72" s="76"/>
      <c r="R72" s="86"/>
      <c r="S72" s="48">
        <v>0</v>
      </c>
      <c r="T72" s="48">
        <v>1</v>
      </c>
      <c r="U72" s="49">
        <v>0</v>
      </c>
      <c r="V72" s="49">
        <v>0.007692</v>
      </c>
      <c r="W72" s="49">
        <v>0.017353</v>
      </c>
      <c r="X72" s="49">
        <v>0.458079</v>
      </c>
      <c r="Y72" s="49">
        <v>0</v>
      </c>
      <c r="Z72" s="49">
        <v>0</v>
      </c>
      <c r="AA72" s="71">
        <v>72</v>
      </c>
      <c r="AB72" s="71"/>
      <c r="AC72" s="72"/>
      <c r="AD72" s="78" t="s">
        <v>1260</v>
      </c>
      <c r="AE72" s="78">
        <v>46</v>
      </c>
      <c r="AF72" s="78">
        <v>1944</v>
      </c>
      <c r="AG72" s="78">
        <v>1088</v>
      </c>
      <c r="AH72" s="78">
        <v>141</v>
      </c>
      <c r="AI72" s="78"/>
      <c r="AJ72" s="78" t="s">
        <v>1341</v>
      </c>
      <c r="AK72" s="78" t="s">
        <v>1402</v>
      </c>
      <c r="AL72" s="82" t="s">
        <v>1461</v>
      </c>
      <c r="AM72" s="78"/>
      <c r="AN72" s="80">
        <v>42346.401504629626</v>
      </c>
      <c r="AO72" s="82" t="s">
        <v>1527</v>
      </c>
      <c r="AP72" s="78" t="b">
        <v>0</v>
      </c>
      <c r="AQ72" s="78" t="b">
        <v>0</v>
      </c>
      <c r="AR72" s="78" t="b">
        <v>0</v>
      </c>
      <c r="AS72" s="78" t="s">
        <v>1152</v>
      </c>
      <c r="AT72" s="78">
        <v>26</v>
      </c>
      <c r="AU72" s="82" t="s">
        <v>1550</v>
      </c>
      <c r="AV72" s="78" t="b">
        <v>0</v>
      </c>
      <c r="AW72" s="78" t="s">
        <v>1582</v>
      </c>
      <c r="AX72" s="82" t="s">
        <v>1652</v>
      </c>
      <c r="AY72" s="78" t="s">
        <v>66</v>
      </c>
      <c r="AZ72" s="78" t="str">
        <f>REPLACE(INDEX(GroupVertices[Group],MATCH(Vertices[[#This Row],[Vertex]],GroupVertices[Vertex],0)),1,1,"")</f>
        <v>1</v>
      </c>
      <c r="BA72" s="48"/>
      <c r="BB72" s="48"/>
      <c r="BC72" s="48"/>
      <c r="BD72" s="48"/>
      <c r="BE72" s="48" t="s">
        <v>2189</v>
      </c>
      <c r="BF72" s="48" t="s">
        <v>2197</v>
      </c>
      <c r="BG72" s="120" t="s">
        <v>2253</v>
      </c>
      <c r="BH72" s="120" t="s">
        <v>2279</v>
      </c>
      <c r="BI72" s="120" t="s">
        <v>2337</v>
      </c>
      <c r="BJ72" s="120" t="s">
        <v>2337</v>
      </c>
      <c r="BK72" s="120">
        <v>5</v>
      </c>
      <c r="BL72" s="123">
        <v>4.854368932038835</v>
      </c>
      <c r="BM72" s="120">
        <v>2</v>
      </c>
      <c r="BN72" s="123">
        <v>1.941747572815534</v>
      </c>
      <c r="BO72" s="120">
        <v>0</v>
      </c>
      <c r="BP72" s="123">
        <v>0</v>
      </c>
      <c r="BQ72" s="120">
        <v>96</v>
      </c>
      <c r="BR72" s="123">
        <v>93.20388349514563</v>
      </c>
      <c r="BS72" s="120">
        <v>103</v>
      </c>
      <c r="BT72" s="2"/>
      <c r="BU72" s="3"/>
      <c r="BV72" s="3"/>
      <c r="BW72" s="3"/>
      <c r="BX72" s="3"/>
    </row>
    <row r="73" spans="1:76" ht="15">
      <c r="A73" s="64" t="s">
        <v>272</v>
      </c>
      <c r="B73" s="65"/>
      <c r="C73" s="65" t="s">
        <v>64</v>
      </c>
      <c r="D73" s="66">
        <v>168.0930650987887</v>
      </c>
      <c r="E73" s="68"/>
      <c r="F73" s="100" t="s">
        <v>758</v>
      </c>
      <c r="G73" s="65"/>
      <c r="H73" s="69" t="s">
        <v>272</v>
      </c>
      <c r="I73" s="70"/>
      <c r="J73" s="70"/>
      <c r="K73" s="69" t="s">
        <v>1744</v>
      </c>
      <c r="L73" s="73">
        <v>1</v>
      </c>
      <c r="M73" s="74">
        <v>876.2574462890625</v>
      </c>
      <c r="N73" s="74">
        <v>3429.677001953125</v>
      </c>
      <c r="O73" s="75"/>
      <c r="P73" s="76"/>
      <c r="Q73" s="76"/>
      <c r="R73" s="86"/>
      <c r="S73" s="48">
        <v>0</v>
      </c>
      <c r="T73" s="48">
        <v>1</v>
      </c>
      <c r="U73" s="49">
        <v>0</v>
      </c>
      <c r="V73" s="49">
        <v>0.007692</v>
      </c>
      <c r="W73" s="49">
        <v>0.017353</v>
      </c>
      <c r="X73" s="49">
        <v>0.458079</v>
      </c>
      <c r="Y73" s="49">
        <v>0</v>
      </c>
      <c r="Z73" s="49">
        <v>0</v>
      </c>
      <c r="AA73" s="71">
        <v>73</v>
      </c>
      <c r="AB73" s="71"/>
      <c r="AC73" s="72"/>
      <c r="AD73" s="78" t="s">
        <v>1261</v>
      </c>
      <c r="AE73" s="78">
        <v>1608</v>
      </c>
      <c r="AF73" s="78">
        <v>3638</v>
      </c>
      <c r="AG73" s="78">
        <v>1332</v>
      </c>
      <c r="AH73" s="78">
        <v>125</v>
      </c>
      <c r="AI73" s="78"/>
      <c r="AJ73" s="78" t="s">
        <v>1342</v>
      </c>
      <c r="AK73" s="78" t="s">
        <v>1403</v>
      </c>
      <c r="AL73" s="82" t="s">
        <v>1462</v>
      </c>
      <c r="AM73" s="78"/>
      <c r="AN73" s="80">
        <v>42094.529340277775</v>
      </c>
      <c r="AO73" s="82" t="s">
        <v>1528</v>
      </c>
      <c r="AP73" s="78" t="b">
        <v>0</v>
      </c>
      <c r="AQ73" s="78" t="b">
        <v>0</v>
      </c>
      <c r="AR73" s="78" t="b">
        <v>0</v>
      </c>
      <c r="AS73" s="78" t="s">
        <v>1152</v>
      </c>
      <c r="AT73" s="78">
        <v>27</v>
      </c>
      <c r="AU73" s="82" t="s">
        <v>1550</v>
      </c>
      <c r="AV73" s="78" t="b">
        <v>0</v>
      </c>
      <c r="AW73" s="78" t="s">
        <v>1582</v>
      </c>
      <c r="AX73" s="82" t="s">
        <v>1653</v>
      </c>
      <c r="AY73" s="78" t="s">
        <v>66</v>
      </c>
      <c r="AZ73" s="78" t="str">
        <f>REPLACE(INDEX(GroupVertices[Group],MATCH(Vertices[[#This Row],[Vertex]],GroupVertices[Vertex],0)),1,1,"")</f>
        <v>1</v>
      </c>
      <c r="BA73" s="48" t="s">
        <v>508</v>
      </c>
      <c r="BB73" s="48" t="s">
        <v>508</v>
      </c>
      <c r="BC73" s="48" t="s">
        <v>560</v>
      </c>
      <c r="BD73" s="48" t="s">
        <v>560</v>
      </c>
      <c r="BE73" s="48" t="s">
        <v>598</v>
      </c>
      <c r="BF73" s="48" t="s">
        <v>598</v>
      </c>
      <c r="BG73" s="120" t="s">
        <v>2254</v>
      </c>
      <c r="BH73" s="120" t="s">
        <v>2254</v>
      </c>
      <c r="BI73" s="120" t="s">
        <v>2338</v>
      </c>
      <c r="BJ73" s="120" t="s">
        <v>2338</v>
      </c>
      <c r="BK73" s="120">
        <v>2</v>
      </c>
      <c r="BL73" s="123">
        <v>11.11111111111111</v>
      </c>
      <c r="BM73" s="120">
        <v>0</v>
      </c>
      <c r="BN73" s="123">
        <v>0</v>
      </c>
      <c r="BO73" s="120">
        <v>0</v>
      </c>
      <c r="BP73" s="123">
        <v>0</v>
      </c>
      <c r="BQ73" s="120">
        <v>16</v>
      </c>
      <c r="BR73" s="123">
        <v>88.88888888888889</v>
      </c>
      <c r="BS73" s="120">
        <v>18</v>
      </c>
      <c r="BT73" s="2"/>
      <c r="BU73" s="3"/>
      <c r="BV73" s="3"/>
      <c r="BW73" s="3"/>
      <c r="BX73" s="3"/>
    </row>
    <row r="74" spans="1:76" ht="15">
      <c r="A74" s="64" t="s">
        <v>273</v>
      </c>
      <c r="B74" s="65"/>
      <c r="C74" s="65" t="s">
        <v>64</v>
      </c>
      <c r="D74" s="66">
        <v>164.46436589505586</v>
      </c>
      <c r="E74" s="68"/>
      <c r="F74" s="100" t="s">
        <v>759</v>
      </c>
      <c r="G74" s="65"/>
      <c r="H74" s="69" t="s">
        <v>273</v>
      </c>
      <c r="I74" s="70"/>
      <c r="J74" s="70"/>
      <c r="K74" s="69" t="s">
        <v>1745</v>
      </c>
      <c r="L74" s="73">
        <v>1</v>
      </c>
      <c r="M74" s="74">
        <v>2685.4443359375</v>
      </c>
      <c r="N74" s="74">
        <v>5524.58935546875</v>
      </c>
      <c r="O74" s="75"/>
      <c r="P74" s="76"/>
      <c r="Q74" s="76"/>
      <c r="R74" s="86"/>
      <c r="S74" s="48">
        <v>0</v>
      </c>
      <c r="T74" s="48">
        <v>2</v>
      </c>
      <c r="U74" s="49">
        <v>0</v>
      </c>
      <c r="V74" s="49">
        <v>0.007752</v>
      </c>
      <c r="W74" s="49">
        <v>0.022552</v>
      </c>
      <c r="X74" s="49">
        <v>0.736134</v>
      </c>
      <c r="Y74" s="49">
        <v>1</v>
      </c>
      <c r="Z74" s="49">
        <v>0</v>
      </c>
      <c r="AA74" s="71">
        <v>74</v>
      </c>
      <c r="AB74" s="71"/>
      <c r="AC74" s="72"/>
      <c r="AD74" s="78" t="s">
        <v>1262</v>
      </c>
      <c r="AE74" s="78">
        <v>1047</v>
      </c>
      <c r="AF74" s="78">
        <v>1472</v>
      </c>
      <c r="AG74" s="78">
        <v>14677</v>
      </c>
      <c r="AH74" s="78">
        <v>3154</v>
      </c>
      <c r="AI74" s="78"/>
      <c r="AJ74" s="78" t="s">
        <v>1343</v>
      </c>
      <c r="AK74" s="78"/>
      <c r="AL74" s="82" t="s">
        <v>1463</v>
      </c>
      <c r="AM74" s="78"/>
      <c r="AN74" s="80">
        <v>41290.450949074075</v>
      </c>
      <c r="AO74" s="82" t="s">
        <v>1529</v>
      </c>
      <c r="AP74" s="78" t="b">
        <v>0</v>
      </c>
      <c r="AQ74" s="78" t="b">
        <v>0</v>
      </c>
      <c r="AR74" s="78" t="b">
        <v>0</v>
      </c>
      <c r="AS74" s="78" t="s">
        <v>1548</v>
      </c>
      <c r="AT74" s="78">
        <v>68</v>
      </c>
      <c r="AU74" s="82" t="s">
        <v>1550</v>
      </c>
      <c r="AV74" s="78" t="b">
        <v>0</v>
      </c>
      <c r="AW74" s="78" t="s">
        <v>1582</v>
      </c>
      <c r="AX74" s="82" t="s">
        <v>1654</v>
      </c>
      <c r="AY74" s="78" t="s">
        <v>66</v>
      </c>
      <c r="AZ74" s="78" t="str">
        <f>REPLACE(INDEX(GroupVertices[Group],MATCH(Vertices[[#This Row],[Vertex]],GroupVertices[Vertex],0)),1,1,"")</f>
        <v>1</v>
      </c>
      <c r="BA74" s="48" t="s">
        <v>479</v>
      </c>
      <c r="BB74" s="48" t="s">
        <v>479</v>
      </c>
      <c r="BC74" s="48" t="s">
        <v>560</v>
      </c>
      <c r="BD74" s="48" t="s">
        <v>560</v>
      </c>
      <c r="BE74" s="48" t="s">
        <v>2190</v>
      </c>
      <c r="BF74" s="48" t="s">
        <v>2190</v>
      </c>
      <c r="BG74" s="120" t="s">
        <v>2255</v>
      </c>
      <c r="BH74" s="120" t="s">
        <v>2280</v>
      </c>
      <c r="BI74" s="120" t="s">
        <v>2339</v>
      </c>
      <c r="BJ74" s="120" t="s">
        <v>2339</v>
      </c>
      <c r="BK74" s="120">
        <v>0</v>
      </c>
      <c r="BL74" s="123">
        <v>0</v>
      </c>
      <c r="BM74" s="120">
        <v>0</v>
      </c>
      <c r="BN74" s="123">
        <v>0</v>
      </c>
      <c r="BO74" s="120">
        <v>0</v>
      </c>
      <c r="BP74" s="123">
        <v>0</v>
      </c>
      <c r="BQ74" s="120">
        <v>40</v>
      </c>
      <c r="BR74" s="123">
        <v>100</v>
      </c>
      <c r="BS74" s="120">
        <v>40</v>
      </c>
      <c r="BT74" s="2"/>
      <c r="BU74" s="3"/>
      <c r="BV74" s="3"/>
      <c r="BW74" s="3"/>
      <c r="BX74" s="3"/>
    </row>
    <row r="75" spans="1:76" ht="15">
      <c r="A75" s="64" t="s">
        <v>274</v>
      </c>
      <c r="B75" s="65"/>
      <c r="C75" s="65" t="s">
        <v>64</v>
      </c>
      <c r="D75" s="66">
        <v>162.7873908706161</v>
      </c>
      <c r="E75" s="68"/>
      <c r="F75" s="100" t="s">
        <v>1571</v>
      </c>
      <c r="G75" s="65"/>
      <c r="H75" s="69" t="s">
        <v>274</v>
      </c>
      <c r="I75" s="70"/>
      <c r="J75" s="70"/>
      <c r="K75" s="69" t="s">
        <v>1746</v>
      </c>
      <c r="L75" s="73">
        <v>1</v>
      </c>
      <c r="M75" s="74">
        <v>5974.06103515625</v>
      </c>
      <c r="N75" s="74">
        <v>6741.97314453125</v>
      </c>
      <c r="O75" s="75"/>
      <c r="P75" s="76"/>
      <c r="Q75" s="76"/>
      <c r="R75" s="86"/>
      <c r="S75" s="48">
        <v>1</v>
      </c>
      <c r="T75" s="48">
        <v>1</v>
      </c>
      <c r="U75" s="49">
        <v>0</v>
      </c>
      <c r="V75" s="49">
        <v>0</v>
      </c>
      <c r="W75" s="49">
        <v>0</v>
      </c>
      <c r="X75" s="49">
        <v>0.999994</v>
      </c>
      <c r="Y75" s="49">
        <v>0</v>
      </c>
      <c r="Z75" s="49" t="s">
        <v>2688</v>
      </c>
      <c r="AA75" s="71">
        <v>75</v>
      </c>
      <c r="AB75" s="71"/>
      <c r="AC75" s="72"/>
      <c r="AD75" s="78" t="s">
        <v>1263</v>
      </c>
      <c r="AE75" s="78">
        <v>303</v>
      </c>
      <c r="AF75" s="78">
        <v>471</v>
      </c>
      <c r="AG75" s="78">
        <v>1345</v>
      </c>
      <c r="AH75" s="78">
        <v>366</v>
      </c>
      <c r="AI75" s="78"/>
      <c r="AJ75" s="78" t="s">
        <v>1344</v>
      </c>
      <c r="AK75" s="78" t="s">
        <v>1404</v>
      </c>
      <c r="AL75" s="78"/>
      <c r="AM75" s="78"/>
      <c r="AN75" s="80">
        <v>39947.762766203705</v>
      </c>
      <c r="AO75" s="82" t="s">
        <v>1530</v>
      </c>
      <c r="AP75" s="78" t="b">
        <v>0</v>
      </c>
      <c r="AQ75" s="78" t="b">
        <v>0</v>
      </c>
      <c r="AR75" s="78" t="b">
        <v>1</v>
      </c>
      <c r="AS75" s="78" t="s">
        <v>1152</v>
      </c>
      <c r="AT75" s="78">
        <v>10</v>
      </c>
      <c r="AU75" s="82" t="s">
        <v>1550</v>
      </c>
      <c r="AV75" s="78" t="b">
        <v>0</v>
      </c>
      <c r="AW75" s="78" t="s">
        <v>1582</v>
      </c>
      <c r="AX75" s="82" t="s">
        <v>1655</v>
      </c>
      <c r="AY75" s="78" t="s">
        <v>66</v>
      </c>
      <c r="AZ75" s="78" t="str">
        <f>REPLACE(INDEX(GroupVertices[Group],MATCH(Vertices[[#This Row],[Vertex]],GroupVertices[Vertex],0)),1,1,"")</f>
        <v>2</v>
      </c>
      <c r="BA75" s="48" t="s">
        <v>509</v>
      </c>
      <c r="BB75" s="48" t="s">
        <v>509</v>
      </c>
      <c r="BC75" s="48" t="s">
        <v>560</v>
      </c>
      <c r="BD75" s="48" t="s">
        <v>560</v>
      </c>
      <c r="BE75" s="48" t="s">
        <v>599</v>
      </c>
      <c r="BF75" s="48" t="s">
        <v>599</v>
      </c>
      <c r="BG75" s="120" t="s">
        <v>2256</v>
      </c>
      <c r="BH75" s="120" t="s">
        <v>2256</v>
      </c>
      <c r="BI75" s="120" t="s">
        <v>2340</v>
      </c>
      <c r="BJ75" s="120" t="s">
        <v>2340</v>
      </c>
      <c r="BK75" s="120">
        <v>0</v>
      </c>
      <c r="BL75" s="123">
        <v>0</v>
      </c>
      <c r="BM75" s="120">
        <v>0</v>
      </c>
      <c r="BN75" s="123">
        <v>0</v>
      </c>
      <c r="BO75" s="120">
        <v>0</v>
      </c>
      <c r="BP75" s="123">
        <v>0</v>
      </c>
      <c r="BQ75" s="120">
        <v>21</v>
      </c>
      <c r="BR75" s="123">
        <v>100</v>
      </c>
      <c r="BS75" s="120">
        <v>21</v>
      </c>
      <c r="BT75" s="2"/>
      <c r="BU75" s="3"/>
      <c r="BV75" s="3"/>
      <c r="BW75" s="3"/>
      <c r="BX75" s="3"/>
    </row>
    <row r="76" spans="1:76" ht="15">
      <c r="A76" s="64" t="s">
        <v>275</v>
      </c>
      <c r="B76" s="65"/>
      <c r="C76" s="65" t="s">
        <v>64</v>
      </c>
      <c r="D76" s="66">
        <v>162.18093237026923</v>
      </c>
      <c r="E76" s="68"/>
      <c r="F76" s="100" t="s">
        <v>1572</v>
      </c>
      <c r="G76" s="65"/>
      <c r="H76" s="69" t="s">
        <v>275</v>
      </c>
      <c r="I76" s="70"/>
      <c r="J76" s="70"/>
      <c r="K76" s="69" t="s">
        <v>1747</v>
      </c>
      <c r="L76" s="73">
        <v>1</v>
      </c>
      <c r="M76" s="74">
        <v>3642.304443359375</v>
      </c>
      <c r="N76" s="74">
        <v>7246.32080078125</v>
      </c>
      <c r="O76" s="75"/>
      <c r="P76" s="76"/>
      <c r="Q76" s="76"/>
      <c r="R76" s="86"/>
      <c r="S76" s="48">
        <v>0</v>
      </c>
      <c r="T76" s="48">
        <v>1</v>
      </c>
      <c r="U76" s="49">
        <v>0</v>
      </c>
      <c r="V76" s="49">
        <v>0.007692</v>
      </c>
      <c r="W76" s="49">
        <v>0.017353</v>
      </c>
      <c r="X76" s="49">
        <v>0.458079</v>
      </c>
      <c r="Y76" s="49">
        <v>0</v>
      </c>
      <c r="Z76" s="49">
        <v>0</v>
      </c>
      <c r="AA76" s="71">
        <v>76</v>
      </c>
      <c r="AB76" s="71"/>
      <c r="AC76" s="72"/>
      <c r="AD76" s="78" t="s">
        <v>1264</v>
      </c>
      <c r="AE76" s="78">
        <v>539</v>
      </c>
      <c r="AF76" s="78">
        <v>109</v>
      </c>
      <c r="AG76" s="78">
        <v>693</v>
      </c>
      <c r="AH76" s="78">
        <v>861</v>
      </c>
      <c r="AI76" s="78"/>
      <c r="AJ76" s="78" t="s">
        <v>1345</v>
      </c>
      <c r="AK76" s="78" t="s">
        <v>1405</v>
      </c>
      <c r="AL76" s="82" t="s">
        <v>1463</v>
      </c>
      <c r="AM76" s="78"/>
      <c r="AN76" s="80">
        <v>40464.627858796295</v>
      </c>
      <c r="AO76" s="82" t="s">
        <v>1531</v>
      </c>
      <c r="AP76" s="78" t="b">
        <v>0</v>
      </c>
      <c r="AQ76" s="78" t="b">
        <v>0</v>
      </c>
      <c r="AR76" s="78" t="b">
        <v>0</v>
      </c>
      <c r="AS76" s="78" t="s">
        <v>1548</v>
      </c>
      <c r="AT76" s="78">
        <v>2</v>
      </c>
      <c r="AU76" s="82" t="s">
        <v>1555</v>
      </c>
      <c r="AV76" s="78" t="b">
        <v>0</v>
      </c>
      <c r="AW76" s="78" t="s">
        <v>1582</v>
      </c>
      <c r="AX76" s="82" t="s">
        <v>1656</v>
      </c>
      <c r="AY76" s="78" t="s">
        <v>66</v>
      </c>
      <c r="AZ76" s="78" t="str">
        <f>REPLACE(INDEX(GroupVertices[Group],MATCH(Vertices[[#This Row],[Vertex]],GroupVertices[Vertex],0)),1,1,"")</f>
        <v>1</v>
      </c>
      <c r="BA76" s="48" t="s">
        <v>510</v>
      </c>
      <c r="BB76" s="48" t="s">
        <v>510</v>
      </c>
      <c r="BC76" s="48" t="s">
        <v>560</v>
      </c>
      <c r="BD76" s="48" t="s">
        <v>560</v>
      </c>
      <c r="BE76" s="48"/>
      <c r="BF76" s="48"/>
      <c r="BG76" s="120" t="s">
        <v>2257</v>
      </c>
      <c r="BH76" s="120" t="s">
        <v>2257</v>
      </c>
      <c r="BI76" s="120" t="s">
        <v>2341</v>
      </c>
      <c r="BJ76" s="120" t="s">
        <v>2341</v>
      </c>
      <c r="BK76" s="120">
        <v>0</v>
      </c>
      <c r="BL76" s="123">
        <v>0</v>
      </c>
      <c r="BM76" s="120">
        <v>1</v>
      </c>
      <c r="BN76" s="123">
        <v>6.25</v>
      </c>
      <c r="BO76" s="120">
        <v>0</v>
      </c>
      <c r="BP76" s="123">
        <v>0</v>
      </c>
      <c r="BQ76" s="120">
        <v>15</v>
      </c>
      <c r="BR76" s="123">
        <v>93.75</v>
      </c>
      <c r="BS76" s="120">
        <v>16</v>
      </c>
      <c r="BT76" s="2"/>
      <c r="BU76" s="3"/>
      <c r="BV76" s="3"/>
      <c r="BW76" s="3"/>
      <c r="BX76" s="3"/>
    </row>
    <row r="77" spans="1:76" ht="15">
      <c r="A77" s="64" t="s">
        <v>276</v>
      </c>
      <c r="B77" s="65"/>
      <c r="C77" s="65" t="s">
        <v>64</v>
      </c>
      <c r="D77" s="66">
        <v>162.0670119889886</v>
      </c>
      <c r="E77" s="68"/>
      <c r="F77" s="100" t="s">
        <v>760</v>
      </c>
      <c r="G77" s="65"/>
      <c r="H77" s="69" t="s">
        <v>276</v>
      </c>
      <c r="I77" s="70"/>
      <c r="J77" s="70"/>
      <c r="K77" s="69" t="s">
        <v>1748</v>
      </c>
      <c r="L77" s="73">
        <v>1</v>
      </c>
      <c r="M77" s="74">
        <v>8998.33203125</v>
      </c>
      <c r="N77" s="74">
        <v>9646.09375</v>
      </c>
      <c r="O77" s="75"/>
      <c r="P77" s="76"/>
      <c r="Q77" s="76"/>
      <c r="R77" s="86"/>
      <c r="S77" s="48">
        <v>0</v>
      </c>
      <c r="T77" s="48">
        <v>1</v>
      </c>
      <c r="U77" s="49">
        <v>0</v>
      </c>
      <c r="V77" s="49">
        <v>0.004444</v>
      </c>
      <c r="W77" s="49">
        <v>0.000507</v>
      </c>
      <c r="X77" s="49">
        <v>0.485405</v>
      </c>
      <c r="Y77" s="49">
        <v>0</v>
      </c>
      <c r="Z77" s="49">
        <v>0</v>
      </c>
      <c r="AA77" s="71">
        <v>77</v>
      </c>
      <c r="AB77" s="71"/>
      <c r="AC77" s="72"/>
      <c r="AD77" s="78" t="s">
        <v>1265</v>
      </c>
      <c r="AE77" s="78">
        <v>32</v>
      </c>
      <c r="AF77" s="78">
        <v>41</v>
      </c>
      <c r="AG77" s="78">
        <v>53</v>
      </c>
      <c r="AH77" s="78">
        <v>91</v>
      </c>
      <c r="AI77" s="78"/>
      <c r="AJ77" s="78" t="s">
        <v>1346</v>
      </c>
      <c r="AK77" s="78" t="s">
        <v>1386</v>
      </c>
      <c r="AL77" s="82" t="s">
        <v>1464</v>
      </c>
      <c r="AM77" s="78"/>
      <c r="AN77" s="80">
        <v>43322.692407407405</v>
      </c>
      <c r="AO77" s="78"/>
      <c r="AP77" s="78" t="b">
        <v>1</v>
      </c>
      <c r="AQ77" s="78" t="b">
        <v>0</v>
      </c>
      <c r="AR77" s="78" t="b">
        <v>0</v>
      </c>
      <c r="AS77" s="78" t="s">
        <v>1152</v>
      </c>
      <c r="AT77" s="78">
        <v>0</v>
      </c>
      <c r="AU77" s="78"/>
      <c r="AV77" s="78" t="b">
        <v>0</v>
      </c>
      <c r="AW77" s="78" t="s">
        <v>1582</v>
      </c>
      <c r="AX77" s="82" t="s">
        <v>1657</v>
      </c>
      <c r="AY77" s="78" t="s">
        <v>66</v>
      </c>
      <c r="AZ77" s="78" t="str">
        <f>REPLACE(INDEX(GroupVertices[Group],MATCH(Vertices[[#This Row],[Vertex]],GroupVertices[Vertex],0)),1,1,"")</f>
        <v>4</v>
      </c>
      <c r="BA77" s="48"/>
      <c r="BB77" s="48"/>
      <c r="BC77" s="48"/>
      <c r="BD77" s="48"/>
      <c r="BE77" s="48" t="s">
        <v>583</v>
      </c>
      <c r="BF77" s="48" t="s">
        <v>583</v>
      </c>
      <c r="BG77" s="120" t="s">
        <v>2258</v>
      </c>
      <c r="BH77" s="120" t="s">
        <v>2258</v>
      </c>
      <c r="BI77" s="120" t="s">
        <v>2342</v>
      </c>
      <c r="BJ77" s="120" t="s">
        <v>2342</v>
      </c>
      <c r="BK77" s="120">
        <v>0</v>
      </c>
      <c r="BL77" s="123">
        <v>0</v>
      </c>
      <c r="BM77" s="120">
        <v>0</v>
      </c>
      <c r="BN77" s="123">
        <v>0</v>
      </c>
      <c r="BO77" s="120">
        <v>0</v>
      </c>
      <c r="BP77" s="123">
        <v>0</v>
      </c>
      <c r="BQ77" s="120">
        <v>22</v>
      </c>
      <c r="BR77" s="123">
        <v>100</v>
      </c>
      <c r="BS77" s="120">
        <v>22</v>
      </c>
      <c r="BT77" s="2"/>
      <c r="BU77" s="3"/>
      <c r="BV77" s="3"/>
      <c r="BW77" s="3"/>
      <c r="BX77" s="3"/>
    </row>
    <row r="78" spans="1:76" ht="15">
      <c r="A78" s="64" t="s">
        <v>277</v>
      </c>
      <c r="B78" s="65"/>
      <c r="C78" s="65" t="s">
        <v>64</v>
      </c>
      <c r="D78" s="66">
        <v>162.26134675705555</v>
      </c>
      <c r="E78" s="68"/>
      <c r="F78" s="100" t="s">
        <v>761</v>
      </c>
      <c r="G78" s="65"/>
      <c r="H78" s="69" t="s">
        <v>277</v>
      </c>
      <c r="I78" s="70"/>
      <c r="J78" s="70"/>
      <c r="K78" s="69" t="s">
        <v>1749</v>
      </c>
      <c r="L78" s="73">
        <v>1</v>
      </c>
      <c r="M78" s="74">
        <v>4453.74560546875</v>
      </c>
      <c r="N78" s="74">
        <v>6741.97314453125</v>
      </c>
      <c r="O78" s="75"/>
      <c r="P78" s="76"/>
      <c r="Q78" s="76"/>
      <c r="R78" s="86"/>
      <c r="S78" s="48">
        <v>1</v>
      </c>
      <c r="T78" s="48">
        <v>1</v>
      </c>
      <c r="U78" s="49">
        <v>0</v>
      </c>
      <c r="V78" s="49">
        <v>0</v>
      </c>
      <c r="W78" s="49">
        <v>0</v>
      </c>
      <c r="X78" s="49">
        <v>0.999994</v>
      </c>
      <c r="Y78" s="49">
        <v>0</v>
      </c>
      <c r="Z78" s="49" t="s">
        <v>2688</v>
      </c>
      <c r="AA78" s="71">
        <v>78</v>
      </c>
      <c r="AB78" s="71"/>
      <c r="AC78" s="72"/>
      <c r="AD78" s="78" t="s">
        <v>1266</v>
      </c>
      <c r="AE78" s="78">
        <v>214</v>
      </c>
      <c r="AF78" s="78">
        <v>157</v>
      </c>
      <c r="AG78" s="78">
        <v>748</v>
      </c>
      <c r="AH78" s="78">
        <v>2</v>
      </c>
      <c r="AI78" s="78"/>
      <c r="AJ78" s="78"/>
      <c r="AK78" s="78" t="s">
        <v>1406</v>
      </c>
      <c r="AL78" s="78"/>
      <c r="AM78" s="78"/>
      <c r="AN78" s="80">
        <v>40743.315474537034</v>
      </c>
      <c r="AO78" s="82" t="s">
        <v>1532</v>
      </c>
      <c r="AP78" s="78" t="b">
        <v>0</v>
      </c>
      <c r="AQ78" s="78" t="b">
        <v>0</v>
      </c>
      <c r="AR78" s="78" t="b">
        <v>0</v>
      </c>
      <c r="AS78" s="78" t="s">
        <v>1152</v>
      </c>
      <c r="AT78" s="78">
        <v>10</v>
      </c>
      <c r="AU78" s="82" t="s">
        <v>1551</v>
      </c>
      <c r="AV78" s="78" t="b">
        <v>0</v>
      </c>
      <c r="AW78" s="78" t="s">
        <v>1582</v>
      </c>
      <c r="AX78" s="82" t="s">
        <v>1658</v>
      </c>
      <c r="AY78" s="78" t="s">
        <v>66</v>
      </c>
      <c r="AZ78" s="78" t="str">
        <f>REPLACE(INDEX(GroupVertices[Group],MATCH(Vertices[[#This Row],[Vertex]],GroupVertices[Vertex],0)),1,1,"")</f>
        <v>2</v>
      </c>
      <c r="BA78" s="48" t="s">
        <v>511</v>
      </c>
      <c r="BB78" s="48" t="s">
        <v>511</v>
      </c>
      <c r="BC78" s="48" t="s">
        <v>564</v>
      </c>
      <c r="BD78" s="48" t="s">
        <v>564</v>
      </c>
      <c r="BE78" s="48" t="s">
        <v>600</v>
      </c>
      <c r="BF78" s="48" t="s">
        <v>600</v>
      </c>
      <c r="BG78" s="120" t="s">
        <v>2259</v>
      </c>
      <c r="BH78" s="120" t="s">
        <v>2259</v>
      </c>
      <c r="BI78" s="120" t="s">
        <v>2343</v>
      </c>
      <c r="BJ78" s="120" t="s">
        <v>2343</v>
      </c>
      <c r="BK78" s="120">
        <v>0</v>
      </c>
      <c r="BL78" s="123">
        <v>0</v>
      </c>
      <c r="BM78" s="120">
        <v>0</v>
      </c>
      <c r="BN78" s="123">
        <v>0</v>
      </c>
      <c r="BO78" s="120">
        <v>0</v>
      </c>
      <c r="BP78" s="123">
        <v>0</v>
      </c>
      <c r="BQ78" s="120">
        <v>11</v>
      </c>
      <c r="BR78" s="123">
        <v>100</v>
      </c>
      <c r="BS78" s="120">
        <v>11</v>
      </c>
      <c r="BT78" s="2"/>
      <c r="BU78" s="3"/>
      <c r="BV78" s="3"/>
      <c r="BW78" s="3"/>
      <c r="BX78" s="3"/>
    </row>
    <row r="79" spans="1:76" ht="15">
      <c r="A79" s="64" t="s">
        <v>279</v>
      </c>
      <c r="B79" s="65"/>
      <c r="C79" s="65" t="s">
        <v>64</v>
      </c>
      <c r="D79" s="66">
        <v>162.0670119889886</v>
      </c>
      <c r="E79" s="68"/>
      <c r="F79" s="100" t="s">
        <v>763</v>
      </c>
      <c r="G79" s="65"/>
      <c r="H79" s="69" t="s">
        <v>279</v>
      </c>
      <c r="I79" s="70"/>
      <c r="J79" s="70"/>
      <c r="K79" s="69" t="s">
        <v>1750</v>
      </c>
      <c r="L79" s="73">
        <v>375.2021095610752</v>
      </c>
      <c r="M79" s="74">
        <v>7472.12353515625</v>
      </c>
      <c r="N79" s="74">
        <v>2812.25537109375</v>
      </c>
      <c r="O79" s="75"/>
      <c r="P79" s="76"/>
      <c r="Q79" s="76"/>
      <c r="R79" s="86"/>
      <c r="S79" s="48">
        <v>0</v>
      </c>
      <c r="T79" s="48">
        <v>3</v>
      </c>
      <c r="U79" s="49">
        <v>110</v>
      </c>
      <c r="V79" s="49">
        <v>0.007937</v>
      </c>
      <c r="W79" s="49">
        <v>0.020446</v>
      </c>
      <c r="X79" s="49">
        <v>1.230636</v>
      </c>
      <c r="Y79" s="49">
        <v>0.16666666666666666</v>
      </c>
      <c r="Z79" s="49">
        <v>0</v>
      </c>
      <c r="AA79" s="71">
        <v>79</v>
      </c>
      <c r="AB79" s="71"/>
      <c r="AC79" s="72"/>
      <c r="AD79" s="78" t="s">
        <v>1267</v>
      </c>
      <c r="AE79" s="78">
        <v>127</v>
      </c>
      <c r="AF79" s="78">
        <v>41</v>
      </c>
      <c r="AG79" s="78">
        <v>282</v>
      </c>
      <c r="AH79" s="78">
        <v>303</v>
      </c>
      <c r="AI79" s="78"/>
      <c r="AJ79" s="78" t="s">
        <v>1347</v>
      </c>
      <c r="AK79" s="78" t="s">
        <v>1407</v>
      </c>
      <c r="AL79" s="78"/>
      <c r="AM79" s="78"/>
      <c r="AN79" s="80">
        <v>42081.76006944444</v>
      </c>
      <c r="AO79" s="82" t="s">
        <v>1533</v>
      </c>
      <c r="AP79" s="78" t="b">
        <v>1</v>
      </c>
      <c r="AQ79" s="78" t="b">
        <v>0</v>
      </c>
      <c r="AR79" s="78" t="b">
        <v>1</v>
      </c>
      <c r="AS79" s="78" t="s">
        <v>1152</v>
      </c>
      <c r="AT79" s="78">
        <v>1</v>
      </c>
      <c r="AU79" s="82" t="s">
        <v>1550</v>
      </c>
      <c r="AV79" s="78" t="b">
        <v>0</v>
      </c>
      <c r="AW79" s="78" t="s">
        <v>1582</v>
      </c>
      <c r="AX79" s="82" t="s">
        <v>1659</v>
      </c>
      <c r="AY79" s="78" t="s">
        <v>66</v>
      </c>
      <c r="AZ79" s="78" t="str">
        <f>REPLACE(INDEX(GroupVertices[Group],MATCH(Vertices[[#This Row],[Vertex]],GroupVertices[Vertex],0)),1,1,"")</f>
        <v>5</v>
      </c>
      <c r="BA79" s="48"/>
      <c r="BB79" s="48"/>
      <c r="BC79" s="48"/>
      <c r="BD79" s="48"/>
      <c r="BE79" s="48" t="s">
        <v>1926</v>
      </c>
      <c r="BF79" s="48" t="s">
        <v>1926</v>
      </c>
      <c r="BG79" s="120" t="s">
        <v>2260</v>
      </c>
      <c r="BH79" s="120" t="s">
        <v>2281</v>
      </c>
      <c r="BI79" s="120" t="s">
        <v>2344</v>
      </c>
      <c r="BJ79" s="120" t="s">
        <v>2344</v>
      </c>
      <c r="BK79" s="120">
        <v>3</v>
      </c>
      <c r="BL79" s="123">
        <v>6.818181818181818</v>
      </c>
      <c r="BM79" s="120">
        <v>0</v>
      </c>
      <c r="BN79" s="123">
        <v>0</v>
      </c>
      <c r="BO79" s="120">
        <v>0</v>
      </c>
      <c r="BP79" s="123">
        <v>0</v>
      </c>
      <c r="BQ79" s="120">
        <v>41</v>
      </c>
      <c r="BR79" s="123">
        <v>93.18181818181819</v>
      </c>
      <c r="BS79" s="120">
        <v>44</v>
      </c>
      <c r="BT79" s="2"/>
      <c r="BU79" s="3"/>
      <c r="BV79" s="3"/>
      <c r="BW79" s="3"/>
      <c r="BX79" s="3"/>
    </row>
    <row r="80" spans="1:76" ht="15">
      <c r="A80" s="64" t="s">
        <v>296</v>
      </c>
      <c r="B80" s="65"/>
      <c r="C80" s="65" t="s">
        <v>64</v>
      </c>
      <c r="D80" s="66">
        <v>162.72708008052635</v>
      </c>
      <c r="E80" s="68"/>
      <c r="F80" s="100" t="s">
        <v>1573</v>
      </c>
      <c r="G80" s="65"/>
      <c r="H80" s="69" t="s">
        <v>296</v>
      </c>
      <c r="I80" s="70"/>
      <c r="J80" s="70"/>
      <c r="K80" s="69" t="s">
        <v>1751</v>
      </c>
      <c r="L80" s="73">
        <v>1</v>
      </c>
      <c r="M80" s="74">
        <v>8212.3037109375</v>
      </c>
      <c r="N80" s="74">
        <v>2035.090576171875</v>
      </c>
      <c r="O80" s="75"/>
      <c r="P80" s="76"/>
      <c r="Q80" s="76"/>
      <c r="R80" s="86"/>
      <c r="S80" s="48">
        <v>1</v>
      </c>
      <c r="T80" s="48">
        <v>0</v>
      </c>
      <c r="U80" s="49">
        <v>0</v>
      </c>
      <c r="V80" s="49">
        <v>0.005525</v>
      </c>
      <c r="W80" s="49">
        <v>0.002729</v>
      </c>
      <c r="X80" s="49">
        <v>0.49868</v>
      </c>
      <c r="Y80" s="49">
        <v>0</v>
      </c>
      <c r="Z80" s="49">
        <v>0</v>
      </c>
      <c r="AA80" s="71">
        <v>80</v>
      </c>
      <c r="AB80" s="71"/>
      <c r="AC80" s="72"/>
      <c r="AD80" s="78" t="s">
        <v>1268</v>
      </c>
      <c r="AE80" s="78">
        <v>73</v>
      </c>
      <c r="AF80" s="78">
        <v>435</v>
      </c>
      <c r="AG80" s="78">
        <v>602</v>
      </c>
      <c r="AH80" s="78">
        <v>0</v>
      </c>
      <c r="AI80" s="78">
        <v>-18000</v>
      </c>
      <c r="AJ80" s="78"/>
      <c r="AK80" s="78" t="s">
        <v>1371</v>
      </c>
      <c r="AL80" s="78"/>
      <c r="AM80" s="78" t="s">
        <v>1477</v>
      </c>
      <c r="AN80" s="80">
        <v>39177.919756944444</v>
      </c>
      <c r="AO80" s="78"/>
      <c r="AP80" s="78" t="b">
        <v>0</v>
      </c>
      <c r="AQ80" s="78" t="b">
        <v>0</v>
      </c>
      <c r="AR80" s="78" t="b">
        <v>0</v>
      </c>
      <c r="AS80" s="78" t="s">
        <v>1152</v>
      </c>
      <c r="AT80" s="78">
        <v>10</v>
      </c>
      <c r="AU80" s="82" t="s">
        <v>1557</v>
      </c>
      <c r="AV80" s="78" t="b">
        <v>0</v>
      </c>
      <c r="AW80" s="78" t="s">
        <v>1582</v>
      </c>
      <c r="AX80" s="82" t="s">
        <v>1660</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280</v>
      </c>
      <c r="B81" s="65"/>
      <c r="C81" s="65" t="s">
        <v>64</v>
      </c>
      <c r="D81" s="66">
        <v>162.50761581658867</v>
      </c>
      <c r="E81" s="68"/>
      <c r="F81" s="100" t="s">
        <v>1574</v>
      </c>
      <c r="G81" s="65"/>
      <c r="H81" s="69" t="s">
        <v>280</v>
      </c>
      <c r="I81" s="70"/>
      <c r="J81" s="70"/>
      <c r="K81" s="69" t="s">
        <v>1752</v>
      </c>
      <c r="L81" s="73">
        <v>375.2021095610752</v>
      </c>
      <c r="M81" s="74">
        <v>6549.052734375</v>
      </c>
      <c r="N81" s="74">
        <v>3917.25537109375</v>
      </c>
      <c r="O81" s="75"/>
      <c r="P81" s="76"/>
      <c r="Q81" s="76"/>
      <c r="R81" s="86"/>
      <c r="S81" s="48">
        <v>1</v>
      </c>
      <c r="T81" s="48">
        <v>2</v>
      </c>
      <c r="U81" s="49">
        <v>110</v>
      </c>
      <c r="V81" s="49">
        <v>0.007937</v>
      </c>
      <c r="W81" s="49">
        <v>0.020446</v>
      </c>
      <c r="X81" s="49">
        <v>1.230636</v>
      </c>
      <c r="Y81" s="49">
        <v>0.16666666666666666</v>
      </c>
      <c r="Z81" s="49">
        <v>0</v>
      </c>
      <c r="AA81" s="71">
        <v>81</v>
      </c>
      <c r="AB81" s="71"/>
      <c r="AC81" s="72"/>
      <c r="AD81" s="78" t="s">
        <v>1269</v>
      </c>
      <c r="AE81" s="78">
        <v>14</v>
      </c>
      <c r="AF81" s="78">
        <v>304</v>
      </c>
      <c r="AG81" s="78">
        <v>752</v>
      </c>
      <c r="AH81" s="78">
        <v>268</v>
      </c>
      <c r="AI81" s="78"/>
      <c r="AJ81" s="78" t="s">
        <v>1348</v>
      </c>
      <c r="AK81" s="78"/>
      <c r="AL81" s="82" t="s">
        <v>1465</v>
      </c>
      <c r="AM81" s="78"/>
      <c r="AN81" s="80">
        <v>43011.04230324074</v>
      </c>
      <c r="AO81" s="82" t="s">
        <v>1534</v>
      </c>
      <c r="AP81" s="78" t="b">
        <v>1</v>
      </c>
      <c r="AQ81" s="78" t="b">
        <v>0</v>
      </c>
      <c r="AR81" s="78" t="b">
        <v>0</v>
      </c>
      <c r="AS81" s="78" t="s">
        <v>1152</v>
      </c>
      <c r="AT81" s="78">
        <v>6</v>
      </c>
      <c r="AU81" s="78"/>
      <c r="AV81" s="78" t="b">
        <v>0</v>
      </c>
      <c r="AW81" s="78" t="s">
        <v>1582</v>
      </c>
      <c r="AX81" s="82" t="s">
        <v>1661</v>
      </c>
      <c r="AY81" s="78" t="s">
        <v>66</v>
      </c>
      <c r="AZ81" s="78" t="str">
        <f>REPLACE(INDEX(GroupVertices[Group],MATCH(Vertices[[#This Row],[Vertex]],GroupVertices[Vertex],0)),1,1,"")</f>
        <v>5</v>
      </c>
      <c r="BA81" s="48" t="s">
        <v>516</v>
      </c>
      <c r="BB81" s="48" t="s">
        <v>516</v>
      </c>
      <c r="BC81" s="48" t="s">
        <v>560</v>
      </c>
      <c r="BD81" s="48" t="s">
        <v>560</v>
      </c>
      <c r="BE81" s="48" t="s">
        <v>1926</v>
      </c>
      <c r="BF81" s="48" t="s">
        <v>2198</v>
      </c>
      <c r="BG81" s="120" t="s">
        <v>2261</v>
      </c>
      <c r="BH81" s="120" t="s">
        <v>2282</v>
      </c>
      <c r="BI81" s="120" t="s">
        <v>2345</v>
      </c>
      <c r="BJ81" s="120" t="s">
        <v>2354</v>
      </c>
      <c r="BK81" s="120">
        <v>5</v>
      </c>
      <c r="BL81" s="123">
        <v>4.761904761904762</v>
      </c>
      <c r="BM81" s="120">
        <v>0</v>
      </c>
      <c r="BN81" s="123">
        <v>0</v>
      </c>
      <c r="BO81" s="120">
        <v>0</v>
      </c>
      <c r="BP81" s="123">
        <v>0</v>
      </c>
      <c r="BQ81" s="120">
        <v>100</v>
      </c>
      <c r="BR81" s="123">
        <v>95.23809523809524</v>
      </c>
      <c r="BS81" s="120">
        <v>105</v>
      </c>
      <c r="BT81" s="2"/>
      <c r="BU81" s="3"/>
      <c r="BV81" s="3"/>
      <c r="BW81" s="3"/>
      <c r="BX81" s="3"/>
    </row>
    <row r="82" spans="1:76" ht="15">
      <c r="A82" s="64" t="s">
        <v>297</v>
      </c>
      <c r="B82" s="65"/>
      <c r="C82" s="65" t="s">
        <v>64</v>
      </c>
      <c r="D82" s="66">
        <v>169.17530872095463</v>
      </c>
      <c r="E82" s="68"/>
      <c r="F82" s="100" t="s">
        <v>1575</v>
      </c>
      <c r="G82" s="65"/>
      <c r="H82" s="69" t="s">
        <v>297</v>
      </c>
      <c r="I82" s="70"/>
      <c r="J82" s="70"/>
      <c r="K82" s="69" t="s">
        <v>1753</v>
      </c>
      <c r="L82" s="73">
        <v>1</v>
      </c>
      <c r="M82" s="74">
        <v>6745.34521484375</v>
      </c>
      <c r="N82" s="74">
        <v>3687.14501953125</v>
      </c>
      <c r="O82" s="75"/>
      <c r="P82" s="76"/>
      <c r="Q82" s="76"/>
      <c r="R82" s="86"/>
      <c r="S82" s="48">
        <v>1</v>
      </c>
      <c r="T82" s="48">
        <v>0</v>
      </c>
      <c r="U82" s="49">
        <v>0</v>
      </c>
      <c r="V82" s="49">
        <v>0.005525</v>
      </c>
      <c r="W82" s="49">
        <v>0.002729</v>
      </c>
      <c r="X82" s="49">
        <v>0.49868</v>
      </c>
      <c r="Y82" s="49">
        <v>0</v>
      </c>
      <c r="Z82" s="49">
        <v>0</v>
      </c>
      <c r="AA82" s="71">
        <v>82</v>
      </c>
      <c r="AB82" s="71"/>
      <c r="AC82" s="72"/>
      <c r="AD82" s="78" t="s">
        <v>1270</v>
      </c>
      <c r="AE82" s="78">
        <v>889</v>
      </c>
      <c r="AF82" s="78">
        <v>4284</v>
      </c>
      <c r="AG82" s="78">
        <v>1129</v>
      </c>
      <c r="AH82" s="78">
        <v>139</v>
      </c>
      <c r="AI82" s="78"/>
      <c r="AJ82" s="78" t="s">
        <v>1349</v>
      </c>
      <c r="AK82" s="78" t="s">
        <v>1408</v>
      </c>
      <c r="AL82" s="82" t="s">
        <v>1466</v>
      </c>
      <c r="AM82" s="78"/>
      <c r="AN82" s="80">
        <v>39811.97006944445</v>
      </c>
      <c r="AO82" s="82" t="s">
        <v>1535</v>
      </c>
      <c r="AP82" s="78" t="b">
        <v>1</v>
      </c>
      <c r="AQ82" s="78" t="b">
        <v>0</v>
      </c>
      <c r="AR82" s="78" t="b">
        <v>0</v>
      </c>
      <c r="AS82" s="78" t="s">
        <v>1152</v>
      </c>
      <c r="AT82" s="78">
        <v>221</v>
      </c>
      <c r="AU82" s="82" t="s">
        <v>1550</v>
      </c>
      <c r="AV82" s="78" t="b">
        <v>0</v>
      </c>
      <c r="AW82" s="78" t="s">
        <v>1582</v>
      </c>
      <c r="AX82" s="82" t="s">
        <v>1662</v>
      </c>
      <c r="AY82" s="78" t="s">
        <v>65</v>
      </c>
      <c r="AZ82" s="78" t="str">
        <f>REPLACE(INDEX(GroupVertices[Group],MATCH(Vertices[[#This Row],[Vertex]],GroupVertices[Vertex],0)),1,1,"")</f>
        <v>5</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281</v>
      </c>
      <c r="B83" s="65"/>
      <c r="C83" s="65" t="s">
        <v>64</v>
      </c>
      <c r="D83" s="66">
        <v>172.94473310156354</v>
      </c>
      <c r="E83" s="68"/>
      <c r="F83" s="100" t="s">
        <v>1576</v>
      </c>
      <c r="G83" s="65"/>
      <c r="H83" s="69" t="s">
        <v>281</v>
      </c>
      <c r="I83" s="70"/>
      <c r="J83" s="70"/>
      <c r="K83" s="69" t="s">
        <v>1754</v>
      </c>
      <c r="L83" s="73">
        <v>1</v>
      </c>
      <c r="M83" s="74">
        <v>591.7528076171875</v>
      </c>
      <c r="N83" s="74">
        <v>2053.10498046875</v>
      </c>
      <c r="O83" s="75"/>
      <c r="P83" s="76"/>
      <c r="Q83" s="76"/>
      <c r="R83" s="86"/>
      <c r="S83" s="48">
        <v>0</v>
      </c>
      <c r="T83" s="48">
        <v>1</v>
      </c>
      <c r="U83" s="49">
        <v>0</v>
      </c>
      <c r="V83" s="49">
        <v>0.007692</v>
      </c>
      <c r="W83" s="49">
        <v>0.017353</v>
      </c>
      <c r="X83" s="49">
        <v>0.458079</v>
      </c>
      <c r="Y83" s="49">
        <v>0</v>
      </c>
      <c r="Z83" s="49">
        <v>0</v>
      </c>
      <c r="AA83" s="71">
        <v>83</v>
      </c>
      <c r="AB83" s="71"/>
      <c r="AC83" s="72"/>
      <c r="AD83" s="78" t="s">
        <v>1271</v>
      </c>
      <c r="AE83" s="78">
        <v>582</v>
      </c>
      <c r="AF83" s="78">
        <v>6534</v>
      </c>
      <c r="AG83" s="78">
        <v>13822</v>
      </c>
      <c r="AH83" s="78">
        <v>98</v>
      </c>
      <c r="AI83" s="78"/>
      <c r="AJ83" s="78" t="s">
        <v>1350</v>
      </c>
      <c r="AK83" s="78" t="s">
        <v>1409</v>
      </c>
      <c r="AL83" s="82" t="s">
        <v>1467</v>
      </c>
      <c r="AM83" s="78"/>
      <c r="AN83" s="80">
        <v>39906.63413194445</v>
      </c>
      <c r="AO83" s="82" t="s">
        <v>1536</v>
      </c>
      <c r="AP83" s="78" t="b">
        <v>0</v>
      </c>
      <c r="AQ83" s="78" t="b">
        <v>0</v>
      </c>
      <c r="AR83" s="78" t="b">
        <v>0</v>
      </c>
      <c r="AS83" s="78" t="s">
        <v>1152</v>
      </c>
      <c r="AT83" s="78">
        <v>367</v>
      </c>
      <c r="AU83" s="82" t="s">
        <v>1550</v>
      </c>
      <c r="AV83" s="78" t="b">
        <v>0</v>
      </c>
      <c r="AW83" s="78" t="s">
        <v>1582</v>
      </c>
      <c r="AX83" s="82" t="s">
        <v>1663</v>
      </c>
      <c r="AY83" s="78" t="s">
        <v>66</v>
      </c>
      <c r="AZ83" s="78" t="str">
        <f>REPLACE(INDEX(GroupVertices[Group],MATCH(Vertices[[#This Row],[Vertex]],GroupVertices[Vertex],0)),1,1,"")</f>
        <v>1</v>
      </c>
      <c r="BA83" s="48" t="s">
        <v>517</v>
      </c>
      <c r="BB83" s="48" t="s">
        <v>517</v>
      </c>
      <c r="BC83" s="48" t="s">
        <v>560</v>
      </c>
      <c r="BD83" s="48" t="s">
        <v>560</v>
      </c>
      <c r="BE83" s="48"/>
      <c r="BF83" s="48"/>
      <c r="BG83" s="120" t="s">
        <v>2262</v>
      </c>
      <c r="BH83" s="120" t="s">
        <v>2262</v>
      </c>
      <c r="BI83" s="120" t="s">
        <v>2346</v>
      </c>
      <c r="BJ83" s="120" t="s">
        <v>2346</v>
      </c>
      <c r="BK83" s="120">
        <v>0</v>
      </c>
      <c r="BL83" s="123">
        <v>0</v>
      </c>
      <c r="BM83" s="120">
        <v>0</v>
      </c>
      <c r="BN83" s="123">
        <v>0</v>
      </c>
      <c r="BO83" s="120">
        <v>0</v>
      </c>
      <c r="BP83" s="123">
        <v>0</v>
      </c>
      <c r="BQ83" s="120">
        <v>11</v>
      </c>
      <c r="BR83" s="123">
        <v>100</v>
      </c>
      <c r="BS83" s="120">
        <v>11</v>
      </c>
      <c r="BT83" s="2"/>
      <c r="BU83" s="3"/>
      <c r="BV83" s="3"/>
      <c r="BW83" s="3"/>
      <c r="BX83" s="3"/>
    </row>
    <row r="84" spans="1:76" ht="15">
      <c r="A84" s="64" t="s">
        <v>298</v>
      </c>
      <c r="B84" s="65"/>
      <c r="C84" s="65" t="s">
        <v>64</v>
      </c>
      <c r="D84" s="66">
        <v>294.65860870156274</v>
      </c>
      <c r="E84" s="68"/>
      <c r="F84" s="100" t="s">
        <v>1577</v>
      </c>
      <c r="G84" s="65"/>
      <c r="H84" s="69" t="s">
        <v>298</v>
      </c>
      <c r="I84" s="70"/>
      <c r="J84" s="70"/>
      <c r="K84" s="69" t="s">
        <v>1755</v>
      </c>
      <c r="L84" s="73">
        <v>1</v>
      </c>
      <c r="M84" s="74">
        <v>1635.0133056640625</v>
      </c>
      <c r="N84" s="74">
        <v>7917.0078125</v>
      </c>
      <c r="O84" s="75"/>
      <c r="P84" s="76"/>
      <c r="Q84" s="76"/>
      <c r="R84" s="86"/>
      <c r="S84" s="48">
        <v>1</v>
      </c>
      <c r="T84" s="48">
        <v>0</v>
      </c>
      <c r="U84" s="49">
        <v>0</v>
      </c>
      <c r="V84" s="49">
        <v>0.007692</v>
      </c>
      <c r="W84" s="49">
        <v>0.017353</v>
      </c>
      <c r="X84" s="49">
        <v>0.458079</v>
      </c>
      <c r="Y84" s="49">
        <v>0</v>
      </c>
      <c r="Z84" s="49">
        <v>0</v>
      </c>
      <c r="AA84" s="71">
        <v>84</v>
      </c>
      <c r="AB84" s="71"/>
      <c r="AC84" s="72"/>
      <c r="AD84" s="78" t="s">
        <v>1272</v>
      </c>
      <c r="AE84" s="78">
        <v>1996</v>
      </c>
      <c r="AF84" s="78">
        <v>79186</v>
      </c>
      <c r="AG84" s="78">
        <v>51562</v>
      </c>
      <c r="AH84" s="78">
        <v>238</v>
      </c>
      <c r="AI84" s="78"/>
      <c r="AJ84" s="78" t="s">
        <v>1351</v>
      </c>
      <c r="AK84" s="78" t="s">
        <v>1388</v>
      </c>
      <c r="AL84" s="82" t="s">
        <v>1468</v>
      </c>
      <c r="AM84" s="78"/>
      <c r="AN84" s="80">
        <v>39891.699953703705</v>
      </c>
      <c r="AO84" s="82" t="s">
        <v>1537</v>
      </c>
      <c r="AP84" s="78" t="b">
        <v>0</v>
      </c>
      <c r="AQ84" s="78" t="b">
        <v>0</v>
      </c>
      <c r="AR84" s="78" t="b">
        <v>0</v>
      </c>
      <c r="AS84" s="78" t="s">
        <v>1152</v>
      </c>
      <c r="AT84" s="78">
        <v>1275</v>
      </c>
      <c r="AU84" s="82" t="s">
        <v>1550</v>
      </c>
      <c r="AV84" s="78" t="b">
        <v>1</v>
      </c>
      <c r="AW84" s="78" t="s">
        <v>1582</v>
      </c>
      <c r="AX84" s="82" t="s">
        <v>1664</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299</v>
      </c>
      <c r="B85" s="65"/>
      <c r="C85" s="65" t="s">
        <v>64</v>
      </c>
      <c r="D85" s="66">
        <v>162.1440757763255</v>
      </c>
      <c r="E85" s="68"/>
      <c r="F85" s="100" t="s">
        <v>1578</v>
      </c>
      <c r="G85" s="65"/>
      <c r="H85" s="69" t="s">
        <v>299</v>
      </c>
      <c r="I85" s="70"/>
      <c r="J85" s="70"/>
      <c r="K85" s="69" t="s">
        <v>1756</v>
      </c>
      <c r="L85" s="73">
        <v>1</v>
      </c>
      <c r="M85" s="74">
        <v>1925.9998779296875</v>
      </c>
      <c r="N85" s="74">
        <v>9646.09375</v>
      </c>
      <c r="O85" s="75"/>
      <c r="P85" s="76"/>
      <c r="Q85" s="76"/>
      <c r="R85" s="86"/>
      <c r="S85" s="48">
        <v>1</v>
      </c>
      <c r="T85" s="48">
        <v>0</v>
      </c>
      <c r="U85" s="49">
        <v>0</v>
      </c>
      <c r="V85" s="49">
        <v>0.007692</v>
      </c>
      <c r="W85" s="49">
        <v>0.017353</v>
      </c>
      <c r="X85" s="49">
        <v>0.458079</v>
      </c>
      <c r="Y85" s="49">
        <v>0</v>
      </c>
      <c r="Z85" s="49">
        <v>0</v>
      </c>
      <c r="AA85" s="71">
        <v>85</v>
      </c>
      <c r="AB85" s="71"/>
      <c r="AC85" s="72"/>
      <c r="AD85" s="78" t="s">
        <v>1273</v>
      </c>
      <c r="AE85" s="78">
        <v>243</v>
      </c>
      <c r="AF85" s="78">
        <v>87</v>
      </c>
      <c r="AG85" s="78">
        <v>158</v>
      </c>
      <c r="AH85" s="78">
        <v>29</v>
      </c>
      <c r="AI85" s="78"/>
      <c r="AJ85" s="78" t="s">
        <v>1352</v>
      </c>
      <c r="AK85" s="78" t="s">
        <v>1389</v>
      </c>
      <c r="AL85" s="82" t="s">
        <v>1425</v>
      </c>
      <c r="AM85" s="78"/>
      <c r="AN85" s="80">
        <v>41963.122719907406</v>
      </c>
      <c r="AO85" s="78"/>
      <c r="AP85" s="78" t="b">
        <v>1</v>
      </c>
      <c r="AQ85" s="78" t="b">
        <v>0</v>
      </c>
      <c r="AR85" s="78" t="b">
        <v>0</v>
      </c>
      <c r="AS85" s="78" t="s">
        <v>1152</v>
      </c>
      <c r="AT85" s="78">
        <v>1</v>
      </c>
      <c r="AU85" s="82" t="s">
        <v>1550</v>
      </c>
      <c r="AV85" s="78" t="b">
        <v>0</v>
      </c>
      <c r="AW85" s="78" t="s">
        <v>1582</v>
      </c>
      <c r="AX85" s="82" t="s">
        <v>1665</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300</v>
      </c>
      <c r="B86" s="65"/>
      <c r="C86" s="65" t="s">
        <v>64</v>
      </c>
      <c r="D86" s="66">
        <v>1000</v>
      </c>
      <c r="E86" s="68"/>
      <c r="F86" s="100" t="s">
        <v>1579</v>
      </c>
      <c r="G86" s="65"/>
      <c r="H86" s="69" t="s">
        <v>300</v>
      </c>
      <c r="I86" s="70"/>
      <c r="J86" s="70"/>
      <c r="K86" s="69" t="s">
        <v>1757</v>
      </c>
      <c r="L86" s="73">
        <v>1</v>
      </c>
      <c r="M86" s="74">
        <v>961.1395263671875</v>
      </c>
      <c r="N86" s="74">
        <v>8793.64453125</v>
      </c>
      <c r="O86" s="75"/>
      <c r="P86" s="76"/>
      <c r="Q86" s="76"/>
      <c r="R86" s="86"/>
      <c r="S86" s="48">
        <v>1</v>
      </c>
      <c r="T86" s="48">
        <v>0</v>
      </c>
      <c r="U86" s="49">
        <v>0</v>
      </c>
      <c r="V86" s="49">
        <v>0.007692</v>
      </c>
      <c r="W86" s="49">
        <v>0.017353</v>
      </c>
      <c r="X86" s="49">
        <v>0.458079</v>
      </c>
      <c r="Y86" s="49">
        <v>0</v>
      </c>
      <c r="Z86" s="49">
        <v>0</v>
      </c>
      <c r="AA86" s="71">
        <v>86</v>
      </c>
      <c r="AB86" s="71"/>
      <c r="AC86" s="72"/>
      <c r="AD86" s="78" t="s">
        <v>1274</v>
      </c>
      <c r="AE86" s="78">
        <v>11327</v>
      </c>
      <c r="AF86" s="78">
        <v>500210</v>
      </c>
      <c r="AG86" s="78">
        <v>23699</v>
      </c>
      <c r="AH86" s="78">
        <v>4098</v>
      </c>
      <c r="AI86" s="78"/>
      <c r="AJ86" s="78" t="s">
        <v>1353</v>
      </c>
      <c r="AK86" s="78" t="s">
        <v>1410</v>
      </c>
      <c r="AL86" s="82" t="s">
        <v>1469</v>
      </c>
      <c r="AM86" s="78"/>
      <c r="AN86" s="80">
        <v>39748.91390046296</v>
      </c>
      <c r="AO86" s="82" t="s">
        <v>1538</v>
      </c>
      <c r="AP86" s="78" t="b">
        <v>0</v>
      </c>
      <c r="AQ86" s="78" t="b">
        <v>0</v>
      </c>
      <c r="AR86" s="78" t="b">
        <v>1</v>
      </c>
      <c r="AS86" s="78" t="s">
        <v>1152</v>
      </c>
      <c r="AT86" s="78">
        <v>1607</v>
      </c>
      <c r="AU86" s="82" t="s">
        <v>1550</v>
      </c>
      <c r="AV86" s="78" t="b">
        <v>1</v>
      </c>
      <c r="AW86" s="78" t="s">
        <v>1582</v>
      </c>
      <c r="AX86" s="82" t="s">
        <v>1666</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301</v>
      </c>
      <c r="B87" s="65"/>
      <c r="C87" s="65" t="s">
        <v>64</v>
      </c>
      <c r="D87" s="66">
        <v>499.0703046126719</v>
      </c>
      <c r="E87" s="68"/>
      <c r="F87" s="100" t="s">
        <v>1580</v>
      </c>
      <c r="G87" s="65"/>
      <c r="H87" s="69" t="s">
        <v>301</v>
      </c>
      <c r="I87" s="70"/>
      <c r="J87" s="70"/>
      <c r="K87" s="69" t="s">
        <v>1758</v>
      </c>
      <c r="L87" s="73">
        <v>1</v>
      </c>
      <c r="M87" s="74">
        <v>2420.025634765625</v>
      </c>
      <c r="N87" s="74">
        <v>9512.6396484375</v>
      </c>
      <c r="O87" s="75"/>
      <c r="P87" s="76"/>
      <c r="Q87" s="76"/>
      <c r="R87" s="86"/>
      <c r="S87" s="48">
        <v>1</v>
      </c>
      <c r="T87" s="48">
        <v>0</v>
      </c>
      <c r="U87" s="49">
        <v>0</v>
      </c>
      <c r="V87" s="49">
        <v>0.007692</v>
      </c>
      <c r="W87" s="49">
        <v>0.017353</v>
      </c>
      <c r="X87" s="49">
        <v>0.458079</v>
      </c>
      <c r="Y87" s="49">
        <v>0</v>
      </c>
      <c r="Z87" s="49">
        <v>0</v>
      </c>
      <c r="AA87" s="71">
        <v>87</v>
      </c>
      <c r="AB87" s="71"/>
      <c r="AC87" s="72"/>
      <c r="AD87" s="78" t="s">
        <v>1275</v>
      </c>
      <c r="AE87" s="78">
        <v>104</v>
      </c>
      <c r="AF87" s="78">
        <v>201201</v>
      </c>
      <c r="AG87" s="78">
        <v>1379</v>
      </c>
      <c r="AH87" s="78">
        <v>16</v>
      </c>
      <c r="AI87" s="78"/>
      <c r="AJ87" s="78" t="s">
        <v>1354</v>
      </c>
      <c r="AK87" s="78" t="s">
        <v>1411</v>
      </c>
      <c r="AL87" s="82" t="s">
        <v>1470</v>
      </c>
      <c r="AM87" s="78"/>
      <c r="AN87" s="80">
        <v>39938.63097222222</v>
      </c>
      <c r="AO87" s="82" t="s">
        <v>1539</v>
      </c>
      <c r="AP87" s="78" t="b">
        <v>0</v>
      </c>
      <c r="AQ87" s="78" t="b">
        <v>0</v>
      </c>
      <c r="AR87" s="78" t="b">
        <v>0</v>
      </c>
      <c r="AS87" s="78" t="s">
        <v>1152</v>
      </c>
      <c r="AT87" s="78">
        <v>2704</v>
      </c>
      <c r="AU87" s="82" t="s">
        <v>1550</v>
      </c>
      <c r="AV87" s="78" t="b">
        <v>1</v>
      </c>
      <c r="AW87" s="78" t="s">
        <v>1582</v>
      </c>
      <c r="AX87" s="82" t="s">
        <v>1667</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302</v>
      </c>
      <c r="B88" s="65"/>
      <c r="C88" s="65" t="s">
        <v>64</v>
      </c>
      <c r="D88" s="66">
        <v>1000</v>
      </c>
      <c r="E88" s="68"/>
      <c r="F88" s="100" t="s">
        <v>1581</v>
      </c>
      <c r="G88" s="65"/>
      <c r="H88" s="69" t="s">
        <v>302</v>
      </c>
      <c r="I88" s="70"/>
      <c r="J88" s="70"/>
      <c r="K88" s="69" t="s">
        <v>1759</v>
      </c>
      <c r="L88" s="73">
        <v>1</v>
      </c>
      <c r="M88" s="74">
        <v>2433.360595703125</v>
      </c>
      <c r="N88" s="74">
        <v>520.3006591796875</v>
      </c>
      <c r="O88" s="75"/>
      <c r="P88" s="76"/>
      <c r="Q88" s="76"/>
      <c r="R88" s="86"/>
      <c r="S88" s="48">
        <v>1</v>
      </c>
      <c r="T88" s="48">
        <v>0</v>
      </c>
      <c r="U88" s="49">
        <v>0</v>
      </c>
      <c r="V88" s="49">
        <v>0.007692</v>
      </c>
      <c r="W88" s="49">
        <v>0.017353</v>
      </c>
      <c r="X88" s="49">
        <v>0.458079</v>
      </c>
      <c r="Y88" s="49">
        <v>0</v>
      </c>
      <c r="Z88" s="49">
        <v>0</v>
      </c>
      <c r="AA88" s="71">
        <v>88</v>
      </c>
      <c r="AB88" s="71"/>
      <c r="AC88" s="72"/>
      <c r="AD88" s="78" t="s">
        <v>1276</v>
      </c>
      <c r="AE88" s="78">
        <v>2563</v>
      </c>
      <c r="AF88" s="78">
        <v>8496263</v>
      </c>
      <c r="AG88" s="78">
        <v>15207</v>
      </c>
      <c r="AH88" s="78">
        <v>1578</v>
      </c>
      <c r="AI88" s="78"/>
      <c r="AJ88" s="78" t="s">
        <v>1355</v>
      </c>
      <c r="AK88" s="78" t="s">
        <v>1412</v>
      </c>
      <c r="AL88" s="82" t="s">
        <v>1471</v>
      </c>
      <c r="AM88" s="78"/>
      <c r="AN88" s="80">
        <v>40070.941458333335</v>
      </c>
      <c r="AO88" s="82" t="s">
        <v>1540</v>
      </c>
      <c r="AP88" s="78" t="b">
        <v>0</v>
      </c>
      <c r="AQ88" s="78" t="b">
        <v>0</v>
      </c>
      <c r="AR88" s="78" t="b">
        <v>0</v>
      </c>
      <c r="AS88" s="78" t="s">
        <v>1152</v>
      </c>
      <c r="AT88" s="78">
        <v>22674</v>
      </c>
      <c r="AU88" s="82" t="s">
        <v>1550</v>
      </c>
      <c r="AV88" s="78" t="b">
        <v>1</v>
      </c>
      <c r="AW88" s="78" t="s">
        <v>1582</v>
      </c>
      <c r="AX88" s="82" t="s">
        <v>1668</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286</v>
      </c>
      <c r="B89" s="65"/>
      <c r="C89" s="65" t="s">
        <v>64</v>
      </c>
      <c r="D89" s="66">
        <v>162.07538848761217</v>
      </c>
      <c r="E89" s="68"/>
      <c r="F89" s="100" t="s">
        <v>768</v>
      </c>
      <c r="G89" s="65"/>
      <c r="H89" s="69" t="s">
        <v>286</v>
      </c>
      <c r="I89" s="70"/>
      <c r="J89" s="70"/>
      <c r="K89" s="69" t="s">
        <v>1760</v>
      </c>
      <c r="L89" s="73">
        <v>1</v>
      </c>
      <c r="M89" s="74">
        <v>3178.463623046875</v>
      </c>
      <c r="N89" s="74">
        <v>4453.068359375</v>
      </c>
      <c r="O89" s="75"/>
      <c r="P89" s="76"/>
      <c r="Q89" s="76"/>
      <c r="R89" s="86"/>
      <c r="S89" s="48">
        <v>1</v>
      </c>
      <c r="T89" s="48">
        <v>3</v>
      </c>
      <c r="U89" s="49">
        <v>0</v>
      </c>
      <c r="V89" s="49">
        <v>0.007752</v>
      </c>
      <c r="W89" s="49">
        <v>0.026026</v>
      </c>
      <c r="X89" s="49">
        <v>1.027163</v>
      </c>
      <c r="Y89" s="49">
        <v>1</v>
      </c>
      <c r="Z89" s="49">
        <v>0</v>
      </c>
      <c r="AA89" s="71">
        <v>89</v>
      </c>
      <c r="AB89" s="71"/>
      <c r="AC89" s="72"/>
      <c r="AD89" s="78" t="s">
        <v>1277</v>
      </c>
      <c r="AE89" s="78">
        <v>102</v>
      </c>
      <c r="AF89" s="78">
        <v>46</v>
      </c>
      <c r="AG89" s="78">
        <v>79</v>
      </c>
      <c r="AH89" s="78">
        <v>143</v>
      </c>
      <c r="AI89" s="78"/>
      <c r="AJ89" s="78" t="s">
        <v>1356</v>
      </c>
      <c r="AK89" s="78" t="s">
        <v>1413</v>
      </c>
      <c r="AL89" s="82" t="s">
        <v>1472</v>
      </c>
      <c r="AM89" s="78"/>
      <c r="AN89" s="80">
        <v>43322.49989583333</v>
      </c>
      <c r="AO89" s="82" t="s">
        <v>1541</v>
      </c>
      <c r="AP89" s="78" t="b">
        <v>1</v>
      </c>
      <c r="AQ89" s="78" t="b">
        <v>0</v>
      </c>
      <c r="AR89" s="78" t="b">
        <v>0</v>
      </c>
      <c r="AS89" s="78" t="s">
        <v>1152</v>
      </c>
      <c r="AT89" s="78">
        <v>0</v>
      </c>
      <c r="AU89" s="78"/>
      <c r="AV89" s="78" t="b">
        <v>0</v>
      </c>
      <c r="AW89" s="78" t="s">
        <v>1582</v>
      </c>
      <c r="AX89" s="82" t="s">
        <v>1669</v>
      </c>
      <c r="AY89" s="78" t="s">
        <v>66</v>
      </c>
      <c r="AZ89" s="78" t="str">
        <f>REPLACE(INDEX(GroupVertices[Group],MATCH(Vertices[[#This Row],[Vertex]],GroupVertices[Vertex],0)),1,1,"")</f>
        <v>1</v>
      </c>
      <c r="BA89" s="48" t="s">
        <v>2172</v>
      </c>
      <c r="BB89" s="48" t="s">
        <v>2172</v>
      </c>
      <c r="BC89" s="48" t="s">
        <v>560</v>
      </c>
      <c r="BD89" s="48" t="s">
        <v>560</v>
      </c>
      <c r="BE89" s="48" t="s">
        <v>2191</v>
      </c>
      <c r="BF89" s="48" t="s">
        <v>2191</v>
      </c>
      <c r="BG89" s="120" t="s">
        <v>2229</v>
      </c>
      <c r="BH89" s="120" t="s">
        <v>2229</v>
      </c>
      <c r="BI89" s="120" t="s">
        <v>2347</v>
      </c>
      <c r="BJ89" s="120" t="s">
        <v>2347</v>
      </c>
      <c r="BK89" s="120">
        <v>5</v>
      </c>
      <c r="BL89" s="123">
        <v>5.882352941176471</v>
      </c>
      <c r="BM89" s="120">
        <v>0</v>
      </c>
      <c r="BN89" s="123">
        <v>0</v>
      </c>
      <c r="BO89" s="120">
        <v>0</v>
      </c>
      <c r="BP89" s="123">
        <v>0</v>
      </c>
      <c r="BQ89" s="120">
        <v>80</v>
      </c>
      <c r="BR89" s="123">
        <v>94.11764705882354</v>
      </c>
      <c r="BS89" s="120">
        <v>85</v>
      </c>
      <c r="BT89" s="2"/>
      <c r="BU89" s="3"/>
      <c r="BV89" s="3"/>
      <c r="BW89" s="3"/>
      <c r="BX89" s="3"/>
    </row>
    <row r="90" spans="1:76" ht="15">
      <c r="A90" s="64" t="s">
        <v>287</v>
      </c>
      <c r="B90" s="65"/>
      <c r="C90" s="65" t="s">
        <v>64</v>
      </c>
      <c r="D90" s="66">
        <v>167.09961236203267</v>
      </c>
      <c r="E90" s="68"/>
      <c r="F90" s="100" t="s">
        <v>769</v>
      </c>
      <c r="G90" s="65"/>
      <c r="H90" s="69" t="s">
        <v>287</v>
      </c>
      <c r="I90" s="70"/>
      <c r="J90" s="70"/>
      <c r="K90" s="69" t="s">
        <v>1761</v>
      </c>
      <c r="L90" s="73">
        <v>1</v>
      </c>
      <c r="M90" s="74">
        <v>5213.9033203125</v>
      </c>
      <c r="N90" s="74">
        <v>6741.97314453125</v>
      </c>
      <c r="O90" s="75"/>
      <c r="P90" s="76"/>
      <c r="Q90" s="76"/>
      <c r="R90" s="86"/>
      <c r="S90" s="48">
        <v>1</v>
      </c>
      <c r="T90" s="48">
        <v>1</v>
      </c>
      <c r="U90" s="49">
        <v>0</v>
      </c>
      <c r="V90" s="49">
        <v>0</v>
      </c>
      <c r="W90" s="49">
        <v>0</v>
      </c>
      <c r="X90" s="49">
        <v>0.999994</v>
      </c>
      <c r="Y90" s="49">
        <v>0</v>
      </c>
      <c r="Z90" s="49" t="s">
        <v>2688</v>
      </c>
      <c r="AA90" s="71">
        <v>90</v>
      </c>
      <c r="AB90" s="71"/>
      <c r="AC90" s="72"/>
      <c r="AD90" s="78" t="s">
        <v>1278</v>
      </c>
      <c r="AE90" s="78">
        <v>1448</v>
      </c>
      <c r="AF90" s="78">
        <v>3045</v>
      </c>
      <c r="AG90" s="78">
        <v>5014</v>
      </c>
      <c r="AH90" s="78">
        <v>706</v>
      </c>
      <c r="AI90" s="78"/>
      <c r="AJ90" s="78" t="s">
        <v>1357</v>
      </c>
      <c r="AK90" s="78" t="s">
        <v>1414</v>
      </c>
      <c r="AL90" s="82" t="s">
        <v>1473</v>
      </c>
      <c r="AM90" s="78"/>
      <c r="AN90" s="80">
        <v>40261.64135416667</v>
      </c>
      <c r="AO90" s="82" t="s">
        <v>1542</v>
      </c>
      <c r="AP90" s="78" t="b">
        <v>0</v>
      </c>
      <c r="AQ90" s="78" t="b">
        <v>0</v>
      </c>
      <c r="AR90" s="78" t="b">
        <v>1</v>
      </c>
      <c r="AS90" s="78" t="s">
        <v>1152</v>
      </c>
      <c r="AT90" s="78">
        <v>103</v>
      </c>
      <c r="AU90" s="82" t="s">
        <v>1558</v>
      </c>
      <c r="AV90" s="78" t="b">
        <v>0</v>
      </c>
      <c r="AW90" s="78" t="s">
        <v>1582</v>
      </c>
      <c r="AX90" s="82" t="s">
        <v>1670</v>
      </c>
      <c r="AY90" s="78" t="s">
        <v>66</v>
      </c>
      <c r="AZ90" s="78" t="str">
        <f>REPLACE(INDEX(GroupVertices[Group],MATCH(Vertices[[#This Row],[Vertex]],GroupVertices[Vertex],0)),1,1,"")</f>
        <v>2</v>
      </c>
      <c r="BA90" s="48" t="s">
        <v>528</v>
      </c>
      <c r="BB90" s="48" t="s">
        <v>528</v>
      </c>
      <c r="BC90" s="48" t="s">
        <v>560</v>
      </c>
      <c r="BD90" s="48" t="s">
        <v>560</v>
      </c>
      <c r="BE90" s="48"/>
      <c r="BF90" s="48"/>
      <c r="BG90" s="120" t="s">
        <v>2263</v>
      </c>
      <c r="BH90" s="120" t="s">
        <v>2263</v>
      </c>
      <c r="BI90" s="120" t="s">
        <v>2348</v>
      </c>
      <c r="BJ90" s="120" t="s">
        <v>2348</v>
      </c>
      <c r="BK90" s="120">
        <v>0</v>
      </c>
      <c r="BL90" s="123">
        <v>0</v>
      </c>
      <c r="BM90" s="120">
        <v>2</v>
      </c>
      <c r="BN90" s="123">
        <v>20</v>
      </c>
      <c r="BO90" s="120">
        <v>0</v>
      </c>
      <c r="BP90" s="123">
        <v>0</v>
      </c>
      <c r="BQ90" s="120">
        <v>8</v>
      </c>
      <c r="BR90" s="123">
        <v>80</v>
      </c>
      <c r="BS90" s="120">
        <v>10</v>
      </c>
      <c r="BT90" s="2"/>
      <c r="BU90" s="3"/>
      <c r="BV90" s="3"/>
      <c r="BW90" s="3"/>
      <c r="BX90" s="3"/>
    </row>
    <row r="91" spans="1:76" ht="15">
      <c r="A91" s="64" t="s">
        <v>288</v>
      </c>
      <c r="B91" s="65"/>
      <c r="C91" s="65" t="s">
        <v>64</v>
      </c>
      <c r="D91" s="66">
        <v>162.1340239779772</v>
      </c>
      <c r="E91" s="68"/>
      <c r="F91" s="100" t="s">
        <v>770</v>
      </c>
      <c r="G91" s="65"/>
      <c r="H91" s="69" t="s">
        <v>288</v>
      </c>
      <c r="I91" s="70"/>
      <c r="J91" s="70"/>
      <c r="K91" s="69" t="s">
        <v>1762</v>
      </c>
      <c r="L91" s="73">
        <v>1</v>
      </c>
      <c r="M91" s="74">
        <v>3878.75439453125</v>
      </c>
      <c r="N91" s="74">
        <v>5045.84375</v>
      </c>
      <c r="O91" s="75"/>
      <c r="P91" s="76"/>
      <c r="Q91" s="76"/>
      <c r="R91" s="86"/>
      <c r="S91" s="48">
        <v>0</v>
      </c>
      <c r="T91" s="48">
        <v>1</v>
      </c>
      <c r="U91" s="49">
        <v>0</v>
      </c>
      <c r="V91" s="49">
        <v>0.007692</v>
      </c>
      <c r="W91" s="49">
        <v>0.017353</v>
      </c>
      <c r="X91" s="49">
        <v>0.458079</v>
      </c>
      <c r="Y91" s="49">
        <v>0</v>
      </c>
      <c r="Z91" s="49">
        <v>0</v>
      </c>
      <c r="AA91" s="71">
        <v>91</v>
      </c>
      <c r="AB91" s="71"/>
      <c r="AC91" s="72"/>
      <c r="AD91" s="78" t="s">
        <v>1279</v>
      </c>
      <c r="AE91" s="78">
        <v>310</v>
      </c>
      <c r="AF91" s="78">
        <v>81</v>
      </c>
      <c r="AG91" s="78">
        <v>1481</v>
      </c>
      <c r="AH91" s="78">
        <v>1408</v>
      </c>
      <c r="AI91" s="78"/>
      <c r="AJ91" s="78"/>
      <c r="AK91" s="78"/>
      <c r="AL91" s="78"/>
      <c r="AM91" s="78"/>
      <c r="AN91" s="80">
        <v>41277.15864583333</v>
      </c>
      <c r="AO91" s="78"/>
      <c r="AP91" s="78" t="b">
        <v>1</v>
      </c>
      <c r="AQ91" s="78" t="b">
        <v>0</v>
      </c>
      <c r="AR91" s="78" t="b">
        <v>1</v>
      </c>
      <c r="AS91" s="78" t="s">
        <v>1152</v>
      </c>
      <c r="AT91" s="78">
        <v>7</v>
      </c>
      <c r="AU91" s="82" t="s">
        <v>1550</v>
      </c>
      <c r="AV91" s="78" t="b">
        <v>0</v>
      </c>
      <c r="AW91" s="78" t="s">
        <v>1582</v>
      </c>
      <c r="AX91" s="82" t="s">
        <v>1671</v>
      </c>
      <c r="AY91" s="78" t="s">
        <v>66</v>
      </c>
      <c r="AZ91" s="78" t="str">
        <f>REPLACE(INDEX(GroupVertices[Group],MATCH(Vertices[[#This Row],[Vertex]],GroupVertices[Vertex],0)),1,1,"")</f>
        <v>1</v>
      </c>
      <c r="BA91" s="48"/>
      <c r="BB91" s="48"/>
      <c r="BC91" s="48"/>
      <c r="BD91" s="48"/>
      <c r="BE91" s="48" t="s">
        <v>2192</v>
      </c>
      <c r="BF91" s="48" t="s">
        <v>2192</v>
      </c>
      <c r="BG91" s="120" t="s">
        <v>2264</v>
      </c>
      <c r="BH91" s="120" t="s">
        <v>2283</v>
      </c>
      <c r="BI91" s="120" t="s">
        <v>2349</v>
      </c>
      <c r="BJ91" s="120" t="s">
        <v>2349</v>
      </c>
      <c r="BK91" s="120">
        <v>1</v>
      </c>
      <c r="BL91" s="123">
        <v>2.6315789473684212</v>
      </c>
      <c r="BM91" s="120">
        <v>0</v>
      </c>
      <c r="BN91" s="123">
        <v>0</v>
      </c>
      <c r="BO91" s="120">
        <v>0</v>
      </c>
      <c r="BP91" s="123">
        <v>0</v>
      </c>
      <c r="BQ91" s="120">
        <v>37</v>
      </c>
      <c r="BR91" s="123">
        <v>97.36842105263158</v>
      </c>
      <c r="BS91" s="120">
        <v>38</v>
      </c>
      <c r="BT91" s="2"/>
      <c r="BU91" s="3"/>
      <c r="BV91" s="3"/>
      <c r="BW91" s="3"/>
      <c r="BX91" s="3"/>
    </row>
    <row r="92" spans="1:76" ht="15">
      <c r="A92" s="64" t="s">
        <v>289</v>
      </c>
      <c r="B92" s="65"/>
      <c r="C92" s="65" t="s">
        <v>64</v>
      </c>
      <c r="D92" s="66">
        <v>165.49467522575563</v>
      </c>
      <c r="E92" s="68"/>
      <c r="F92" s="100" t="s">
        <v>771</v>
      </c>
      <c r="G92" s="65"/>
      <c r="H92" s="69" t="s">
        <v>289</v>
      </c>
      <c r="I92" s="70"/>
      <c r="J92" s="70"/>
      <c r="K92" s="69" t="s">
        <v>1763</v>
      </c>
      <c r="L92" s="73">
        <v>1</v>
      </c>
      <c r="M92" s="74">
        <v>9804.087890625</v>
      </c>
      <c r="N92" s="74">
        <v>8424.056640625</v>
      </c>
      <c r="O92" s="75"/>
      <c r="P92" s="76"/>
      <c r="Q92" s="76"/>
      <c r="R92" s="86"/>
      <c r="S92" s="48">
        <v>1</v>
      </c>
      <c r="T92" s="48">
        <v>2</v>
      </c>
      <c r="U92" s="49">
        <v>0</v>
      </c>
      <c r="V92" s="49">
        <v>0.004444</v>
      </c>
      <c r="W92" s="49">
        <v>0.000585</v>
      </c>
      <c r="X92" s="49">
        <v>0.844182</v>
      </c>
      <c r="Y92" s="49">
        <v>0</v>
      </c>
      <c r="Z92" s="49">
        <v>0</v>
      </c>
      <c r="AA92" s="71">
        <v>92</v>
      </c>
      <c r="AB92" s="71"/>
      <c r="AC92" s="72"/>
      <c r="AD92" s="78" t="s">
        <v>1280</v>
      </c>
      <c r="AE92" s="78">
        <v>1650</v>
      </c>
      <c r="AF92" s="78">
        <v>2087</v>
      </c>
      <c r="AG92" s="78">
        <v>118</v>
      </c>
      <c r="AH92" s="78">
        <v>315</v>
      </c>
      <c r="AI92" s="78"/>
      <c r="AJ92" s="78" t="s">
        <v>1358</v>
      </c>
      <c r="AK92" s="78" t="s">
        <v>1363</v>
      </c>
      <c r="AL92" s="82" t="s">
        <v>1474</v>
      </c>
      <c r="AM92" s="78"/>
      <c r="AN92" s="80">
        <v>43137.905810185184</v>
      </c>
      <c r="AO92" s="82" t="s">
        <v>1543</v>
      </c>
      <c r="AP92" s="78" t="b">
        <v>0</v>
      </c>
      <c r="AQ92" s="78" t="b">
        <v>0</v>
      </c>
      <c r="AR92" s="78" t="b">
        <v>0</v>
      </c>
      <c r="AS92" s="78" t="s">
        <v>1152</v>
      </c>
      <c r="AT92" s="78">
        <v>21</v>
      </c>
      <c r="AU92" s="82" t="s">
        <v>1550</v>
      </c>
      <c r="AV92" s="78" t="b">
        <v>0</v>
      </c>
      <c r="AW92" s="78" t="s">
        <v>1582</v>
      </c>
      <c r="AX92" s="82" t="s">
        <v>1672</v>
      </c>
      <c r="AY92" s="78" t="s">
        <v>66</v>
      </c>
      <c r="AZ92" s="78" t="str">
        <f>REPLACE(INDEX(GroupVertices[Group],MATCH(Vertices[[#This Row],[Vertex]],GroupVertices[Vertex],0)),1,1,"")</f>
        <v>4</v>
      </c>
      <c r="BA92" s="48" t="s">
        <v>557</v>
      </c>
      <c r="BB92" s="48" t="s">
        <v>557</v>
      </c>
      <c r="BC92" s="48" t="s">
        <v>568</v>
      </c>
      <c r="BD92" s="48" t="s">
        <v>568</v>
      </c>
      <c r="BE92" s="48" t="s">
        <v>2193</v>
      </c>
      <c r="BF92" s="48" t="s">
        <v>2193</v>
      </c>
      <c r="BG92" s="120" t="s">
        <v>2265</v>
      </c>
      <c r="BH92" s="120" t="s">
        <v>2265</v>
      </c>
      <c r="BI92" s="120" t="s">
        <v>2342</v>
      </c>
      <c r="BJ92" s="120" t="s">
        <v>2342</v>
      </c>
      <c r="BK92" s="120">
        <v>2</v>
      </c>
      <c r="BL92" s="123">
        <v>3.3333333333333335</v>
      </c>
      <c r="BM92" s="120">
        <v>1</v>
      </c>
      <c r="BN92" s="123">
        <v>1.6666666666666667</v>
      </c>
      <c r="BO92" s="120">
        <v>0</v>
      </c>
      <c r="BP92" s="123">
        <v>0</v>
      </c>
      <c r="BQ92" s="120">
        <v>57</v>
      </c>
      <c r="BR92" s="123">
        <v>95</v>
      </c>
      <c r="BS92" s="120">
        <v>60</v>
      </c>
      <c r="BT92" s="2"/>
      <c r="BU92" s="3"/>
      <c r="BV92" s="3"/>
      <c r="BW92" s="3"/>
      <c r="BX92" s="3"/>
    </row>
    <row r="93" spans="1:76" ht="15">
      <c r="A93" s="87" t="s">
        <v>291</v>
      </c>
      <c r="B93" s="88"/>
      <c r="C93" s="88" t="s">
        <v>64</v>
      </c>
      <c r="D93" s="89">
        <v>171.78207509261128</v>
      </c>
      <c r="E93" s="90"/>
      <c r="F93" s="101" t="s">
        <v>773</v>
      </c>
      <c r="G93" s="88"/>
      <c r="H93" s="91" t="s">
        <v>291</v>
      </c>
      <c r="I93" s="92"/>
      <c r="J93" s="92"/>
      <c r="K93" s="91" t="s">
        <v>1764</v>
      </c>
      <c r="L93" s="93">
        <v>1</v>
      </c>
      <c r="M93" s="94">
        <v>8433.205078125</v>
      </c>
      <c r="N93" s="94">
        <v>7903.7216796875</v>
      </c>
      <c r="O93" s="95"/>
      <c r="P93" s="96"/>
      <c r="Q93" s="96"/>
      <c r="R93" s="97"/>
      <c r="S93" s="48">
        <v>0</v>
      </c>
      <c r="T93" s="48">
        <v>1</v>
      </c>
      <c r="U93" s="49">
        <v>0</v>
      </c>
      <c r="V93" s="49">
        <v>0.004444</v>
      </c>
      <c r="W93" s="49">
        <v>0.000507</v>
      </c>
      <c r="X93" s="49">
        <v>0.485405</v>
      </c>
      <c r="Y93" s="49">
        <v>0</v>
      </c>
      <c r="Z93" s="49">
        <v>0</v>
      </c>
      <c r="AA93" s="98">
        <v>93</v>
      </c>
      <c r="AB93" s="98"/>
      <c r="AC93" s="99"/>
      <c r="AD93" s="78" t="s">
        <v>1281</v>
      </c>
      <c r="AE93" s="78">
        <v>6073</v>
      </c>
      <c r="AF93" s="78">
        <v>5840</v>
      </c>
      <c r="AG93" s="78">
        <v>16218</v>
      </c>
      <c r="AH93" s="78">
        <v>53137</v>
      </c>
      <c r="AI93" s="78"/>
      <c r="AJ93" s="78" t="s">
        <v>1359</v>
      </c>
      <c r="AK93" s="78" t="s">
        <v>1415</v>
      </c>
      <c r="AL93" s="82" t="s">
        <v>1475</v>
      </c>
      <c r="AM93" s="78"/>
      <c r="AN93" s="80">
        <v>40766.56040509259</v>
      </c>
      <c r="AO93" s="82" t="s">
        <v>1544</v>
      </c>
      <c r="AP93" s="78" t="b">
        <v>0</v>
      </c>
      <c r="AQ93" s="78" t="b">
        <v>0</v>
      </c>
      <c r="AR93" s="78" t="b">
        <v>1</v>
      </c>
      <c r="AS93" s="78" t="s">
        <v>1152</v>
      </c>
      <c r="AT93" s="78">
        <v>109</v>
      </c>
      <c r="AU93" s="82" t="s">
        <v>1559</v>
      </c>
      <c r="AV93" s="78" t="b">
        <v>0</v>
      </c>
      <c r="AW93" s="78" t="s">
        <v>1582</v>
      </c>
      <c r="AX93" s="82" t="s">
        <v>1673</v>
      </c>
      <c r="AY93" s="78" t="s">
        <v>66</v>
      </c>
      <c r="AZ93" s="78" t="str">
        <f>REPLACE(INDEX(GroupVertices[Group],MATCH(Vertices[[#This Row],[Vertex]],GroupVertices[Vertex],0)),1,1,"")</f>
        <v>4</v>
      </c>
      <c r="BA93" s="48"/>
      <c r="BB93" s="48"/>
      <c r="BC93" s="48"/>
      <c r="BD93" s="48"/>
      <c r="BE93" s="48" t="s">
        <v>583</v>
      </c>
      <c r="BF93" s="48" t="s">
        <v>583</v>
      </c>
      <c r="BG93" s="120" t="s">
        <v>2258</v>
      </c>
      <c r="BH93" s="120" t="s">
        <v>2258</v>
      </c>
      <c r="BI93" s="120" t="s">
        <v>2342</v>
      </c>
      <c r="BJ93" s="120" t="s">
        <v>2342</v>
      </c>
      <c r="BK93" s="120">
        <v>0</v>
      </c>
      <c r="BL93" s="123">
        <v>0</v>
      </c>
      <c r="BM93" s="120">
        <v>0</v>
      </c>
      <c r="BN93" s="123">
        <v>0</v>
      </c>
      <c r="BO93" s="120">
        <v>0</v>
      </c>
      <c r="BP93" s="123">
        <v>0</v>
      </c>
      <c r="BQ93" s="120">
        <v>22</v>
      </c>
      <c r="BR93" s="123">
        <v>100</v>
      </c>
      <c r="BS93" s="120">
        <v>22</v>
      </c>
      <c r="BT93" s="2"/>
      <c r="BU93" s="3"/>
      <c r="BV93" s="3"/>
      <c r="BW93" s="3"/>
      <c r="BX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L3" r:id="rId1" display="http://t.co/aXg5KcseDm"/>
    <hyperlink ref="AL4" r:id="rId2" display="https://t.co/YVToZeEZ2W"/>
    <hyperlink ref="AL5" r:id="rId3" display="https://t.co/YU0XMb0Wyl"/>
    <hyperlink ref="AL6" r:id="rId4" display="https://t.co/u6vp6qzsEx"/>
    <hyperlink ref="AL8" r:id="rId5" display="https://t.co/efQVGxIRJ1"/>
    <hyperlink ref="AL9" r:id="rId6" display="https://t.co/hHUWT5CHGu"/>
    <hyperlink ref="AL11" r:id="rId7" display="http://www.linkedin.com/pub/marco-bettosi/20/210/6b1"/>
    <hyperlink ref="AL12" r:id="rId8" display="http://wtc-kc.com/"/>
    <hyperlink ref="AL15" r:id="rId9" display="https://theceoforumgroup.com/"/>
    <hyperlink ref="AL16" r:id="rId10" display="https://t.co/YnIogxuXTE"/>
    <hyperlink ref="AL17" r:id="rId11" display="http://www.rossaepfel-theorie.de/Introduction.htm"/>
    <hyperlink ref="AL18" r:id="rId12" display="http://piketty.blog.lemonde.fr/"/>
    <hyperlink ref="AL20" r:id="rId13" display="http://www.arizonavc.com/"/>
    <hyperlink ref="AL22" r:id="rId14" display="http://rsmuk.com/"/>
    <hyperlink ref="AL23" r:id="rId15" display="https://t.co/iPIDXePxrp"/>
    <hyperlink ref="AL24" r:id="rId16" display="https://t.co/YDF1b5okzt"/>
    <hyperlink ref="AL25" r:id="rId17" display="https://t.co/t0bZ9D5uDI"/>
    <hyperlink ref="AL26" r:id="rId18" display="http://www.fortivusconsulting.com/"/>
    <hyperlink ref="AL27" r:id="rId19" display="https://t.co/iPIDXePxrp"/>
    <hyperlink ref="AL28" r:id="rId20" display="https://t.co/MMilvdvGFF"/>
    <hyperlink ref="AL29" r:id="rId21" display="http://www.rsmuk.com/"/>
    <hyperlink ref="AL30" r:id="rId22" display="https://t.co/Darn88HVgQ"/>
    <hyperlink ref="AL33" r:id="rId23" display="https://t.co/xhxSHfVkkH"/>
    <hyperlink ref="AL35" r:id="rId24" display="https://t.co/uposW4rI2F"/>
    <hyperlink ref="AL37" r:id="rId25" display="http://www.rsmclassic.com/"/>
    <hyperlink ref="AL38" r:id="rId26" display="http://www.acg.org/uk/"/>
    <hyperlink ref="AL39" r:id="rId27" display="https://t.co/EuhUffmhS5"/>
    <hyperlink ref="AL40" r:id="rId28" display="http://pitchbook.com/"/>
    <hyperlink ref="AL43" r:id="rId29" display="https://warroom.securestate.com/"/>
    <hyperlink ref="AL44" r:id="rId30" display="https://t.co/wxhr1TmeH5"/>
    <hyperlink ref="AL45" r:id="rId31" display="https://t.co/kgJ6zvBjBj"/>
    <hyperlink ref="AL46" r:id="rId32" display="https://t.co/u8VD5tnPQ1"/>
    <hyperlink ref="AL47" r:id="rId33" display="https://t.co/H7Iv1peEfc"/>
    <hyperlink ref="AL48" r:id="rId34" display="http://financialnewsweek.com/"/>
    <hyperlink ref="AL49" r:id="rId35" display="https://github.com/sanchitkum/internship-twitter-bot"/>
    <hyperlink ref="AL52" r:id="rId36" display="http://jobs.rsmus.com/ListJobs/All"/>
    <hyperlink ref="AL53" r:id="rId37" display="https://rsmus.com/careers.html"/>
    <hyperlink ref="AL54" r:id="rId38" display="https://t.co/8auRfQT2VX"/>
    <hyperlink ref="AL55" r:id="rId39" display="http://www.massimilianoterzi.it/"/>
    <hyperlink ref="AL56" r:id="rId40" display="http://www.mcguirewoods.com/"/>
    <hyperlink ref="AL59" r:id="rId41" display="https://t.co/tTwqtvLngQ"/>
    <hyperlink ref="AL60" r:id="rId42" display="https://t.co/iPIDXePxrp"/>
    <hyperlink ref="AL61" r:id="rId43" display="http://rsmus.com/"/>
    <hyperlink ref="AL62" r:id="rId44" display="https://t.co/EktYsqMeg2"/>
    <hyperlink ref="AL64" r:id="rId45" display="https://rsmus.com/"/>
    <hyperlink ref="AL66" r:id="rId46" display="http://www.rsmsaudi.com/"/>
    <hyperlink ref="AL68" r:id="rId47" display="https://t.co/EVGYOY6hxW"/>
    <hyperlink ref="AL69" r:id="rId48" display="https://rsmus.com/careers.html"/>
    <hyperlink ref="AL72" r:id="rId49" display="http://www.rsm.global/kuwait/"/>
    <hyperlink ref="AL73" r:id="rId50" display="http://www.rsmza.co.za/"/>
    <hyperlink ref="AL74" r:id="rId51" display="http://www.rsm.es/"/>
    <hyperlink ref="AL76" r:id="rId52" display="http://www.rsm.es/"/>
    <hyperlink ref="AL77" r:id="rId53" display="https://t.co/Zf4g1nvJ1g"/>
    <hyperlink ref="AL81" r:id="rId54" display="http://www.rsmcanada.com/"/>
    <hyperlink ref="AL82" r:id="rId55" display="http://t.co/WjNAnTB2dK"/>
    <hyperlink ref="AL83" r:id="rId56" display="http://t.co/oAJbBxmjJo"/>
    <hyperlink ref="AL84" r:id="rId57" display="http://www.governing.com/"/>
    <hyperlink ref="AL85" r:id="rId58" display="https://t.co/YnIogxuXTE"/>
    <hyperlink ref="AL86" r:id="rId59" display="https://t.co/wChHaoayY3"/>
    <hyperlink ref="AL87" r:id="rId60" display="http://t.co/9B9380EbBc"/>
    <hyperlink ref="AL88" r:id="rId61" display="https://news.microsoft.com/"/>
    <hyperlink ref="AL89" r:id="rId62" display="https://rsmus.com/"/>
    <hyperlink ref="AL90" r:id="rId63" display="http://t.co/RKlsQYln0T"/>
    <hyperlink ref="AL92" r:id="rId64" display="https://www.linkedin.com/in/ashleyhendrickson/"/>
    <hyperlink ref="AL93" r:id="rId65" display="http://wheatnotincluded.co.uk/"/>
    <hyperlink ref="AO3" r:id="rId66" display="https://pbs.twimg.com/profile_banners/19937859/1508474211"/>
    <hyperlink ref="AO4" r:id="rId67" display="https://pbs.twimg.com/profile_banners/19617417/1543348619"/>
    <hyperlink ref="AO5" r:id="rId68" display="https://pbs.twimg.com/profile_banners/18035576/1402070687"/>
    <hyperlink ref="AO6" r:id="rId69" display="https://pbs.twimg.com/profile_banners/292333611/1429275746"/>
    <hyperlink ref="AO8" r:id="rId70" display="https://pbs.twimg.com/profile_banners/437589762/1532262639"/>
    <hyperlink ref="AO9" r:id="rId71" display="https://pbs.twimg.com/profile_banners/368751986/1525364603"/>
    <hyperlink ref="AO10" r:id="rId72" display="https://pbs.twimg.com/profile_banners/109277084/1489107228"/>
    <hyperlink ref="AO11" r:id="rId73" display="https://pbs.twimg.com/profile_banners/114736886/1480971173"/>
    <hyperlink ref="AO12" r:id="rId74" display="https://pbs.twimg.com/profile_banners/614428688/1521061929"/>
    <hyperlink ref="AO14" r:id="rId75" display="https://pbs.twimg.com/profile_banners/1074729117705228291/1545071035"/>
    <hyperlink ref="AO17" r:id="rId76" display="https://pbs.twimg.com/profile_banners/775426488/1398351988"/>
    <hyperlink ref="AO19" r:id="rId77" display="https://pbs.twimg.com/profile_banners/1052578411519074309/1539790463"/>
    <hyperlink ref="AO20" r:id="rId78" display="https://pbs.twimg.com/profile_banners/26075027/1530062519"/>
    <hyperlink ref="AO22" r:id="rId79" display="https://pbs.twimg.com/profile_banners/771607674811068420/1473570296"/>
    <hyperlink ref="AO23" r:id="rId80" display="https://pbs.twimg.com/profile_banners/1058436684210233345/1541192341"/>
    <hyperlink ref="AO25" r:id="rId81" display="https://pbs.twimg.com/profile_banners/348221434/1548172886"/>
    <hyperlink ref="AO26" r:id="rId82" display="https://pbs.twimg.com/profile_banners/1067222170429005824/1544872252"/>
    <hyperlink ref="AO27" r:id="rId83" display="https://pbs.twimg.com/profile_banners/1042591000336769025/1538743139"/>
    <hyperlink ref="AO28" r:id="rId84" display="https://pbs.twimg.com/profile_banners/711792364554047488/1481609589"/>
    <hyperlink ref="AO29" r:id="rId85" display="https://pbs.twimg.com/profile_banners/25878410/1529754501"/>
    <hyperlink ref="AO33" r:id="rId86" display="https://pbs.twimg.com/profile_banners/132668668/1381512990"/>
    <hyperlink ref="AO34" r:id="rId87" display="https://pbs.twimg.com/profile_banners/1049509390363983872/1546633536"/>
    <hyperlink ref="AO35" r:id="rId88" display="https://pbs.twimg.com/profile_banners/2904028879/1538743759"/>
    <hyperlink ref="AO37" r:id="rId89" display="https://pbs.twimg.com/profile_banners/126643829/1544626536"/>
    <hyperlink ref="AO39" r:id="rId90" display="https://pbs.twimg.com/profile_banners/12796402/1457922674"/>
    <hyperlink ref="AO40" r:id="rId91" display="https://pbs.twimg.com/profile_banners/46470906/1477950862"/>
    <hyperlink ref="AO41" r:id="rId92" display="https://pbs.twimg.com/profile_banners/317361545/1533916223"/>
    <hyperlink ref="AO42" r:id="rId93" display="https://pbs.twimg.com/profile_banners/844545229/1427138793"/>
    <hyperlink ref="AO43" r:id="rId94" display="https://pbs.twimg.com/profile_banners/2485472406/1451511185"/>
    <hyperlink ref="AO44" r:id="rId95" display="https://pbs.twimg.com/profile_banners/2339592158/1497542132"/>
    <hyperlink ref="AO45" r:id="rId96" display="https://pbs.twimg.com/profile_banners/1092850794544726017/1549418094"/>
    <hyperlink ref="AO46" r:id="rId97" display="https://pbs.twimg.com/profile_banners/85606078/1547229525"/>
    <hyperlink ref="AO47" r:id="rId98" display="https://pbs.twimg.com/profile_banners/161756565/1549913633"/>
    <hyperlink ref="AO48" r:id="rId99" display="https://pbs.twimg.com/profile_banners/31578482/1477103071"/>
    <hyperlink ref="AO52" r:id="rId100" display="https://pbs.twimg.com/profile_banners/244082741/1534346162"/>
    <hyperlink ref="AO53" r:id="rId101" display="https://pbs.twimg.com/profile_banners/991671334919966720/1534130885"/>
    <hyperlink ref="AO54" r:id="rId102" display="https://pbs.twimg.com/profile_banners/193178251/1549904230"/>
    <hyperlink ref="AO55" r:id="rId103" display="https://pbs.twimg.com/profile_banners/807545228194414592/1481377543"/>
    <hyperlink ref="AO56" r:id="rId104" display="https://pbs.twimg.com/profile_banners/154630902/1486413958"/>
    <hyperlink ref="AO60" r:id="rId105" display="https://pbs.twimg.com/profile_banners/984933724675543041/1525201887"/>
    <hyperlink ref="AO61" r:id="rId106" display="https://pbs.twimg.com/profile_banners/1029045974507905024/1534251872"/>
    <hyperlink ref="AO62" r:id="rId107" display="https://pbs.twimg.com/profile_banners/975186706256289793/1547999961"/>
    <hyperlink ref="AO63" r:id="rId108" display="https://pbs.twimg.com/profile_banners/844238280841478145/1501785853"/>
    <hyperlink ref="AO64" r:id="rId109" display="https://pbs.twimg.com/profile_banners/1044704407886200832/1547749653"/>
    <hyperlink ref="AO65" r:id="rId110" display="https://pbs.twimg.com/profile_banners/723427282405072896/1476215576"/>
    <hyperlink ref="AO66" r:id="rId111" display="https://pbs.twimg.com/profile_banners/1073172150067048448/1544699302"/>
    <hyperlink ref="AO67" r:id="rId112" display="https://pbs.twimg.com/profile_banners/268922332/1546752904"/>
    <hyperlink ref="AO68" r:id="rId113" display="https://pbs.twimg.com/profile_banners/2707049874/1517192706"/>
    <hyperlink ref="AO70" r:id="rId114" display="https://pbs.twimg.com/profile_banners/979895509908418560/1523580815"/>
    <hyperlink ref="AO72" r:id="rId115" display="https://pbs.twimg.com/profile_banners/4414298607/1531229333"/>
    <hyperlink ref="AO73" r:id="rId116" display="https://pbs.twimg.com/profile_banners/3130777030/1445678655"/>
    <hyperlink ref="AO74" r:id="rId117" display="https://pbs.twimg.com/profile_banners/1094844517/1445810309"/>
    <hyperlink ref="AO75" r:id="rId118" display="https://pbs.twimg.com/profile_banners/40051685/1550496167"/>
    <hyperlink ref="AO76" r:id="rId119" display="https://pbs.twimg.com/profile_banners/202212348/1546894250"/>
    <hyperlink ref="AO78" r:id="rId120" display="https://pbs.twimg.com/profile_banners/338218534/1394909716"/>
    <hyperlink ref="AO79" r:id="rId121" display="https://pbs.twimg.com/profile_banners/3096578142/1541106007"/>
    <hyperlink ref="AO81" r:id="rId122" display="https://pbs.twimg.com/profile_banners/915018793482686464/1512096541"/>
    <hyperlink ref="AO82" r:id="rId123" display="https://pbs.twimg.com/profile_banners/18462971/1412712020"/>
    <hyperlink ref="AO83" r:id="rId124" display="https://pbs.twimg.com/profile_banners/28581994/1449696662"/>
    <hyperlink ref="AO84" r:id="rId125" display="https://pbs.twimg.com/profile_banners/25334900/1523466022"/>
    <hyperlink ref="AO86" r:id="rId126" display="https://pbs.twimg.com/profile_banners/17008203/1543961882"/>
    <hyperlink ref="AO87" r:id="rId127" display="https://pbs.twimg.com/profile_banners/37941938/1424987563"/>
    <hyperlink ref="AO88" r:id="rId128" display="https://pbs.twimg.com/profile_banners/74286565/1549992428"/>
    <hyperlink ref="AO89" r:id="rId129" display="https://pbs.twimg.com/profile_banners/1027887247377477633/1547662534"/>
    <hyperlink ref="AO90" r:id="rId130" display="https://pbs.twimg.com/profile_banners/126012620/1521470970"/>
    <hyperlink ref="AO92" r:id="rId131" display="https://pbs.twimg.com/profile_banners/960992588500258816/1549063380"/>
    <hyperlink ref="AO93" r:id="rId132" display="https://pbs.twimg.com/profile_banners/353043017/1538500317"/>
    <hyperlink ref="AU3" r:id="rId133" display="http://abs.twimg.com/images/themes/theme18/bg.gif"/>
    <hyperlink ref="AU4" r:id="rId134" display="http://abs.twimg.com/images/themes/theme1/bg.png"/>
    <hyperlink ref="AU5" r:id="rId135" display="http://abs.twimg.com/images/themes/theme1/bg.png"/>
    <hyperlink ref="AU6" r:id="rId136" display="http://abs.twimg.com/images/themes/theme14/bg.gif"/>
    <hyperlink ref="AU7" r:id="rId137" display="http://abs.twimg.com/images/themes/theme1/bg.png"/>
    <hyperlink ref="AU8" r:id="rId138" display="http://abs.twimg.com/images/themes/theme1/bg.png"/>
    <hyperlink ref="AU9" r:id="rId139" display="http://abs.twimg.com/images/themes/theme5/bg.gif"/>
    <hyperlink ref="AU10" r:id="rId140" display="http://abs.twimg.com/images/themes/theme2/bg.gif"/>
    <hyperlink ref="AU11" r:id="rId141" display="http://abs.twimg.com/images/themes/theme9/bg.gif"/>
    <hyperlink ref="AU12" r:id="rId142" display="http://abs.twimg.com/images/themes/theme1/bg.png"/>
    <hyperlink ref="AU15" r:id="rId143" display="http://abs.twimg.com/images/themes/theme1/bg.png"/>
    <hyperlink ref="AU16" r:id="rId144" display="http://abs.twimg.com/images/themes/theme1/bg.png"/>
    <hyperlink ref="AU17" r:id="rId145" display="http://abs.twimg.com/images/themes/theme14/bg.gif"/>
    <hyperlink ref="AU18" r:id="rId146" display="http://abs.twimg.com/images/themes/theme1/bg.png"/>
    <hyperlink ref="AU19" r:id="rId147" display="http://abs.twimg.com/images/themes/theme1/bg.png"/>
    <hyperlink ref="AU20" r:id="rId148" display="http://abs.twimg.com/images/themes/theme9/bg.gif"/>
    <hyperlink ref="AU21" r:id="rId149" display="http://abs.twimg.com/images/themes/theme1/bg.png"/>
    <hyperlink ref="AU24" r:id="rId150" display="http://abs.twimg.com/images/themes/theme1/bg.png"/>
    <hyperlink ref="AU25" r:id="rId151" display="http://abs.twimg.com/images/themes/theme1/bg.png"/>
    <hyperlink ref="AU28" r:id="rId152" display="http://abs.twimg.com/images/themes/theme1/bg.png"/>
    <hyperlink ref="AU29" r:id="rId153" display="http://abs.twimg.com/images/themes/theme1/bg.png"/>
    <hyperlink ref="AU30" r:id="rId154" display="http://abs.twimg.com/images/themes/theme1/bg.png"/>
    <hyperlink ref="AU31" r:id="rId155" display="http://abs.twimg.com/images/themes/theme6/bg.gif"/>
    <hyperlink ref="AU33" r:id="rId156" display="http://abs.twimg.com/images/themes/theme9/bg.gif"/>
    <hyperlink ref="AU35" r:id="rId157" display="http://abs.twimg.com/images/themes/theme1/bg.png"/>
    <hyperlink ref="AU36" r:id="rId158" display="http://abs.twimg.com/images/themes/theme1/bg.png"/>
    <hyperlink ref="AU37" r:id="rId159" display="http://abs.twimg.com/images/themes/theme1/bg.png"/>
    <hyperlink ref="AU38" r:id="rId160" display="http://abs.twimg.com/images/themes/theme1/bg.png"/>
    <hyperlink ref="AU39" r:id="rId161" display="http://abs.twimg.com/images/themes/theme1/bg.png"/>
    <hyperlink ref="AU40" r:id="rId162" display="http://abs.twimg.com/images/themes/theme1/bg.png"/>
    <hyperlink ref="AU41" r:id="rId163" display="http://abs.twimg.com/images/themes/theme1/bg.png"/>
    <hyperlink ref="AU42" r:id="rId164" display="http://abs.twimg.com/images/themes/theme14/bg.gif"/>
    <hyperlink ref="AU43" r:id="rId165" display="http://abs.twimg.com/images/themes/theme9/bg.gif"/>
    <hyperlink ref="AU44" r:id="rId166" display="http://abs.twimg.com/images/themes/theme1/bg.png"/>
    <hyperlink ref="AU46" r:id="rId167" display="http://abs.twimg.com/images/themes/theme1/bg.png"/>
    <hyperlink ref="AU47" r:id="rId168" display="http://abs.twimg.com/images/themes/theme1/bg.png"/>
    <hyperlink ref="AU48" r:id="rId169" display="http://abs.twimg.com/images/themes/theme18/bg.gif"/>
    <hyperlink ref="AU50" r:id="rId170" display="http://abs.twimg.com/images/themes/theme1/bg.png"/>
    <hyperlink ref="AU52" r:id="rId171" display="http://abs.twimg.com/images/themes/theme10/bg.gif"/>
    <hyperlink ref="AU53" r:id="rId172" display="http://abs.twimg.com/images/themes/theme1/bg.png"/>
    <hyperlink ref="AU54" r:id="rId173" display="http://abs.twimg.com/images/themes/theme1/bg.png"/>
    <hyperlink ref="AU55" r:id="rId174" display="http://abs.twimg.com/images/themes/theme1/bg.png"/>
    <hyperlink ref="AU56" r:id="rId175" display="http://abs.twimg.com/images/themes/theme1/bg.png"/>
    <hyperlink ref="AU57" r:id="rId176" display="http://abs.twimg.com/images/themes/theme1/bg.png"/>
    <hyperlink ref="AU59" r:id="rId177" display="http://abs.twimg.com/images/themes/theme6/bg.gif"/>
    <hyperlink ref="AU60" r:id="rId178" display="http://abs.twimg.com/images/themes/theme1/bg.png"/>
    <hyperlink ref="AU63" r:id="rId179" display="http://abs.twimg.com/images/themes/theme1/bg.png"/>
    <hyperlink ref="AU67" r:id="rId180" display="http://abs.twimg.com/images/themes/theme1/bg.png"/>
    <hyperlink ref="AU68" r:id="rId181" display="http://abs.twimg.com/images/themes/theme1/bg.png"/>
    <hyperlink ref="AU69" r:id="rId182" display="http://abs.twimg.com/images/themes/theme1/bg.png"/>
    <hyperlink ref="AU71" r:id="rId183" display="http://abs.twimg.com/images/themes/theme1/bg.png"/>
    <hyperlink ref="AU72" r:id="rId184" display="http://abs.twimg.com/images/themes/theme1/bg.png"/>
    <hyperlink ref="AU73" r:id="rId185" display="http://abs.twimg.com/images/themes/theme1/bg.png"/>
    <hyperlink ref="AU74" r:id="rId186" display="http://abs.twimg.com/images/themes/theme1/bg.png"/>
    <hyperlink ref="AU75" r:id="rId187" display="http://abs.twimg.com/images/themes/theme1/bg.png"/>
    <hyperlink ref="AU76" r:id="rId188" display="http://abs.twimg.com/images/themes/theme6/bg.gif"/>
    <hyperlink ref="AU78" r:id="rId189" display="http://abs.twimg.com/images/themes/theme14/bg.gif"/>
    <hyperlink ref="AU79" r:id="rId190" display="http://abs.twimg.com/images/themes/theme1/bg.png"/>
    <hyperlink ref="AU80" r:id="rId191" display="http://pbs.twimg.com/profile_background_images/245964851/gkbck.png"/>
    <hyperlink ref="AU82" r:id="rId192" display="http://abs.twimg.com/images/themes/theme1/bg.png"/>
    <hyperlink ref="AU83" r:id="rId193" display="http://abs.twimg.com/images/themes/theme1/bg.png"/>
    <hyperlink ref="AU84" r:id="rId194" display="http://abs.twimg.com/images/themes/theme1/bg.png"/>
    <hyperlink ref="AU85" r:id="rId195" display="http://abs.twimg.com/images/themes/theme1/bg.png"/>
    <hyperlink ref="AU86" r:id="rId196" display="http://abs.twimg.com/images/themes/theme1/bg.png"/>
    <hyperlink ref="AU87" r:id="rId197" display="http://abs.twimg.com/images/themes/theme1/bg.png"/>
    <hyperlink ref="AU88" r:id="rId198" display="http://abs.twimg.com/images/themes/theme1/bg.png"/>
    <hyperlink ref="AU90" r:id="rId199" display="http://abs.twimg.com/images/themes/theme15/bg.png"/>
    <hyperlink ref="AU91" r:id="rId200" display="http://abs.twimg.com/images/themes/theme1/bg.png"/>
    <hyperlink ref="AU92" r:id="rId201" display="http://abs.twimg.com/images/themes/theme1/bg.png"/>
    <hyperlink ref="AU93" r:id="rId202" display="http://abs.twimg.com/images/themes/theme7/bg.gif"/>
    <hyperlink ref="F3" r:id="rId203" display="http://pbs.twimg.com/profile_images/459770288868032512/Bu135OKW_normal.png"/>
    <hyperlink ref="F4" r:id="rId204" display="http://pbs.twimg.com/profile_images/658567029700599808/Qo7ubLS6_normal.jpg"/>
    <hyperlink ref="F5" r:id="rId205" display="http://pbs.twimg.com/profile_images/378800000846526803/50a941808c5278cb4ab4948d8ad39d11_normal.jpeg"/>
    <hyperlink ref="F6" r:id="rId206" display="http://pbs.twimg.com/profile_images/913044428868038657/bAw_iMzA_normal.jpg"/>
    <hyperlink ref="F7" r:id="rId207" display="http://pbs.twimg.com/profile_images/550810552893575169/dkxjDrUp_normal.jpeg"/>
    <hyperlink ref="F8" r:id="rId208" display="http://pbs.twimg.com/profile_images/658663137303003136/kbChqkPR_normal.jpg"/>
    <hyperlink ref="F9" r:id="rId209" display="http://pbs.twimg.com/profile_images/1053465804115570690/q_45HEWk_normal.jpg"/>
    <hyperlink ref="F10" r:id="rId210" display="http://pbs.twimg.com/profile_images/1032691214699646976/G4DB0Rkw_normal.jpg"/>
    <hyperlink ref="F11" r:id="rId211" display="http://pbs.twimg.com/profile_images/1079900661481988096/B--LI85R_normal.jpg"/>
    <hyperlink ref="F12" r:id="rId212" display="http://pbs.twimg.com/profile_images/378800000731542627/5b990a8b28fedac66f7ea0a19b0ec8fc_normal.jpeg"/>
    <hyperlink ref="F13" r:id="rId213" display="http://abs.twimg.com/sticky/default_profile_images/default_profile_normal.png"/>
    <hyperlink ref="F14" r:id="rId214" display="http://pbs.twimg.com/profile_images/1074729991928193028/dBjNje_B_normal.jpg"/>
    <hyperlink ref="F15" r:id="rId215" display="http://pbs.twimg.com/profile_images/1070379029604261889/NbTmB2HJ_normal.jpg"/>
    <hyperlink ref="F16" r:id="rId216" display="http://pbs.twimg.com/profile_images/618503592748584960/opl8Z1RU_normal.jpg"/>
    <hyperlink ref="F17" r:id="rId217" display="http://pbs.twimg.com/profile_images/458996004679741440/cPnQKakE_normal.jpeg"/>
    <hyperlink ref="F18" r:id="rId218" display="http://pbs.twimg.com/profile_images/668007222174203906/wfwiZZdR_normal.jpg"/>
    <hyperlink ref="F19" r:id="rId219" display="http://pbs.twimg.com/profile_images/1052586552252030976/j0mINrH3_normal.jpg"/>
    <hyperlink ref="F20" r:id="rId220" display="http://pbs.twimg.com/profile_images/733327807732813825/P_29d3Ww_normal.jpg"/>
    <hyperlink ref="F21" r:id="rId221" display="http://pbs.twimg.com/profile_images/761931109710098433/RQXtcRWn_normal.jpg"/>
    <hyperlink ref="F22" r:id="rId222" display="http://pbs.twimg.com/profile_images/771683275786117120/rrHuzYCg_normal.jpg"/>
    <hyperlink ref="F23" r:id="rId223" display="http://pbs.twimg.com/profile_images/1058463509418262528/emDAdOnm_normal.jpg"/>
    <hyperlink ref="F24" r:id="rId224" display="http://pbs.twimg.com/profile_images/1135320332/1fca2b1_normal.jpg"/>
    <hyperlink ref="F25" r:id="rId225" display="http://pbs.twimg.com/profile_images/850000524791267329/0R5NVX31_normal.jpg"/>
    <hyperlink ref="F26" r:id="rId226" display="http://pbs.twimg.com/profile_images/1074226776765796352/OltIlLpf_normal.jpg"/>
    <hyperlink ref="F27" r:id="rId227" display="http://pbs.twimg.com/profile_images/1042593784410722304/Z1-mR5Yj_normal.jpg"/>
    <hyperlink ref="F28" r:id="rId228" display="http://pbs.twimg.com/profile_images/808575623803195392/J6lK3OlZ_normal.jpg"/>
    <hyperlink ref="F29" r:id="rId229" display="http://pbs.twimg.com/profile_images/1010218630980743168/aor9IsBM_normal.jpg"/>
    <hyperlink ref="F30" r:id="rId230" display="http://pbs.twimg.com/profile_images/898956019673464832/FPY4ncvC_normal.jpg"/>
    <hyperlink ref="F31" r:id="rId231" display="http://pbs.twimg.com/profile_images/897390832596258820/nc4dchLl_normal.jpg"/>
    <hyperlink ref="F32" r:id="rId232" display="http://pbs.twimg.com/profile_images/961650821162139649/6LTcRttK_normal.jpg"/>
    <hyperlink ref="F33" r:id="rId233" display="http://pbs.twimg.com/profile_images/1053310263716466688/ahj6B9aF_normal.jpg"/>
    <hyperlink ref="F34" r:id="rId234" display="http://pbs.twimg.com/profile_images/1049510407650471936/L71hhU13_normal.jpg"/>
    <hyperlink ref="F35" r:id="rId235" display="http://pbs.twimg.com/profile_images/997148755303522304/kXn8fVJH_normal.jpg"/>
    <hyperlink ref="F36" r:id="rId236" display="http://abs.twimg.com/sticky/default_profile_images/default_profile_normal.png"/>
    <hyperlink ref="F37" r:id="rId237" display="http://pbs.twimg.com/profile_images/1087747232613445633/LjRZ8OA-_normal.jpg"/>
    <hyperlink ref="F38" r:id="rId238" display="http://pbs.twimg.com/profile_images/378800000535075156/5c2d54febcc725d3cf000387dfc6f121_normal.png"/>
    <hyperlink ref="F39" r:id="rId239" display="http://pbs.twimg.com/profile_images/980265194126499841/jvQ-womY_normal.jpg"/>
    <hyperlink ref="F40" r:id="rId240" display="http://pbs.twimg.com/profile_images/878018287724089346/c8fAkNHQ_normal.jpg"/>
    <hyperlink ref="F41" r:id="rId241" display="http://pbs.twimg.com/profile_images/1032310723139919872/RSGGY5py_normal.jpg"/>
    <hyperlink ref="F42" r:id="rId242" display="http://pbs.twimg.com/profile_images/378800000540579849/2da7a0276ac96ecc16537dc2e5607566_normal.jpeg"/>
    <hyperlink ref="F43" r:id="rId243" display="http://pbs.twimg.com/profile_images/682313731750137858/6wk-7tz7_normal.jpg"/>
    <hyperlink ref="F44" r:id="rId244" display="http://pbs.twimg.com/profile_images/1075054303327412224/_nymGca__normal.jpg"/>
    <hyperlink ref="F45" r:id="rId245" display="http://pbs.twimg.com/profile_images/1092964818598969344/vqS-UuHk_normal.jpg"/>
    <hyperlink ref="F46" r:id="rId246" display="http://pbs.twimg.com/profile_images/950793276218540032/ztFiPSvp_normal.jpg"/>
    <hyperlink ref="F47" r:id="rId247" display="http://pbs.twimg.com/profile_images/1028015349399277570/38p9tzaa_normal.jpg"/>
    <hyperlink ref="F48" r:id="rId248" display="http://pbs.twimg.com/profile_images/887312749734371328/2JVbP_j4_normal.jpg"/>
    <hyperlink ref="F49" r:id="rId249" display="http://abs.twimg.com/sticky/default_profile_images/default_profile_normal.png"/>
    <hyperlink ref="F50" r:id="rId250" display="http://pbs.twimg.com/profile_images/857081075910234113/Pe78jAqv_normal.jpg"/>
    <hyperlink ref="F51" r:id="rId251" display="http://pbs.twimg.com/profile_images/1059889015279693824/F5C1Xnel_normal.jpg"/>
    <hyperlink ref="F52" r:id="rId252" display="http://pbs.twimg.com/profile_images/1075473318902263808/jUIa73Hv_normal.jpg"/>
    <hyperlink ref="F53" r:id="rId253" display="http://pbs.twimg.com/profile_images/1009833086857760769/rT1JWdEL_normal.jpg"/>
    <hyperlink ref="F54" r:id="rId254" display="http://pbs.twimg.com/profile_images/476427680049426432/Wxqz9gAw_normal.jpeg"/>
    <hyperlink ref="F55" r:id="rId255" display="http://pbs.twimg.com/profile_images/807546259234050048/WeDAB4gw_normal.jpg"/>
    <hyperlink ref="F56" r:id="rId256" display="http://pbs.twimg.com/profile_images/828975646260994048/NANOg9d-_normal.jpg"/>
    <hyperlink ref="F57" r:id="rId257" display="http://pbs.twimg.com/profile_images/2370793260/x3TLU2HG_normal"/>
    <hyperlink ref="F58" r:id="rId258" display="http://pbs.twimg.com/profile_images/1029773674453200896/ZKcvl0M-_normal.jpg"/>
    <hyperlink ref="F59" r:id="rId259" display="http://pbs.twimg.com/profile_images/945774746326614016/5EpBHIRa_normal.jpg"/>
    <hyperlink ref="F60" r:id="rId260" display="http://pbs.twimg.com/profile_images/985942017090842624/ePpingdv_normal.jpg"/>
    <hyperlink ref="F61" r:id="rId261" display="http://pbs.twimg.com/profile_images/1029350395846582273/lvi1hBcB_normal.jpg"/>
    <hyperlink ref="F62" r:id="rId262" display="http://pbs.twimg.com/profile_images/1085394259853959168/-2eYfvhu_normal.jpg"/>
    <hyperlink ref="F63" r:id="rId263" display="http://pbs.twimg.com/profile_images/893179285422211076/5lyBgrbq_normal.jpg"/>
    <hyperlink ref="F64" r:id="rId264" display="http://pbs.twimg.com/profile_images/1044714482029682689/6ULLaIil_normal.jpg"/>
    <hyperlink ref="F65" r:id="rId265" display="http://pbs.twimg.com/profile_images/723470550392299520/sez0NvnJ_normal.jpg"/>
    <hyperlink ref="F66" r:id="rId266" display="http://pbs.twimg.com/profile_images/1073172243671326720/DKCr6QBO_normal.jpg"/>
    <hyperlink ref="F67" r:id="rId267" display="http://pbs.twimg.com/profile_images/1081786192809676801/Y2Emtf9Y_normal.jpg"/>
    <hyperlink ref="F68" r:id="rId268" display="http://pbs.twimg.com/profile_images/961950731522670592/gVHtUfu7_normal.jpg"/>
    <hyperlink ref="F69" r:id="rId269" display="http://pbs.twimg.com/profile_images/1027985459346067457/cjjGqoRX_normal.jpg"/>
    <hyperlink ref="F70" r:id="rId270" display="http://pbs.twimg.com/profile_images/984781062281687041/NCaWk1Ss_normal.jpg"/>
    <hyperlink ref="F71" r:id="rId271" display="http://pbs.twimg.com/profile_images/678315815356243970/WeVypjj0_normal.jpg"/>
    <hyperlink ref="F72" r:id="rId272" display="http://pbs.twimg.com/profile_images/674162814450208772/crSF0HcQ_normal.jpg"/>
    <hyperlink ref="F73" r:id="rId273" display="http://pbs.twimg.com/profile_images/657850132965249024/S3CtTio3_normal.jpg"/>
    <hyperlink ref="F74" r:id="rId274" display="http://pbs.twimg.com/profile_images/658402154898673665/HMIGBGaL_normal.jpg"/>
    <hyperlink ref="F75" r:id="rId275" display="http://pbs.twimg.com/profile_images/414827583424192512/RFVmKUCi_normal.jpeg"/>
    <hyperlink ref="F76" r:id="rId276" display="http://pbs.twimg.com/profile_images/1058333485977477120/BLJ_QEbu_normal.jpg"/>
    <hyperlink ref="F77" r:id="rId277" display="http://pbs.twimg.com/profile_images/1070151957577428992/_d3v8YD3_normal.jpg"/>
    <hyperlink ref="F78" r:id="rId278" display="http://pbs.twimg.com/profile_images/1967904948/self_normal.jpg"/>
    <hyperlink ref="F79" r:id="rId279" display="http://pbs.twimg.com/profile_images/578260749266460672/7trxcvyL_normal.jpeg"/>
    <hyperlink ref="F80" r:id="rId280" display="http://pbs.twimg.com/profile_images/86413334/CIMG0402_normal.JPG"/>
    <hyperlink ref="F81" r:id="rId281" display="http://pbs.twimg.com/profile_images/936426325346324480/e8_FHKIG_normal.jpg"/>
    <hyperlink ref="F82" r:id="rId282" display="http://pbs.twimg.com/profile_images/877177783876583429/e9sacwSs_normal.jpg"/>
    <hyperlink ref="F83" r:id="rId283" display="http://pbs.twimg.com/profile_images/916720927643234306/1ohaO42T_normal.jpg"/>
    <hyperlink ref="F84" r:id="rId284" display="http://pbs.twimg.com/profile_images/889531926431670273/FEMkl9PL_normal.jpg"/>
    <hyperlink ref="F85" r:id="rId285" display="http://pbs.twimg.com/profile_images/535266231058587648/3ae76rDo_normal.jpeg"/>
    <hyperlink ref="F86" r:id="rId286" display="http://pbs.twimg.com/profile_images/954475631311400960/Xf87VC6a_normal.jpg"/>
    <hyperlink ref="F87" r:id="rId287" display="http://pbs.twimg.com/profile_images/571046088312774656/wsXUfH6v_normal.jpeg"/>
    <hyperlink ref="F88" r:id="rId288" display="http://pbs.twimg.com/profile_images/875416480547917824/R6wl9gWl_normal.jpg"/>
    <hyperlink ref="F89" r:id="rId289" display="http://pbs.twimg.com/profile_images/1029031264970584065/9VEDE6fQ_normal.jpg"/>
    <hyperlink ref="F90" r:id="rId290" display="http://pbs.twimg.com/profile_images/870287216140058625/s8mE1MgX_normal.jpg"/>
    <hyperlink ref="F91" r:id="rId291" display="http://pbs.twimg.com/profile_images/535418328740032512/DyIflBkZ_normal.jpeg"/>
    <hyperlink ref="F92" r:id="rId292" display="http://pbs.twimg.com/profile_images/1042465363714224129/VeGJlHbt_normal.jpg"/>
    <hyperlink ref="F93" r:id="rId293" display="http://pbs.twimg.com/profile_images/842079667087650836/WekGZVp__normal.jpg"/>
    <hyperlink ref="AX3" r:id="rId294" display="https://twitter.com/avalara"/>
    <hyperlink ref="AX4" r:id="rId295" display="https://twitter.com/rsmusllp"/>
    <hyperlink ref="AX5" r:id="rId296" display="https://twitter.com/bknowles34"/>
    <hyperlink ref="AX6" r:id="rId297" display="https://twitter.com/rachelasimontax"/>
    <hyperlink ref="AX7" r:id="rId298" display="https://twitter.com/thomasofarrell1"/>
    <hyperlink ref="AX8" r:id="rId299" display="https://twitter.com/arackerman"/>
    <hyperlink ref="AX9" r:id="rId300" display="https://twitter.com/timduy"/>
    <hyperlink ref="AX10" r:id="rId301" display="https://twitter.com/joebrusuelas"/>
    <hyperlink ref="AX11" r:id="rId302" display="https://twitter.com/marcobettosi"/>
    <hyperlink ref="AX12" r:id="rId303" display="https://twitter.com/wtckc"/>
    <hyperlink ref="AX13" r:id="rId304" display="https://twitter.com/karengalivan1"/>
    <hyperlink ref="AX14" r:id="rId305" display="https://twitter.com/annerinaldi5"/>
    <hyperlink ref="AX15" r:id="rId306" display="https://twitter.com/ceoshow"/>
    <hyperlink ref="AX16" r:id="rId307" display="https://twitter.com/jesstuschongrsm"/>
    <hyperlink ref="AX17" r:id="rId308" display="https://twitter.com/alfsuletzki"/>
    <hyperlink ref="AX18" r:id="rId309" display="https://twitter.com/pikettylemonde"/>
    <hyperlink ref="AX19" r:id="rId310" display="https://twitter.com/mag_broderick"/>
    <hyperlink ref="AX20" r:id="rId311" display="https://twitter.com/mprestonclarke"/>
    <hyperlink ref="AX21" r:id="rId312" display="https://twitter.com/teagjones"/>
    <hyperlink ref="AX22" r:id="rId313" display="https://twitter.com/simonhartrsm"/>
    <hyperlink ref="AX23" r:id="rId314" display="https://twitter.com/rsmjb1"/>
    <hyperlink ref="AX24" r:id="rId315" display="https://twitter.com/tdboothca"/>
    <hyperlink ref="AX25" r:id="rId316" display="https://twitter.com/imasouthwestflo"/>
    <hyperlink ref="AX26" r:id="rId317" display="https://twitter.com/fortivus"/>
    <hyperlink ref="AX27" r:id="rId318" display="https://twitter.com/kurt_shenk"/>
    <hyperlink ref="AX28" r:id="rId319" display="https://twitter.com/luxsantllc"/>
    <hyperlink ref="AX29" r:id="rId320" display="https://twitter.com/bondgp007"/>
    <hyperlink ref="AX30" r:id="rId321" display="https://twitter.com/stuartwmcc"/>
    <hyperlink ref="AX31" r:id="rId322" display="https://twitter.com/rogermilk"/>
    <hyperlink ref="AX32" r:id="rId323" display="https://twitter.com/hirajanwin"/>
    <hyperlink ref="AX33" r:id="rId324" display="https://twitter.com/davisnordell"/>
    <hyperlink ref="AX34" r:id="rId325" display="https://twitter.com/victorkao4"/>
    <hyperlink ref="AX35" r:id="rId326" display="https://twitter.com/jaalex53"/>
    <hyperlink ref="AX36" r:id="rId327" display="https://twitter.com/dwopheim"/>
    <hyperlink ref="AX37" r:id="rId328" display="https://twitter.com/thersmclassic"/>
    <hyperlink ref="AX38" r:id="rId329" display="https://twitter.com/ukacg"/>
    <hyperlink ref="AX39" r:id="rId330" display="https://twitter.com/rsm"/>
    <hyperlink ref="AX40" r:id="rId331" display="https://twitter.com/pitchbook"/>
    <hyperlink ref="AX41" r:id="rId332" display="https://twitter.com/bethiebooo"/>
    <hyperlink ref="AX42" r:id="rId333" display="https://twitter.com/silburfuchs"/>
    <hyperlink ref="AX43" r:id="rId334" display="https://twitter.com/ss_warroom"/>
    <hyperlink ref="AX44" r:id="rId335" display="https://twitter.com/c_sather"/>
    <hyperlink ref="AX45" r:id="rId336" display="https://twitter.com/ronatthechamber"/>
    <hyperlink ref="AX46" r:id="rId337" display="https://twitter.com/uschamber"/>
    <hyperlink ref="AX47" r:id="rId338" display="https://twitter.com/ashleywilsoncoc"/>
    <hyperlink ref="AX48" r:id="rId339" display="https://twitter.com/financialnewswk"/>
    <hyperlink ref="AX49" r:id="rId340" display="https://twitter.com/ifindinternship"/>
    <hyperlink ref="AX50" r:id="rId341" display="https://twitter.com/mike_baron1"/>
    <hyperlink ref="AX51" r:id="rId342" display="https://twitter.com/jaredbowers_rsm"/>
    <hyperlink ref="AX52" r:id="rId343" display="https://twitter.com/recruiterkara"/>
    <hyperlink ref="AX53" r:id="rId344" display="https://twitter.com/brea_fritsche"/>
    <hyperlink ref="AX54" r:id="rId345" display="https://twitter.com/acgglobal"/>
    <hyperlink ref="AX55" r:id="rId346" display="https://twitter.com/terzima"/>
    <hyperlink ref="AX56" r:id="rId347" display="https://twitter.com/mcguirewoodsllp"/>
    <hyperlink ref="AX57" r:id="rId348" display="https://twitter.com/mlb729"/>
    <hyperlink ref="AX58" r:id="rId349" display="https://twitter.com/stolpermatt"/>
    <hyperlink ref="AX59" r:id="rId350" display="https://twitter.com/coldfusion39"/>
    <hyperlink ref="AX60" r:id="rId351" display="https://twitter.com/joemazzarsmla"/>
    <hyperlink ref="AX61" r:id="rId352" display="https://twitter.com/sherbel_campus"/>
    <hyperlink ref="AX62" r:id="rId353" display="https://twitter.com/sandralynn0375"/>
    <hyperlink ref="AX63" r:id="rId354" display="https://twitter.com/thor_vath"/>
    <hyperlink ref="AX64" r:id="rId355" display="https://twitter.com/jasonkuruvilla1"/>
    <hyperlink ref="AX65" r:id="rId356" display="https://twitter.com/pgrahamrsm"/>
    <hyperlink ref="AX66" r:id="rId357" display="https://twitter.com/arabiarsm"/>
    <hyperlink ref="AX67" r:id="rId358" display="https://twitter.com/cemsm"/>
    <hyperlink ref="AX68" r:id="rId359" display="https://twitter.com/ustransitiontax"/>
    <hyperlink ref="AX69" r:id="rId360" display="https://twitter.com/ashley_olson_05"/>
    <hyperlink ref="AX70" r:id="rId361" display="https://twitter.com/glendajevans"/>
    <hyperlink ref="AX71" r:id="rId362" display="https://twitter.com/howardsiegal"/>
    <hyperlink ref="AX72" r:id="rId363" display="https://twitter.com/rsmkuwait"/>
    <hyperlink ref="AX73" r:id="rId364" display="https://twitter.com/rsm_za"/>
    <hyperlink ref="AX74" r:id="rId365" display="https://twitter.com/rsm_es"/>
    <hyperlink ref="AX75" r:id="rId366" display="https://twitter.com/myerseric"/>
    <hyperlink ref="AX76" r:id="rId367" display="https://twitter.com/pjperezburgos"/>
    <hyperlink ref="AX77" r:id="rId368" display="https://twitter.com/jessjrecruiter"/>
    <hyperlink ref="AX78" r:id="rId369" display="https://twitter.com/gordonmicallef"/>
    <hyperlink ref="AX79" r:id="rId370" display="https://twitter.com/joan_valente"/>
    <hyperlink ref="AX80" r:id="rId371" display="https://twitter.com/gk"/>
    <hyperlink ref="AX81" r:id="rId372" display="https://twitter.com/rsm_canada"/>
    <hyperlink ref="AX82" r:id="rId373" display="https://twitter.com/gkccf"/>
    <hyperlink ref="AX83" r:id="rId374" display="https://twitter.com/erpsoftwareblog"/>
    <hyperlink ref="AX84" r:id="rId375" display="https://twitter.com/governing"/>
    <hyperlink ref="AX85" r:id="rId376" display="https://twitter.com/johnflanza"/>
    <hyperlink ref="AX86" r:id="rId377" display="https://twitter.com/netsuite"/>
    <hyperlink ref="AX87" r:id="rId378" display="https://twitter.com/love3d"/>
    <hyperlink ref="AX88" r:id="rId379" display="https://twitter.com/microsoft"/>
    <hyperlink ref="AX89" r:id="rId380" display="https://twitter.com/newkirkmak"/>
    <hyperlink ref="AX90" r:id="rId381" display="https://twitter.com/bionj_org"/>
    <hyperlink ref="AX91" r:id="rId382" display="https://twitter.com/mikemwmontag"/>
    <hyperlink ref="AX92" r:id="rId383" display="https://twitter.com/ashendricksonmn"/>
    <hyperlink ref="AX93" r:id="rId384" display="https://twitter.com/wheatnotincl"/>
  </hyperlinks>
  <printOptions/>
  <pageMargins left="0.7" right="0.7" top="0.75" bottom="0.75" header="0.3" footer="0.3"/>
  <pageSetup horizontalDpi="600" verticalDpi="600" orientation="portrait" r:id="rId388"/>
  <legacyDrawing r:id="rId386"/>
  <tableParts>
    <tablePart r:id="rId3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1868</v>
      </c>
      <c r="Z2" s="13" t="s">
        <v>1887</v>
      </c>
      <c r="AA2" s="13" t="s">
        <v>1921</v>
      </c>
      <c r="AB2" s="13" t="s">
        <v>1997</v>
      </c>
      <c r="AC2" s="13" t="s">
        <v>2098</v>
      </c>
      <c r="AD2" s="13" t="s">
        <v>2130</v>
      </c>
      <c r="AE2" s="13" t="s">
        <v>2131</v>
      </c>
      <c r="AF2" s="13" t="s">
        <v>2149</v>
      </c>
      <c r="AG2" s="117" t="s">
        <v>2677</v>
      </c>
      <c r="AH2" s="117" t="s">
        <v>2678</v>
      </c>
      <c r="AI2" s="117" t="s">
        <v>2679</v>
      </c>
      <c r="AJ2" s="117" t="s">
        <v>2680</v>
      </c>
      <c r="AK2" s="117" t="s">
        <v>2681</v>
      </c>
      <c r="AL2" s="117" t="s">
        <v>2682</v>
      </c>
      <c r="AM2" s="117" t="s">
        <v>2683</v>
      </c>
      <c r="AN2" s="117" t="s">
        <v>2684</v>
      </c>
      <c r="AO2" s="117" t="s">
        <v>2687</v>
      </c>
    </row>
    <row r="3" spans="1:41" ht="15">
      <c r="A3" s="87" t="s">
        <v>1804</v>
      </c>
      <c r="B3" s="65" t="s">
        <v>1815</v>
      </c>
      <c r="C3" s="65" t="s">
        <v>56</v>
      </c>
      <c r="D3" s="103"/>
      <c r="E3" s="102"/>
      <c r="F3" s="104" t="s">
        <v>2742</v>
      </c>
      <c r="G3" s="105"/>
      <c r="H3" s="105"/>
      <c r="I3" s="106">
        <v>3</v>
      </c>
      <c r="J3" s="107"/>
      <c r="K3" s="48">
        <v>36</v>
      </c>
      <c r="L3" s="48">
        <v>37</v>
      </c>
      <c r="M3" s="48">
        <v>75</v>
      </c>
      <c r="N3" s="48">
        <v>112</v>
      </c>
      <c r="O3" s="48">
        <v>50</v>
      </c>
      <c r="P3" s="49">
        <v>0.047619047619047616</v>
      </c>
      <c r="Q3" s="49">
        <v>0.09090909090909091</v>
      </c>
      <c r="R3" s="48">
        <v>1</v>
      </c>
      <c r="S3" s="48">
        <v>0</v>
      </c>
      <c r="T3" s="48">
        <v>36</v>
      </c>
      <c r="U3" s="48">
        <v>112</v>
      </c>
      <c r="V3" s="48">
        <v>2</v>
      </c>
      <c r="W3" s="49">
        <v>1.87963</v>
      </c>
      <c r="X3" s="49">
        <v>0.03492063492063492</v>
      </c>
      <c r="Y3" s="78" t="s">
        <v>1869</v>
      </c>
      <c r="Z3" s="78" t="s">
        <v>1888</v>
      </c>
      <c r="AA3" s="78" t="s">
        <v>1922</v>
      </c>
      <c r="AB3" s="84" t="s">
        <v>1998</v>
      </c>
      <c r="AC3" s="84" t="s">
        <v>2099</v>
      </c>
      <c r="AD3" s="84" t="s">
        <v>284</v>
      </c>
      <c r="AE3" s="84" t="s">
        <v>2132</v>
      </c>
      <c r="AF3" s="84" t="s">
        <v>2150</v>
      </c>
      <c r="AG3" s="120">
        <v>101</v>
      </c>
      <c r="AH3" s="123">
        <v>4.372294372294372</v>
      </c>
      <c r="AI3" s="120">
        <v>44</v>
      </c>
      <c r="AJ3" s="123">
        <v>1.9047619047619047</v>
      </c>
      <c r="AK3" s="120">
        <v>0</v>
      </c>
      <c r="AL3" s="123">
        <v>0</v>
      </c>
      <c r="AM3" s="120">
        <v>2165</v>
      </c>
      <c r="AN3" s="123">
        <v>93.72294372294373</v>
      </c>
      <c r="AO3" s="120">
        <v>2310</v>
      </c>
    </row>
    <row r="4" spans="1:41" ht="15">
      <c r="A4" s="87" t="s">
        <v>1805</v>
      </c>
      <c r="B4" s="65" t="s">
        <v>1816</v>
      </c>
      <c r="C4" s="65" t="s">
        <v>56</v>
      </c>
      <c r="D4" s="109"/>
      <c r="E4" s="108"/>
      <c r="F4" s="110" t="s">
        <v>2743</v>
      </c>
      <c r="G4" s="111"/>
      <c r="H4" s="111"/>
      <c r="I4" s="112">
        <v>4</v>
      </c>
      <c r="J4" s="113"/>
      <c r="K4" s="48">
        <v>23</v>
      </c>
      <c r="L4" s="48">
        <v>19</v>
      </c>
      <c r="M4" s="48">
        <v>16</v>
      </c>
      <c r="N4" s="48">
        <v>35</v>
      </c>
      <c r="O4" s="48">
        <v>35</v>
      </c>
      <c r="P4" s="49" t="s">
        <v>2688</v>
      </c>
      <c r="Q4" s="49" t="s">
        <v>2688</v>
      </c>
      <c r="R4" s="48">
        <v>23</v>
      </c>
      <c r="S4" s="48">
        <v>23</v>
      </c>
      <c r="T4" s="48">
        <v>1</v>
      </c>
      <c r="U4" s="48">
        <v>7</v>
      </c>
      <c r="V4" s="48">
        <v>0</v>
      </c>
      <c r="W4" s="49">
        <v>0</v>
      </c>
      <c r="X4" s="49">
        <v>0</v>
      </c>
      <c r="Y4" s="78" t="s">
        <v>1870</v>
      </c>
      <c r="Z4" s="78" t="s">
        <v>1889</v>
      </c>
      <c r="AA4" s="78" t="s">
        <v>1923</v>
      </c>
      <c r="AB4" s="84" t="s">
        <v>1999</v>
      </c>
      <c r="AC4" s="84" t="s">
        <v>2100</v>
      </c>
      <c r="AD4" s="84"/>
      <c r="AE4" s="84" t="s">
        <v>267</v>
      </c>
      <c r="AF4" s="84" t="s">
        <v>2151</v>
      </c>
      <c r="AG4" s="120">
        <v>9</v>
      </c>
      <c r="AH4" s="123">
        <v>1.978021978021978</v>
      </c>
      <c r="AI4" s="120">
        <v>11</v>
      </c>
      <c r="AJ4" s="123">
        <v>2.4175824175824174</v>
      </c>
      <c r="AK4" s="120">
        <v>0</v>
      </c>
      <c r="AL4" s="123">
        <v>0</v>
      </c>
      <c r="AM4" s="120">
        <v>435</v>
      </c>
      <c r="AN4" s="123">
        <v>95.6043956043956</v>
      </c>
      <c r="AO4" s="120">
        <v>455</v>
      </c>
    </row>
    <row r="5" spans="1:41" ht="15">
      <c r="A5" s="87" t="s">
        <v>1806</v>
      </c>
      <c r="B5" s="65" t="s">
        <v>1817</v>
      </c>
      <c r="C5" s="65" t="s">
        <v>56</v>
      </c>
      <c r="D5" s="109"/>
      <c r="E5" s="108"/>
      <c r="F5" s="110" t="s">
        <v>2744</v>
      </c>
      <c r="G5" s="111"/>
      <c r="H5" s="111"/>
      <c r="I5" s="112">
        <v>5</v>
      </c>
      <c r="J5" s="113"/>
      <c r="K5" s="48">
        <v>6</v>
      </c>
      <c r="L5" s="48">
        <v>5</v>
      </c>
      <c r="M5" s="48">
        <v>0</v>
      </c>
      <c r="N5" s="48">
        <v>5</v>
      </c>
      <c r="O5" s="48">
        <v>0</v>
      </c>
      <c r="P5" s="49">
        <v>0</v>
      </c>
      <c r="Q5" s="49">
        <v>0</v>
      </c>
      <c r="R5" s="48">
        <v>1</v>
      </c>
      <c r="S5" s="48">
        <v>0</v>
      </c>
      <c r="T5" s="48">
        <v>6</v>
      </c>
      <c r="U5" s="48">
        <v>5</v>
      </c>
      <c r="V5" s="48">
        <v>5</v>
      </c>
      <c r="W5" s="49">
        <v>1.944444</v>
      </c>
      <c r="X5" s="49">
        <v>0.16666666666666666</v>
      </c>
      <c r="Y5" s="78" t="s">
        <v>1871</v>
      </c>
      <c r="Z5" s="78" t="s">
        <v>568</v>
      </c>
      <c r="AA5" s="78" t="s">
        <v>1924</v>
      </c>
      <c r="AB5" s="84" t="s">
        <v>2000</v>
      </c>
      <c r="AC5" s="84" t="s">
        <v>2101</v>
      </c>
      <c r="AD5" s="84"/>
      <c r="AE5" s="84" t="s">
        <v>2133</v>
      </c>
      <c r="AF5" s="84" t="s">
        <v>2152</v>
      </c>
      <c r="AG5" s="120">
        <v>0</v>
      </c>
      <c r="AH5" s="123">
        <v>0</v>
      </c>
      <c r="AI5" s="120">
        <v>0</v>
      </c>
      <c r="AJ5" s="123">
        <v>0</v>
      </c>
      <c r="AK5" s="120">
        <v>0</v>
      </c>
      <c r="AL5" s="123">
        <v>0</v>
      </c>
      <c r="AM5" s="120">
        <v>93</v>
      </c>
      <c r="AN5" s="123">
        <v>100</v>
      </c>
      <c r="AO5" s="120">
        <v>93</v>
      </c>
    </row>
    <row r="6" spans="1:41" ht="15">
      <c r="A6" s="87" t="s">
        <v>1807</v>
      </c>
      <c r="B6" s="65" t="s">
        <v>1818</v>
      </c>
      <c r="C6" s="65" t="s">
        <v>56</v>
      </c>
      <c r="D6" s="109"/>
      <c r="E6" s="108"/>
      <c r="F6" s="110" t="s">
        <v>2745</v>
      </c>
      <c r="G6" s="111"/>
      <c r="H6" s="111"/>
      <c r="I6" s="112">
        <v>6</v>
      </c>
      <c r="J6" s="113"/>
      <c r="K6" s="48">
        <v>5</v>
      </c>
      <c r="L6" s="48">
        <v>6</v>
      </c>
      <c r="M6" s="48">
        <v>0</v>
      </c>
      <c r="N6" s="48">
        <v>6</v>
      </c>
      <c r="O6" s="48">
        <v>2</v>
      </c>
      <c r="P6" s="49">
        <v>0</v>
      </c>
      <c r="Q6" s="49">
        <v>0</v>
      </c>
      <c r="R6" s="48">
        <v>1</v>
      </c>
      <c r="S6" s="48">
        <v>0</v>
      </c>
      <c r="T6" s="48">
        <v>5</v>
      </c>
      <c r="U6" s="48">
        <v>6</v>
      </c>
      <c r="V6" s="48">
        <v>2</v>
      </c>
      <c r="W6" s="49">
        <v>1.28</v>
      </c>
      <c r="X6" s="49">
        <v>0.2</v>
      </c>
      <c r="Y6" s="78" t="s">
        <v>1872</v>
      </c>
      <c r="Z6" s="78" t="s">
        <v>568</v>
      </c>
      <c r="AA6" s="78" t="s">
        <v>1925</v>
      </c>
      <c r="AB6" s="84" t="s">
        <v>2001</v>
      </c>
      <c r="AC6" s="84" t="s">
        <v>2102</v>
      </c>
      <c r="AD6" s="84"/>
      <c r="AE6" s="84" t="s">
        <v>2134</v>
      </c>
      <c r="AF6" s="84" t="s">
        <v>2153</v>
      </c>
      <c r="AG6" s="120">
        <v>6</v>
      </c>
      <c r="AH6" s="123">
        <v>2.479338842975207</v>
      </c>
      <c r="AI6" s="120">
        <v>1</v>
      </c>
      <c r="AJ6" s="123">
        <v>0.4132231404958678</v>
      </c>
      <c r="AK6" s="120">
        <v>0</v>
      </c>
      <c r="AL6" s="123">
        <v>0</v>
      </c>
      <c r="AM6" s="120">
        <v>235</v>
      </c>
      <c r="AN6" s="123">
        <v>97.10743801652893</v>
      </c>
      <c r="AO6" s="120">
        <v>242</v>
      </c>
    </row>
    <row r="7" spans="1:41" ht="15">
      <c r="A7" s="87" t="s">
        <v>1808</v>
      </c>
      <c r="B7" s="65" t="s">
        <v>1819</v>
      </c>
      <c r="C7" s="65" t="s">
        <v>56</v>
      </c>
      <c r="D7" s="109"/>
      <c r="E7" s="108"/>
      <c r="F7" s="110" t="s">
        <v>2746</v>
      </c>
      <c r="G7" s="111"/>
      <c r="H7" s="111"/>
      <c r="I7" s="112">
        <v>7</v>
      </c>
      <c r="J7" s="113"/>
      <c r="K7" s="48">
        <v>4</v>
      </c>
      <c r="L7" s="48">
        <v>1</v>
      </c>
      <c r="M7" s="48">
        <v>5</v>
      </c>
      <c r="N7" s="48">
        <v>6</v>
      </c>
      <c r="O7" s="48">
        <v>0</v>
      </c>
      <c r="P7" s="49">
        <v>0</v>
      </c>
      <c r="Q7" s="49">
        <v>0</v>
      </c>
      <c r="R7" s="48">
        <v>1</v>
      </c>
      <c r="S7" s="48">
        <v>0</v>
      </c>
      <c r="T7" s="48">
        <v>4</v>
      </c>
      <c r="U7" s="48">
        <v>6</v>
      </c>
      <c r="V7" s="48">
        <v>3</v>
      </c>
      <c r="W7" s="49">
        <v>1.25</v>
      </c>
      <c r="X7" s="49">
        <v>0.25</v>
      </c>
      <c r="Y7" s="78" t="s">
        <v>516</v>
      </c>
      <c r="Z7" s="78" t="s">
        <v>560</v>
      </c>
      <c r="AA7" s="78" t="s">
        <v>1926</v>
      </c>
      <c r="AB7" s="84" t="s">
        <v>2002</v>
      </c>
      <c r="AC7" s="84" t="s">
        <v>2103</v>
      </c>
      <c r="AD7" s="84"/>
      <c r="AE7" s="84" t="s">
        <v>2135</v>
      </c>
      <c r="AF7" s="84" t="s">
        <v>2154</v>
      </c>
      <c r="AG7" s="120">
        <v>8</v>
      </c>
      <c r="AH7" s="123">
        <v>5.369127516778524</v>
      </c>
      <c r="AI7" s="120">
        <v>0</v>
      </c>
      <c r="AJ7" s="123">
        <v>0</v>
      </c>
      <c r="AK7" s="120">
        <v>0</v>
      </c>
      <c r="AL7" s="123">
        <v>0</v>
      </c>
      <c r="AM7" s="120">
        <v>141</v>
      </c>
      <c r="AN7" s="123">
        <v>94.63087248322148</v>
      </c>
      <c r="AO7" s="120">
        <v>149</v>
      </c>
    </row>
    <row r="8" spans="1:41" ht="15">
      <c r="A8" s="87" t="s">
        <v>1809</v>
      </c>
      <c r="B8" s="65" t="s">
        <v>1820</v>
      </c>
      <c r="C8" s="65" t="s">
        <v>56</v>
      </c>
      <c r="D8" s="109"/>
      <c r="E8" s="108"/>
      <c r="F8" s="110" t="s">
        <v>2747</v>
      </c>
      <c r="G8" s="111"/>
      <c r="H8" s="111"/>
      <c r="I8" s="112">
        <v>8</v>
      </c>
      <c r="J8" s="113"/>
      <c r="K8" s="48">
        <v>4</v>
      </c>
      <c r="L8" s="48">
        <v>4</v>
      </c>
      <c r="M8" s="48">
        <v>0</v>
      </c>
      <c r="N8" s="48">
        <v>4</v>
      </c>
      <c r="O8" s="48">
        <v>1</v>
      </c>
      <c r="P8" s="49">
        <v>0</v>
      </c>
      <c r="Q8" s="49">
        <v>0</v>
      </c>
      <c r="R8" s="48">
        <v>1</v>
      </c>
      <c r="S8" s="48">
        <v>0</v>
      </c>
      <c r="T8" s="48">
        <v>4</v>
      </c>
      <c r="U8" s="48">
        <v>4</v>
      </c>
      <c r="V8" s="48">
        <v>2</v>
      </c>
      <c r="W8" s="49">
        <v>1.125</v>
      </c>
      <c r="X8" s="49">
        <v>0.25</v>
      </c>
      <c r="Y8" s="78" t="s">
        <v>482</v>
      </c>
      <c r="Z8" s="78" t="s">
        <v>560</v>
      </c>
      <c r="AA8" s="78"/>
      <c r="AB8" s="84" t="s">
        <v>2003</v>
      </c>
      <c r="AC8" s="84" t="s">
        <v>2104</v>
      </c>
      <c r="AD8" s="84"/>
      <c r="AE8" s="84" t="s">
        <v>261</v>
      </c>
      <c r="AF8" s="84" t="s">
        <v>2155</v>
      </c>
      <c r="AG8" s="120">
        <v>0</v>
      </c>
      <c r="AH8" s="123">
        <v>0</v>
      </c>
      <c r="AI8" s="120">
        <v>0</v>
      </c>
      <c r="AJ8" s="123">
        <v>0</v>
      </c>
      <c r="AK8" s="120">
        <v>0</v>
      </c>
      <c r="AL8" s="123">
        <v>0</v>
      </c>
      <c r="AM8" s="120">
        <v>68</v>
      </c>
      <c r="AN8" s="123">
        <v>100</v>
      </c>
      <c r="AO8" s="120">
        <v>68</v>
      </c>
    </row>
    <row r="9" spans="1:41" ht="15">
      <c r="A9" s="87" t="s">
        <v>1810</v>
      </c>
      <c r="B9" s="65" t="s">
        <v>1821</v>
      </c>
      <c r="C9" s="65" t="s">
        <v>56</v>
      </c>
      <c r="D9" s="109"/>
      <c r="E9" s="108"/>
      <c r="F9" s="110" t="s">
        <v>2748</v>
      </c>
      <c r="G9" s="111"/>
      <c r="H9" s="111"/>
      <c r="I9" s="112">
        <v>9</v>
      </c>
      <c r="J9" s="113"/>
      <c r="K9" s="48">
        <v>4</v>
      </c>
      <c r="L9" s="48">
        <v>4</v>
      </c>
      <c r="M9" s="48">
        <v>0</v>
      </c>
      <c r="N9" s="48">
        <v>4</v>
      </c>
      <c r="O9" s="48">
        <v>1</v>
      </c>
      <c r="P9" s="49">
        <v>0</v>
      </c>
      <c r="Q9" s="49">
        <v>0</v>
      </c>
      <c r="R9" s="48">
        <v>1</v>
      </c>
      <c r="S9" s="48">
        <v>0</v>
      </c>
      <c r="T9" s="48">
        <v>4</v>
      </c>
      <c r="U9" s="48">
        <v>4</v>
      </c>
      <c r="V9" s="48">
        <v>2</v>
      </c>
      <c r="W9" s="49">
        <v>1.125</v>
      </c>
      <c r="X9" s="49">
        <v>0.25</v>
      </c>
      <c r="Y9" s="78" t="s">
        <v>1873</v>
      </c>
      <c r="Z9" s="78" t="s">
        <v>565</v>
      </c>
      <c r="AA9" s="78" t="s">
        <v>588</v>
      </c>
      <c r="AB9" s="84" t="s">
        <v>2004</v>
      </c>
      <c r="AC9" s="84" t="s">
        <v>2105</v>
      </c>
      <c r="AD9" s="84"/>
      <c r="AE9" s="84" t="s">
        <v>2136</v>
      </c>
      <c r="AF9" s="84" t="s">
        <v>2156</v>
      </c>
      <c r="AG9" s="120">
        <v>1</v>
      </c>
      <c r="AH9" s="123">
        <v>1.0101010101010102</v>
      </c>
      <c r="AI9" s="120">
        <v>0</v>
      </c>
      <c r="AJ9" s="123">
        <v>0</v>
      </c>
      <c r="AK9" s="120">
        <v>0</v>
      </c>
      <c r="AL9" s="123">
        <v>0</v>
      </c>
      <c r="AM9" s="120">
        <v>98</v>
      </c>
      <c r="AN9" s="123">
        <v>98.98989898989899</v>
      </c>
      <c r="AO9" s="120">
        <v>99</v>
      </c>
    </row>
    <row r="10" spans="1:41" ht="14.25" customHeight="1">
      <c r="A10" s="87" t="s">
        <v>1811</v>
      </c>
      <c r="B10" s="65" t="s">
        <v>1822</v>
      </c>
      <c r="C10" s="65" t="s">
        <v>56</v>
      </c>
      <c r="D10" s="109"/>
      <c r="E10" s="108"/>
      <c r="F10" s="110" t="s">
        <v>2749</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494</v>
      </c>
      <c r="Z10" s="78" t="s">
        <v>562</v>
      </c>
      <c r="AA10" s="78" t="s">
        <v>583</v>
      </c>
      <c r="AB10" s="84" t="s">
        <v>2005</v>
      </c>
      <c r="AC10" s="84" t="s">
        <v>2102</v>
      </c>
      <c r="AD10" s="84"/>
      <c r="AE10" s="84" t="s">
        <v>250</v>
      </c>
      <c r="AF10" s="84" t="s">
        <v>2157</v>
      </c>
      <c r="AG10" s="120">
        <v>0</v>
      </c>
      <c r="AH10" s="123">
        <v>0</v>
      </c>
      <c r="AI10" s="120">
        <v>0</v>
      </c>
      <c r="AJ10" s="123">
        <v>0</v>
      </c>
      <c r="AK10" s="120">
        <v>0</v>
      </c>
      <c r="AL10" s="123">
        <v>0</v>
      </c>
      <c r="AM10" s="120">
        <v>66</v>
      </c>
      <c r="AN10" s="123">
        <v>100</v>
      </c>
      <c r="AO10" s="120">
        <v>66</v>
      </c>
    </row>
    <row r="11" spans="1:41" ht="15">
      <c r="A11" s="87" t="s">
        <v>1812</v>
      </c>
      <c r="B11" s="65" t="s">
        <v>1823</v>
      </c>
      <c r="C11" s="65" t="s">
        <v>56</v>
      </c>
      <c r="D11" s="109"/>
      <c r="E11" s="108"/>
      <c r="F11" s="110" t="s">
        <v>2750</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506</v>
      </c>
      <c r="Z11" s="78" t="s">
        <v>560</v>
      </c>
      <c r="AA11" s="78"/>
      <c r="AB11" s="84" t="s">
        <v>2006</v>
      </c>
      <c r="AC11" s="84" t="s">
        <v>2106</v>
      </c>
      <c r="AD11" s="84"/>
      <c r="AE11" s="84" t="s">
        <v>265</v>
      </c>
      <c r="AF11" s="84" t="s">
        <v>2158</v>
      </c>
      <c r="AG11" s="120">
        <v>0</v>
      </c>
      <c r="AH11" s="123">
        <v>0</v>
      </c>
      <c r="AI11" s="120">
        <v>0</v>
      </c>
      <c r="AJ11" s="123">
        <v>0</v>
      </c>
      <c r="AK11" s="120">
        <v>0</v>
      </c>
      <c r="AL11" s="123">
        <v>0</v>
      </c>
      <c r="AM11" s="120">
        <v>12</v>
      </c>
      <c r="AN11" s="123">
        <v>100</v>
      </c>
      <c r="AO11" s="120">
        <v>12</v>
      </c>
    </row>
    <row r="12" spans="1:41" ht="15">
      <c r="A12" s="87" t="s">
        <v>1813</v>
      </c>
      <c r="B12" s="65" t="s">
        <v>1824</v>
      </c>
      <c r="C12" s="65" t="s">
        <v>56</v>
      </c>
      <c r="D12" s="109"/>
      <c r="E12" s="108"/>
      <c r="F12" s="110" t="s">
        <v>2751</v>
      </c>
      <c r="G12" s="111"/>
      <c r="H12" s="111"/>
      <c r="I12" s="112">
        <v>12</v>
      </c>
      <c r="J12" s="113"/>
      <c r="K12" s="48">
        <v>2</v>
      </c>
      <c r="L12" s="48">
        <v>2</v>
      </c>
      <c r="M12" s="48">
        <v>4</v>
      </c>
      <c r="N12" s="48">
        <v>6</v>
      </c>
      <c r="O12" s="48">
        <v>5</v>
      </c>
      <c r="P12" s="49">
        <v>0</v>
      </c>
      <c r="Q12" s="49">
        <v>0</v>
      </c>
      <c r="R12" s="48">
        <v>1</v>
      </c>
      <c r="S12" s="48">
        <v>0</v>
      </c>
      <c r="T12" s="48">
        <v>2</v>
      </c>
      <c r="U12" s="48">
        <v>6</v>
      </c>
      <c r="V12" s="48">
        <v>1</v>
      </c>
      <c r="W12" s="49">
        <v>0.5</v>
      </c>
      <c r="X12" s="49">
        <v>0.5</v>
      </c>
      <c r="Y12" s="78" t="s">
        <v>1874</v>
      </c>
      <c r="Z12" s="78" t="s">
        <v>1890</v>
      </c>
      <c r="AA12" s="78" t="s">
        <v>1927</v>
      </c>
      <c r="AB12" s="84" t="s">
        <v>2007</v>
      </c>
      <c r="AC12" s="84" t="s">
        <v>2107</v>
      </c>
      <c r="AD12" s="84"/>
      <c r="AE12" s="84" t="s">
        <v>2137</v>
      </c>
      <c r="AF12" s="84" t="s">
        <v>2159</v>
      </c>
      <c r="AG12" s="120">
        <v>7</v>
      </c>
      <c r="AH12" s="123">
        <v>4.216867469879518</v>
      </c>
      <c r="AI12" s="120">
        <v>2</v>
      </c>
      <c r="AJ12" s="123">
        <v>1.2048192771084338</v>
      </c>
      <c r="AK12" s="120">
        <v>0</v>
      </c>
      <c r="AL12" s="123">
        <v>0</v>
      </c>
      <c r="AM12" s="120">
        <v>157</v>
      </c>
      <c r="AN12" s="123">
        <v>94.57831325301204</v>
      </c>
      <c r="AO12" s="120">
        <v>166</v>
      </c>
    </row>
    <row r="13" spans="1:41" ht="15">
      <c r="A13" s="87" t="s">
        <v>1814</v>
      </c>
      <c r="B13" s="65" t="s">
        <v>1825</v>
      </c>
      <c r="C13" s="65" t="s">
        <v>56</v>
      </c>
      <c r="D13" s="109"/>
      <c r="E13" s="108"/>
      <c r="F13" s="110" t="s">
        <v>1814</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463</v>
      </c>
      <c r="Z13" s="78" t="s">
        <v>562</v>
      </c>
      <c r="AA13" s="78"/>
      <c r="AB13" s="84" t="s">
        <v>1149</v>
      </c>
      <c r="AC13" s="84" t="s">
        <v>1149</v>
      </c>
      <c r="AD13" s="84" t="s">
        <v>292</v>
      </c>
      <c r="AE13" s="84"/>
      <c r="AF13" s="84" t="s">
        <v>2160</v>
      </c>
      <c r="AG13" s="120">
        <v>1</v>
      </c>
      <c r="AH13" s="123">
        <v>5.555555555555555</v>
      </c>
      <c r="AI13" s="120">
        <v>0</v>
      </c>
      <c r="AJ13" s="123">
        <v>0</v>
      </c>
      <c r="AK13" s="120">
        <v>0</v>
      </c>
      <c r="AL13" s="123">
        <v>0</v>
      </c>
      <c r="AM13" s="120">
        <v>17</v>
      </c>
      <c r="AN13" s="123">
        <v>94.44444444444444</v>
      </c>
      <c r="AO13"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1804</v>
      </c>
      <c r="B2" s="84" t="s">
        <v>288</v>
      </c>
      <c r="C2" s="78">
        <f>VLOOKUP(GroupVertices[[#This Row],[Vertex]],Vertices[],MATCH("ID",Vertices[[#Headers],[Vertex]:[Vertex Content Word Count]],0),FALSE)</f>
        <v>91</v>
      </c>
    </row>
    <row r="3" spans="1:3" ht="15">
      <c r="A3" s="78" t="s">
        <v>1804</v>
      </c>
      <c r="B3" s="84" t="s">
        <v>282</v>
      </c>
      <c r="C3" s="78">
        <f>VLOOKUP(GroupVertices[[#This Row],[Vertex]],Vertices[],MATCH("ID",Vertices[[#Headers],[Vertex]:[Vertex Content Word Count]],0),FALSE)</f>
        <v>4</v>
      </c>
    </row>
    <row r="4" spans="1:3" ht="15">
      <c r="A4" s="78" t="s">
        <v>1804</v>
      </c>
      <c r="B4" s="84" t="s">
        <v>286</v>
      </c>
      <c r="C4" s="78">
        <f>VLOOKUP(GroupVertices[[#This Row],[Vertex]],Vertices[],MATCH("ID",Vertices[[#Headers],[Vertex]:[Vertex Content Word Count]],0),FALSE)</f>
        <v>89</v>
      </c>
    </row>
    <row r="5" spans="1:3" ht="15">
      <c r="A5" s="78" t="s">
        <v>1804</v>
      </c>
      <c r="B5" s="84" t="s">
        <v>285</v>
      </c>
      <c r="C5" s="78">
        <f>VLOOKUP(GroupVertices[[#This Row],[Vertex]],Vertices[],MATCH("ID",Vertices[[#Headers],[Vertex]:[Vertex Content Word Count]],0),FALSE)</f>
        <v>37</v>
      </c>
    </row>
    <row r="6" spans="1:3" ht="15">
      <c r="A6" s="78" t="s">
        <v>1804</v>
      </c>
      <c r="B6" s="84" t="s">
        <v>302</v>
      </c>
      <c r="C6" s="78">
        <f>VLOOKUP(GroupVertices[[#This Row],[Vertex]],Vertices[],MATCH("ID",Vertices[[#Headers],[Vertex]:[Vertex Content Word Count]],0),FALSE)</f>
        <v>88</v>
      </c>
    </row>
    <row r="7" spans="1:3" ht="15">
      <c r="A7" s="78" t="s">
        <v>1804</v>
      </c>
      <c r="B7" s="84" t="s">
        <v>301</v>
      </c>
      <c r="C7" s="78">
        <f>VLOOKUP(GroupVertices[[#This Row],[Vertex]],Vertices[],MATCH("ID",Vertices[[#Headers],[Vertex]:[Vertex Content Word Count]],0),FALSE)</f>
        <v>87</v>
      </c>
    </row>
    <row r="8" spans="1:3" ht="15">
      <c r="A8" s="78" t="s">
        <v>1804</v>
      </c>
      <c r="B8" s="84" t="s">
        <v>300</v>
      </c>
      <c r="C8" s="78">
        <f>VLOOKUP(GroupVertices[[#This Row],[Vertex]],Vertices[],MATCH("ID",Vertices[[#Headers],[Vertex]:[Vertex Content Word Count]],0),FALSE)</f>
        <v>86</v>
      </c>
    </row>
    <row r="9" spans="1:3" ht="15">
      <c r="A9" s="78" t="s">
        <v>1804</v>
      </c>
      <c r="B9" s="84" t="s">
        <v>299</v>
      </c>
      <c r="C9" s="78">
        <f>VLOOKUP(GroupVertices[[#This Row],[Vertex]],Vertices[],MATCH("ID",Vertices[[#Headers],[Vertex]:[Vertex Content Word Count]],0),FALSE)</f>
        <v>85</v>
      </c>
    </row>
    <row r="10" spans="1:3" ht="15">
      <c r="A10" s="78" t="s">
        <v>1804</v>
      </c>
      <c r="B10" s="84" t="s">
        <v>298</v>
      </c>
      <c r="C10" s="78">
        <f>VLOOKUP(GroupVertices[[#This Row],[Vertex]],Vertices[],MATCH("ID",Vertices[[#Headers],[Vertex]:[Vertex Content Word Count]],0),FALSE)</f>
        <v>84</v>
      </c>
    </row>
    <row r="11" spans="1:3" ht="15">
      <c r="A11" s="78" t="s">
        <v>1804</v>
      </c>
      <c r="B11" s="84" t="s">
        <v>281</v>
      </c>
      <c r="C11" s="78">
        <f>VLOOKUP(GroupVertices[[#This Row],[Vertex]],Vertices[],MATCH("ID",Vertices[[#Headers],[Vertex]:[Vertex Content Word Count]],0),FALSE)</f>
        <v>83</v>
      </c>
    </row>
    <row r="12" spans="1:3" ht="15">
      <c r="A12" s="78" t="s">
        <v>1804</v>
      </c>
      <c r="B12" s="84" t="s">
        <v>275</v>
      </c>
      <c r="C12" s="78">
        <f>VLOOKUP(GroupVertices[[#This Row],[Vertex]],Vertices[],MATCH("ID",Vertices[[#Headers],[Vertex]:[Vertex Content Word Count]],0),FALSE)</f>
        <v>76</v>
      </c>
    </row>
    <row r="13" spans="1:3" ht="15">
      <c r="A13" s="78" t="s">
        <v>1804</v>
      </c>
      <c r="B13" s="84" t="s">
        <v>273</v>
      </c>
      <c r="C13" s="78">
        <f>VLOOKUP(GroupVertices[[#This Row],[Vertex]],Vertices[],MATCH("ID",Vertices[[#Headers],[Vertex]:[Vertex Content Word Count]],0),FALSE)</f>
        <v>74</v>
      </c>
    </row>
    <row r="14" spans="1:3" ht="15">
      <c r="A14" s="78" t="s">
        <v>1804</v>
      </c>
      <c r="B14" s="84" t="s">
        <v>272</v>
      </c>
      <c r="C14" s="78">
        <f>VLOOKUP(GroupVertices[[#This Row],[Vertex]],Vertices[],MATCH("ID",Vertices[[#Headers],[Vertex]:[Vertex Content Word Count]],0),FALSE)</f>
        <v>73</v>
      </c>
    </row>
    <row r="15" spans="1:3" ht="15">
      <c r="A15" s="78" t="s">
        <v>1804</v>
      </c>
      <c r="B15" s="84" t="s">
        <v>271</v>
      </c>
      <c r="C15" s="78">
        <f>VLOOKUP(GroupVertices[[#This Row],[Vertex]],Vertices[],MATCH("ID",Vertices[[#Headers],[Vertex]:[Vertex Content Word Count]],0),FALSE)</f>
        <v>72</v>
      </c>
    </row>
    <row r="16" spans="1:3" ht="15">
      <c r="A16" s="78" t="s">
        <v>1804</v>
      </c>
      <c r="B16" s="84" t="s">
        <v>270</v>
      </c>
      <c r="C16" s="78">
        <f>VLOOKUP(GroupVertices[[#This Row],[Vertex]],Vertices[],MATCH("ID",Vertices[[#Headers],[Vertex]:[Vertex Content Word Count]],0),FALSE)</f>
        <v>71</v>
      </c>
    </row>
    <row r="17" spans="1:3" ht="15">
      <c r="A17" s="78" t="s">
        <v>1804</v>
      </c>
      <c r="B17" s="84" t="s">
        <v>269</v>
      </c>
      <c r="C17" s="78">
        <f>VLOOKUP(GroupVertices[[#This Row],[Vertex]],Vertices[],MATCH("ID",Vertices[[#Headers],[Vertex]:[Vertex Content Word Count]],0),FALSE)</f>
        <v>70</v>
      </c>
    </row>
    <row r="18" spans="1:3" ht="15">
      <c r="A18" s="78" t="s">
        <v>1804</v>
      </c>
      <c r="B18" s="84" t="s">
        <v>268</v>
      </c>
      <c r="C18" s="78">
        <f>VLOOKUP(GroupVertices[[#This Row],[Vertex]],Vertices[],MATCH("ID",Vertices[[#Headers],[Vertex]:[Vertex Content Word Count]],0),FALSE)</f>
        <v>69</v>
      </c>
    </row>
    <row r="19" spans="1:3" ht="15">
      <c r="A19" s="78" t="s">
        <v>1804</v>
      </c>
      <c r="B19" s="84" t="s">
        <v>260</v>
      </c>
      <c r="C19" s="78">
        <f>VLOOKUP(GroupVertices[[#This Row],[Vertex]],Vertices[],MATCH("ID",Vertices[[#Headers],[Vertex]:[Vertex Content Word Count]],0),FALSE)</f>
        <v>62</v>
      </c>
    </row>
    <row r="20" spans="1:3" ht="15">
      <c r="A20" s="78" t="s">
        <v>1804</v>
      </c>
      <c r="B20" s="84" t="s">
        <v>259</v>
      </c>
      <c r="C20" s="78">
        <f>VLOOKUP(GroupVertices[[#This Row],[Vertex]],Vertices[],MATCH("ID",Vertices[[#Headers],[Vertex]:[Vertex Content Word Count]],0),FALSE)</f>
        <v>61</v>
      </c>
    </row>
    <row r="21" spans="1:3" ht="15">
      <c r="A21" s="78" t="s">
        <v>1804</v>
      </c>
      <c r="B21" s="84" t="s">
        <v>256</v>
      </c>
      <c r="C21" s="78">
        <f>VLOOKUP(GroupVertices[[#This Row],[Vertex]],Vertices[],MATCH("ID",Vertices[[#Headers],[Vertex]:[Vertex Content Word Count]],0),FALSE)</f>
        <v>58</v>
      </c>
    </row>
    <row r="22" spans="1:3" ht="15">
      <c r="A22" s="78" t="s">
        <v>1804</v>
      </c>
      <c r="B22" s="84" t="s">
        <v>255</v>
      </c>
      <c r="C22" s="78">
        <f>VLOOKUP(GroupVertices[[#This Row],[Vertex]],Vertices[],MATCH("ID",Vertices[[#Headers],[Vertex]:[Vertex Content Word Count]],0),FALSE)</f>
        <v>57</v>
      </c>
    </row>
    <row r="23" spans="1:3" ht="15">
      <c r="A23" s="78" t="s">
        <v>1804</v>
      </c>
      <c r="B23" s="84" t="s">
        <v>284</v>
      </c>
      <c r="C23" s="78">
        <f>VLOOKUP(GroupVertices[[#This Row],[Vertex]],Vertices[],MATCH("ID",Vertices[[#Headers],[Vertex]:[Vertex Content Word Count]],0),FALSE)</f>
        <v>46</v>
      </c>
    </row>
    <row r="24" spans="1:3" ht="15">
      <c r="A24" s="78" t="s">
        <v>1804</v>
      </c>
      <c r="B24" s="84" t="s">
        <v>246</v>
      </c>
      <c r="C24" s="78">
        <f>VLOOKUP(GroupVertices[[#This Row],[Vertex]],Vertices[],MATCH("ID",Vertices[[#Headers],[Vertex]:[Vertex Content Word Count]],0),FALSE)</f>
        <v>45</v>
      </c>
    </row>
    <row r="25" spans="1:3" ht="15">
      <c r="A25" s="78" t="s">
        <v>1804</v>
      </c>
      <c r="B25" s="84" t="s">
        <v>243</v>
      </c>
      <c r="C25" s="78">
        <f>VLOOKUP(GroupVertices[[#This Row],[Vertex]],Vertices[],MATCH("ID",Vertices[[#Headers],[Vertex]:[Vertex Content Word Count]],0),FALSE)</f>
        <v>41</v>
      </c>
    </row>
    <row r="26" spans="1:3" ht="15">
      <c r="A26" s="78" t="s">
        <v>1804</v>
      </c>
      <c r="B26" s="84" t="s">
        <v>241</v>
      </c>
      <c r="C26" s="78">
        <f>VLOOKUP(GroupVertices[[#This Row],[Vertex]],Vertices[],MATCH("ID",Vertices[[#Headers],[Vertex]:[Vertex Content Word Count]],0),FALSE)</f>
        <v>36</v>
      </c>
    </row>
    <row r="27" spans="1:3" ht="15">
      <c r="A27" s="78" t="s">
        <v>1804</v>
      </c>
      <c r="B27" s="84" t="s">
        <v>236</v>
      </c>
      <c r="C27" s="78">
        <f>VLOOKUP(GroupVertices[[#This Row],[Vertex]],Vertices[],MATCH("ID",Vertices[[#Headers],[Vertex]:[Vertex Content Word Count]],0),FALSE)</f>
        <v>30</v>
      </c>
    </row>
    <row r="28" spans="1:3" ht="15">
      <c r="A28" s="78" t="s">
        <v>1804</v>
      </c>
      <c r="B28" s="84" t="s">
        <v>235</v>
      </c>
      <c r="C28" s="78">
        <f>VLOOKUP(GroupVertices[[#This Row],[Vertex]],Vertices[],MATCH("ID",Vertices[[#Headers],[Vertex]:[Vertex Content Word Count]],0),FALSE)</f>
        <v>29</v>
      </c>
    </row>
    <row r="29" spans="1:3" ht="15">
      <c r="A29" s="78" t="s">
        <v>1804</v>
      </c>
      <c r="B29" s="84" t="s">
        <v>233</v>
      </c>
      <c r="C29" s="78">
        <f>VLOOKUP(GroupVertices[[#This Row],[Vertex]],Vertices[],MATCH("ID",Vertices[[#Headers],[Vertex]:[Vertex Content Word Count]],0),FALSE)</f>
        <v>27</v>
      </c>
    </row>
    <row r="30" spans="1:3" ht="15">
      <c r="A30" s="78" t="s">
        <v>1804</v>
      </c>
      <c r="B30" s="84" t="s">
        <v>227</v>
      </c>
      <c r="C30" s="78">
        <f>VLOOKUP(GroupVertices[[#This Row],[Vertex]],Vertices[],MATCH("ID",Vertices[[#Headers],[Vertex]:[Vertex Content Word Count]],0),FALSE)</f>
        <v>21</v>
      </c>
    </row>
    <row r="31" spans="1:3" ht="15">
      <c r="A31" s="78" t="s">
        <v>1804</v>
      </c>
      <c r="B31" s="84" t="s">
        <v>225</v>
      </c>
      <c r="C31" s="78">
        <f>VLOOKUP(GroupVertices[[#This Row],[Vertex]],Vertices[],MATCH("ID",Vertices[[#Headers],[Vertex]:[Vertex Content Word Count]],0),FALSE)</f>
        <v>19</v>
      </c>
    </row>
    <row r="32" spans="1:3" ht="15">
      <c r="A32" s="78" t="s">
        <v>1804</v>
      </c>
      <c r="B32" s="84" t="s">
        <v>222</v>
      </c>
      <c r="C32" s="78">
        <f>VLOOKUP(GroupVertices[[#This Row],[Vertex]],Vertices[],MATCH("ID",Vertices[[#Headers],[Vertex]:[Vertex Content Word Count]],0),FALSE)</f>
        <v>15</v>
      </c>
    </row>
    <row r="33" spans="1:3" ht="15">
      <c r="A33" s="78" t="s">
        <v>1804</v>
      </c>
      <c r="B33" s="84" t="s">
        <v>220</v>
      </c>
      <c r="C33" s="78">
        <f>VLOOKUP(GroupVertices[[#This Row],[Vertex]],Vertices[],MATCH("ID",Vertices[[#Headers],[Vertex]:[Vertex Content Word Count]],0),FALSE)</f>
        <v>13</v>
      </c>
    </row>
    <row r="34" spans="1:3" ht="15">
      <c r="A34" s="78" t="s">
        <v>1804</v>
      </c>
      <c r="B34" s="84" t="s">
        <v>219</v>
      </c>
      <c r="C34" s="78">
        <f>VLOOKUP(GroupVertices[[#This Row],[Vertex]],Vertices[],MATCH("ID",Vertices[[#Headers],[Vertex]:[Vertex Content Word Count]],0),FALSE)</f>
        <v>12</v>
      </c>
    </row>
    <row r="35" spans="1:3" ht="15">
      <c r="A35" s="78" t="s">
        <v>1804</v>
      </c>
      <c r="B35" s="84" t="s">
        <v>216</v>
      </c>
      <c r="C35" s="78">
        <f>VLOOKUP(GroupVertices[[#This Row],[Vertex]],Vertices[],MATCH("ID",Vertices[[#Headers],[Vertex]:[Vertex Content Word Count]],0),FALSE)</f>
        <v>8</v>
      </c>
    </row>
    <row r="36" spans="1:3" ht="15">
      <c r="A36" s="78" t="s">
        <v>1804</v>
      </c>
      <c r="B36" s="84" t="s">
        <v>213</v>
      </c>
      <c r="C36" s="78">
        <f>VLOOKUP(GroupVertices[[#This Row],[Vertex]],Vertices[],MATCH("ID",Vertices[[#Headers],[Vertex]:[Vertex Content Word Count]],0),FALSE)</f>
        <v>5</v>
      </c>
    </row>
    <row r="37" spans="1:3" ht="15">
      <c r="A37" s="78" t="s">
        <v>1804</v>
      </c>
      <c r="B37" s="84" t="s">
        <v>212</v>
      </c>
      <c r="C37" s="78">
        <f>VLOOKUP(GroupVertices[[#This Row],[Vertex]],Vertices[],MATCH("ID",Vertices[[#Headers],[Vertex]:[Vertex Content Word Count]],0),FALSE)</f>
        <v>3</v>
      </c>
    </row>
    <row r="38" spans="1:3" ht="15">
      <c r="A38" s="78" t="s">
        <v>1805</v>
      </c>
      <c r="B38" s="84" t="s">
        <v>214</v>
      </c>
      <c r="C38" s="78">
        <f>VLOOKUP(GroupVertices[[#This Row],[Vertex]],Vertices[],MATCH("ID",Vertices[[#Headers],[Vertex]:[Vertex Content Word Count]],0),FALSE)</f>
        <v>6</v>
      </c>
    </row>
    <row r="39" spans="1:3" ht="15">
      <c r="A39" s="78" t="s">
        <v>1805</v>
      </c>
      <c r="B39" s="84" t="s">
        <v>215</v>
      </c>
      <c r="C39" s="78">
        <f>VLOOKUP(GroupVertices[[#This Row],[Vertex]],Vertices[],MATCH("ID",Vertices[[#Headers],[Vertex]:[Vertex Content Word Count]],0),FALSE)</f>
        <v>7</v>
      </c>
    </row>
    <row r="40" spans="1:3" ht="15">
      <c r="A40" s="78" t="s">
        <v>1805</v>
      </c>
      <c r="B40" s="84" t="s">
        <v>221</v>
      </c>
      <c r="C40" s="78">
        <f>VLOOKUP(GroupVertices[[#This Row],[Vertex]],Vertices[],MATCH("ID",Vertices[[#Headers],[Vertex]:[Vertex Content Word Count]],0),FALSE)</f>
        <v>14</v>
      </c>
    </row>
    <row r="41" spans="1:3" ht="15">
      <c r="A41" s="78" t="s">
        <v>1805</v>
      </c>
      <c r="B41" s="84" t="s">
        <v>223</v>
      </c>
      <c r="C41" s="78">
        <f>VLOOKUP(GroupVertices[[#This Row],[Vertex]],Vertices[],MATCH("ID",Vertices[[#Headers],[Vertex]:[Vertex Content Word Count]],0),FALSE)</f>
        <v>16</v>
      </c>
    </row>
    <row r="42" spans="1:3" ht="15">
      <c r="A42" s="78" t="s">
        <v>1805</v>
      </c>
      <c r="B42" s="84" t="s">
        <v>226</v>
      </c>
      <c r="C42" s="78">
        <f>VLOOKUP(GroupVertices[[#This Row],[Vertex]],Vertices[],MATCH("ID",Vertices[[#Headers],[Vertex]:[Vertex Content Word Count]],0),FALSE)</f>
        <v>20</v>
      </c>
    </row>
    <row r="43" spans="1:3" ht="15">
      <c r="A43" s="78" t="s">
        <v>1805</v>
      </c>
      <c r="B43" s="84" t="s">
        <v>229</v>
      </c>
      <c r="C43" s="78">
        <f>VLOOKUP(GroupVertices[[#This Row],[Vertex]],Vertices[],MATCH("ID",Vertices[[#Headers],[Vertex]:[Vertex Content Word Count]],0),FALSE)</f>
        <v>23</v>
      </c>
    </row>
    <row r="44" spans="1:3" ht="15">
      <c r="A44" s="78" t="s">
        <v>1805</v>
      </c>
      <c r="B44" s="84" t="s">
        <v>230</v>
      </c>
      <c r="C44" s="78">
        <f>VLOOKUP(GroupVertices[[#This Row],[Vertex]],Vertices[],MATCH("ID",Vertices[[#Headers],[Vertex]:[Vertex Content Word Count]],0),FALSE)</f>
        <v>24</v>
      </c>
    </row>
    <row r="45" spans="1:3" ht="15">
      <c r="A45" s="78" t="s">
        <v>1805</v>
      </c>
      <c r="B45" s="84" t="s">
        <v>231</v>
      </c>
      <c r="C45" s="78">
        <f>VLOOKUP(GroupVertices[[#This Row],[Vertex]],Vertices[],MATCH("ID",Vertices[[#Headers],[Vertex]:[Vertex Content Word Count]],0),FALSE)</f>
        <v>25</v>
      </c>
    </row>
    <row r="46" spans="1:3" ht="15">
      <c r="A46" s="78" t="s">
        <v>1805</v>
      </c>
      <c r="B46" s="84" t="s">
        <v>232</v>
      </c>
      <c r="C46" s="78">
        <f>VLOOKUP(GroupVertices[[#This Row],[Vertex]],Vertices[],MATCH("ID",Vertices[[#Headers],[Vertex]:[Vertex Content Word Count]],0),FALSE)</f>
        <v>26</v>
      </c>
    </row>
    <row r="47" spans="1:3" ht="15">
      <c r="A47" s="78" t="s">
        <v>1805</v>
      </c>
      <c r="B47" s="84" t="s">
        <v>234</v>
      </c>
      <c r="C47" s="78">
        <f>VLOOKUP(GroupVertices[[#This Row],[Vertex]],Vertices[],MATCH("ID",Vertices[[#Headers],[Vertex]:[Vertex Content Word Count]],0),FALSE)</f>
        <v>28</v>
      </c>
    </row>
    <row r="48" spans="1:3" ht="15">
      <c r="A48" s="78" t="s">
        <v>1805</v>
      </c>
      <c r="B48" s="84" t="s">
        <v>237</v>
      </c>
      <c r="C48" s="78">
        <f>VLOOKUP(GroupVertices[[#This Row],[Vertex]],Vertices[],MATCH("ID",Vertices[[#Headers],[Vertex]:[Vertex Content Word Count]],0),FALSE)</f>
        <v>31</v>
      </c>
    </row>
    <row r="49" spans="1:3" ht="15">
      <c r="A49" s="78" t="s">
        <v>1805</v>
      </c>
      <c r="B49" s="84" t="s">
        <v>238</v>
      </c>
      <c r="C49" s="78">
        <f>VLOOKUP(GroupVertices[[#This Row],[Vertex]],Vertices[],MATCH("ID",Vertices[[#Headers],[Vertex]:[Vertex Content Word Count]],0),FALSE)</f>
        <v>32</v>
      </c>
    </row>
    <row r="50" spans="1:3" ht="15">
      <c r="A50" s="78" t="s">
        <v>1805</v>
      </c>
      <c r="B50" s="84" t="s">
        <v>240</v>
      </c>
      <c r="C50" s="78">
        <f>VLOOKUP(GroupVertices[[#This Row],[Vertex]],Vertices[],MATCH("ID",Vertices[[#Headers],[Vertex]:[Vertex Content Word Count]],0),FALSE)</f>
        <v>35</v>
      </c>
    </row>
    <row r="51" spans="1:3" ht="15">
      <c r="A51" s="78" t="s">
        <v>1805</v>
      </c>
      <c r="B51" s="84" t="s">
        <v>245</v>
      </c>
      <c r="C51" s="78">
        <f>VLOOKUP(GroupVertices[[#This Row],[Vertex]],Vertices[],MATCH("ID",Vertices[[#Headers],[Vertex]:[Vertex Content Word Count]],0),FALSE)</f>
        <v>44</v>
      </c>
    </row>
    <row r="52" spans="1:3" ht="15">
      <c r="A52" s="78" t="s">
        <v>1805</v>
      </c>
      <c r="B52" s="84" t="s">
        <v>247</v>
      </c>
      <c r="C52" s="78">
        <f>VLOOKUP(GroupVertices[[#This Row],[Vertex]],Vertices[],MATCH("ID",Vertices[[#Headers],[Vertex]:[Vertex Content Word Count]],0),FALSE)</f>
        <v>47</v>
      </c>
    </row>
    <row r="53" spans="1:3" ht="15">
      <c r="A53" s="78" t="s">
        <v>1805</v>
      </c>
      <c r="B53" s="84" t="s">
        <v>248</v>
      </c>
      <c r="C53" s="78">
        <f>VLOOKUP(GroupVertices[[#This Row],[Vertex]],Vertices[],MATCH("ID",Vertices[[#Headers],[Vertex]:[Vertex Content Word Count]],0),FALSE)</f>
        <v>48</v>
      </c>
    </row>
    <row r="54" spans="1:3" ht="15">
      <c r="A54" s="78" t="s">
        <v>1805</v>
      </c>
      <c r="B54" s="84" t="s">
        <v>258</v>
      </c>
      <c r="C54" s="78">
        <f>VLOOKUP(GroupVertices[[#This Row],[Vertex]],Vertices[],MATCH("ID",Vertices[[#Headers],[Vertex]:[Vertex Content Word Count]],0),FALSE)</f>
        <v>60</v>
      </c>
    </row>
    <row r="55" spans="1:3" ht="15">
      <c r="A55" s="78" t="s">
        <v>1805</v>
      </c>
      <c r="B55" s="84" t="s">
        <v>263</v>
      </c>
      <c r="C55" s="78">
        <f>VLOOKUP(GroupVertices[[#This Row],[Vertex]],Vertices[],MATCH("ID",Vertices[[#Headers],[Vertex]:[Vertex Content Word Count]],0),FALSE)</f>
        <v>64</v>
      </c>
    </row>
    <row r="56" spans="1:3" ht="15">
      <c r="A56" s="78" t="s">
        <v>1805</v>
      </c>
      <c r="B56" s="84" t="s">
        <v>264</v>
      </c>
      <c r="C56" s="78">
        <f>VLOOKUP(GroupVertices[[#This Row],[Vertex]],Vertices[],MATCH("ID",Vertices[[#Headers],[Vertex]:[Vertex Content Word Count]],0),FALSE)</f>
        <v>65</v>
      </c>
    </row>
    <row r="57" spans="1:3" ht="15">
      <c r="A57" s="78" t="s">
        <v>1805</v>
      </c>
      <c r="B57" s="84" t="s">
        <v>267</v>
      </c>
      <c r="C57" s="78">
        <f>VLOOKUP(GroupVertices[[#This Row],[Vertex]],Vertices[],MATCH("ID",Vertices[[#Headers],[Vertex]:[Vertex Content Word Count]],0),FALSE)</f>
        <v>68</v>
      </c>
    </row>
    <row r="58" spans="1:3" ht="15">
      <c r="A58" s="78" t="s">
        <v>1805</v>
      </c>
      <c r="B58" s="84" t="s">
        <v>274</v>
      </c>
      <c r="C58" s="78">
        <f>VLOOKUP(GroupVertices[[#This Row],[Vertex]],Vertices[],MATCH("ID",Vertices[[#Headers],[Vertex]:[Vertex Content Word Count]],0),FALSE)</f>
        <v>75</v>
      </c>
    </row>
    <row r="59" spans="1:3" ht="15">
      <c r="A59" s="78" t="s">
        <v>1805</v>
      </c>
      <c r="B59" s="84" t="s">
        <v>277</v>
      </c>
      <c r="C59" s="78">
        <f>VLOOKUP(GroupVertices[[#This Row],[Vertex]],Vertices[],MATCH("ID",Vertices[[#Headers],[Vertex]:[Vertex Content Word Count]],0),FALSE)</f>
        <v>78</v>
      </c>
    </row>
    <row r="60" spans="1:3" ht="15">
      <c r="A60" s="78" t="s">
        <v>1805</v>
      </c>
      <c r="B60" s="84" t="s">
        <v>287</v>
      </c>
      <c r="C60" s="78">
        <f>VLOOKUP(GroupVertices[[#This Row],[Vertex]],Vertices[],MATCH("ID",Vertices[[#Headers],[Vertex]:[Vertex Content Word Count]],0),FALSE)</f>
        <v>90</v>
      </c>
    </row>
    <row r="61" spans="1:3" ht="15">
      <c r="A61" s="78" t="s">
        <v>1806</v>
      </c>
      <c r="B61" s="84" t="s">
        <v>295</v>
      </c>
      <c r="C61" s="78">
        <f>VLOOKUP(GroupVertices[[#This Row],[Vertex]],Vertices[],MATCH("ID",Vertices[[#Headers],[Vertex]:[Vertex Content Word Count]],0),FALSE)</f>
        <v>56</v>
      </c>
    </row>
    <row r="62" spans="1:3" ht="15">
      <c r="A62" s="78" t="s">
        <v>1806</v>
      </c>
      <c r="B62" s="84" t="s">
        <v>254</v>
      </c>
      <c r="C62" s="78">
        <f>VLOOKUP(GroupVertices[[#This Row],[Vertex]],Vertices[],MATCH("ID",Vertices[[#Headers],[Vertex]:[Vertex Content Word Count]],0),FALSE)</f>
        <v>55</v>
      </c>
    </row>
    <row r="63" spans="1:3" ht="15">
      <c r="A63" s="78" t="s">
        <v>1806</v>
      </c>
      <c r="B63" s="84" t="s">
        <v>253</v>
      </c>
      <c r="C63" s="78">
        <f>VLOOKUP(GroupVertices[[#This Row],[Vertex]],Vertices[],MATCH("ID",Vertices[[#Headers],[Vertex]:[Vertex Content Word Count]],0),FALSE)</f>
        <v>54</v>
      </c>
    </row>
    <row r="64" spans="1:3" ht="15">
      <c r="A64" s="78" t="s">
        <v>1806</v>
      </c>
      <c r="B64" s="84" t="s">
        <v>294</v>
      </c>
      <c r="C64" s="78">
        <f>VLOOKUP(GroupVertices[[#This Row],[Vertex]],Vertices[],MATCH("ID",Vertices[[#Headers],[Vertex]:[Vertex Content Word Count]],0),FALSE)</f>
        <v>40</v>
      </c>
    </row>
    <row r="65" spans="1:3" ht="15">
      <c r="A65" s="78" t="s">
        <v>1806</v>
      </c>
      <c r="B65" s="84" t="s">
        <v>242</v>
      </c>
      <c r="C65" s="78">
        <f>VLOOKUP(GroupVertices[[#This Row],[Vertex]],Vertices[],MATCH("ID",Vertices[[#Headers],[Vertex]:[Vertex Content Word Count]],0),FALSE)</f>
        <v>38</v>
      </c>
    </row>
    <row r="66" spans="1:3" ht="15">
      <c r="A66" s="78" t="s">
        <v>1806</v>
      </c>
      <c r="B66" s="84" t="s">
        <v>293</v>
      </c>
      <c r="C66" s="78">
        <f>VLOOKUP(GroupVertices[[#This Row],[Vertex]],Vertices[],MATCH("ID",Vertices[[#Headers],[Vertex]:[Vertex Content Word Count]],0),FALSE)</f>
        <v>39</v>
      </c>
    </row>
    <row r="67" spans="1:3" ht="15">
      <c r="A67" s="78" t="s">
        <v>1807</v>
      </c>
      <c r="B67" s="84" t="s">
        <v>291</v>
      </c>
      <c r="C67" s="78">
        <f>VLOOKUP(GroupVertices[[#This Row],[Vertex]],Vertices[],MATCH("ID",Vertices[[#Headers],[Vertex]:[Vertex Content Word Count]],0),FALSE)</f>
        <v>93</v>
      </c>
    </row>
    <row r="68" spans="1:3" ht="15">
      <c r="A68" s="78" t="s">
        <v>1807</v>
      </c>
      <c r="B68" s="84" t="s">
        <v>290</v>
      </c>
      <c r="C68" s="78">
        <f>VLOOKUP(GroupVertices[[#This Row],[Vertex]],Vertices[],MATCH("ID",Vertices[[#Headers],[Vertex]:[Vertex Content Word Count]],0),FALSE)</f>
        <v>53</v>
      </c>
    </row>
    <row r="69" spans="1:3" ht="15">
      <c r="A69" s="78" t="s">
        <v>1807</v>
      </c>
      <c r="B69" s="84" t="s">
        <v>289</v>
      </c>
      <c r="C69" s="78">
        <f>VLOOKUP(GroupVertices[[#This Row],[Vertex]],Vertices[],MATCH("ID",Vertices[[#Headers],[Vertex]:[Vertex Content Word Count]],0),FALSE)</f>
        <v>92</v>
      </c>
    </row>
    <row r="70" spans="1:3" ht="15">
      <c r="A70" s="78" t="s">
        <v>1807</v>
      </c>
      <c r="B70" s="84" t="s">
        <v>276</v>
      </c>
      <c r="C70" s="78">
        <f>VLOOKUP(GroupVertices[[#This Row],[Vertex]],Vertices[],MATCH("ID",Vertices[[#Headers],[Vertex]:[Vertex Content Word Count]],0),FALSE)</f>
        <v>77</v>
      </c>
    </row>
    <row r="71" spans="1:3" ht="15">
      <c r="A71" s="78" t="s">
        <v>1807</v>
      </c>
      <c r="B71" s="84" t="s">
        <v>252</v>
      </c>
      <c r="C71" s="78">
        <f>VLOOKUP(GroupVertices[[#This Row],[Vertex]],Vertices[],MATCH("ID",Vertices[[#Headers],[Vertex]:[Vertex Content Word Count]],0),FALSE)</f>
        <v>52</v>
      </c>
    </row>
    <row r="72" spans="1:3" ht="15">
      <c r="A72" s="78" t="s">
        <v>1808</v>
      </c>
      <c r="B72" s="84" t="s">
        <v>280</v>
      </c>
      <c r="C72" s="78">
        <f>VLOOKUP(GroupVertices[[#This Row],[Vertex]],Vertices[],MATCH("ID",Vertices[[#Headers],[Vertex]:[Vertex Content Word Count]],0),FALSE)</f>
        <v>81</v>
      </c>
    </row>
    <row r="73" spans="1:3" ht="15">
      <c r="A73" s="78" t="s">
        <v>1808</v>
      </c>
      <c r="B73" s="84" t="s">
        <v>297</v>
      </c>
      <c r="C73" s="78">
        <f>VLOOKUP(GroupVertices[[#This Row],[Vertex]],Vertices[],MATCH("ID",Vertices[[#Headers],[Vertex]:[Vertex Content Word Count]],0),FALSE)</f>
        <v>82</v>
      </c>
    </row>
    <row r="74" spans="1:3" ht="15">
      <c r="A74" s="78" t="s">
        <v>1808</v>
      </c>
      <c r="B74" s="84" t="s">
        <v>279</v>
      </c>
      <c r="C74" s="78">
        <f>VLOOKUP(GroupVertices[[#This Row],[Vertex]],Vertices[],MATCH("ID",Vertices[[#Headers],[Vertex]:[Vertex Content Word Count]],0),FALSE)</f>
        <v>79</v>
      </c>
    </row>
    <row r="75" spans="1:3" ht="15">
      <c r="A75" s="78" t="s">
        <v>1808</v>
      </c>
      <c r="B75" s="84" t="s">
        <v>296</v>
      </c>
      <c r="C75" s="78">
        <f>VLOOKUP(GroupVertices[[#This Row],[Vertex]],Vertices[],MATCH("ID",Vertices[[#Headers],[Vertex]:[Vertex Content Word Count]],0),FALSE)</f>
        <v>80</v>
      </c>
    </row>
    <row r="76" spans="1:3" ht="15">
      <c r="A76" s="78" t="s">
        <v>1809</v>
      </c>
      <c r="B76" s="84" t="s">
        <v>262</v>
      </c>
      <c r="C76" s="78">
        <f>VLOOKUP(GroupVertices[[#This Row],[Vertex]],Vertices[],MATCH("ID",Vertices[[#Headers],[Vertex]:[Vertex Content Word Count]],0),FALSE)</f>
        <v>63</v>
      </c>
    </row>
    <row r="77" spans="1:3" ht="15">
      <c r="A77" s="78" t="s">
        <v>1809</v>
      </c>
      <c r="B77" s="84" t="s">
        <v>261</v>
      </c>
      <c r="C77" s="78">
        <f>VLOOKUP(GroupVertices[[#This Row],[Vertex]],Vertices[],MATCH("ID",Vertices[[#Headers],[Vertex]:[Vertex Content Word Count]],0),FALSE)</f>
        <v>43</v>
      </c>
    </row>
    <row r="78" spans="1:3" ht="15">
      <c r="A78" s="78" t="s">
        <v>1809</v>
      </c>
      <c r="B78" s="84" t="s">
        <v>257</v>
      </c>
      <c r="C78" s="78">
        <f>VLOOKUP(GroupVertices[[#This Row],[Vertex]],Vertices[],MATCH("ID",Vertices[[#Headers],[Vertex]:[Vertex Content Word Count]],0),FALSE)</f>
        <v>59</v>
      </c>
    </row>
    <row r="79" spans="1:3" ht="15">
      <c r="A79" s="78" t="s">
        <v>1809</v>
      </c>
      <c r="B79" s="84" t="s">
        <v>244</v>
      </c>
      <c r="C79" s="78">
        <f>VLOOKUP(GroupVertices[[#This Row],[Vertex]],Vertices[],MATCH("ID",Vertices[[#Headers],[Vertex]:[Vertex Content Word Count]],0),FALSE)</f>
        <v>42</v>
      </c>
    </row>
    <row r="80" spans="1:3" ht="15">
      <c r="A80" s="78" t="s">
        <v>1810</v>
      </c>
      <c r="B80" s="84" t="s">
        <v>228</v>
      </c>
      <c r="C80" s="78">
        <f>VLOOKUP(GroupVertices[[#This Row],[Vertex]],Vertices[],MATCH("ID",Vertices[[#Headers],[Vertex]:[Vertex Content Word Count]],0),FALSE)</f>
        <v>22</v>
      </c>
    </row>
    <row r="81" spans="1:3" ht="15">
      <c r="A81" s="78" t="s">
        <v>1810</v>
      </c>
      <c r="B81" s="84" t="s">
        <v>283</v>
      </c>
      <c r="C81" s="78">
        <f>VLOOKUP(GroupVertices[[#This Row],[Vertex]],Vertices[],MATCH("ID",Vertices[[#Headers],[Vertex]:[Vertex Content Word Count]],0),FALSE)</f>
        <v>10</v>
      </c>
    </row>
    <row r="82" spans="1:3" ht="15">
      <c r="A82" s="78" t="s">
        <v>1810</v>
      </c>
      <c r="B82" s="84" t="s">
        <v>218</v>
      </c>
      <c r="C82" s="78">
        <f>VLOOKUP(GroupVertices[[#This Row],[Vertex]],Vertices[],MATCH("ID",Vertices[[#Headers],[Vertex]:[Vertex Content Word Count]],0),FALSE)</f>
        <v>11</v>
      </c>
    </row>
    <row r="83" spans="1:3" ht="15">
      <c r="A83" s="78" t="s">
        <v>1810</v>
      </c>
      <c r="B83" s="84" t="s">
        <v>217</v>
      </c>
      <c r="C83" s="78">
        <f>VLOOKUP(GroupVertices[[#This Row],[Vertex]],Vertices[],MATCH("ID",Vertices[[#Headers],[Vertex]:[Vertex Content Word Count]],0),FALSE)</f>
        <v>9</v>
      </c>
    </row>
    <row r="84" spans="1:3" ht="15">
      <c r="A84" s="78" t="s">
        <v>1811</v>
      </c>
      <c r="B84" s="84" t="s">
        <v>251</v>
      </c>
      <c r="C84" s="78">
        <f>VLOOKUP(GroupVertices[[#This Row],[Vertex]],Vertices[],MATCH("ID",Vertices[[#Headers],[Vertex]:[Vertex Content Word Count]],0),FALSE)</f>
        <v>51</v>
      </c>
    </row>
    <row r="85" spans="1:3" ht="15">
      <c r="A85" s="78" t="s">
        <v>1811</v>
      </c>
      <c r="B85" s="84" t="s">
        <v>250</v>
      </c>
      <c r="C85" s="78">
        <f>VLOOKUP(GroupVertices[[#This Row],[Vertex]],Vertices[],MATCH("ID",Vertices[[#Headers],[Vertex]:[Vertex Content Word Count]],0),FALSE)</f>
        <v>50</v>
      </c>
    </row>
    <row r="86" spans="1:3" ht="15">
      <c r="A86" s="78" t="s">
        <v>1811</v>
      </c>
      <c r="B86" s="84" t="s">
        <v>249</v>
      </c>
      <c r="C86" s="78">
        <f>VLOOKUP(GroupVertices[[#This Row],[Vertex]],Vertices[],MATCH("ID",Vertices[[#Headers],[Vertex]:[Vertex Content Word Count]],0),FALSE)</f>
        <v>49</v>
      </c>
    </row>
    <row r="87" spans="1:3" ht="15">
      <c r="A87" s="78" t="s">
        <v>1812</v>
      </c>
      <c r="B87" s="84" t="s">
        <v>266</v>
      </c>
      <c r="C87" s="78">
        <f>VLOOKUP(GroupVertices[[#This Row],[Vertex]],Vertices[],MATCH("ID",Vertices[[#Headers],[Vertex]:[Vertex Content Word Count]],0),FALSE)</f>
        <v>67</v>
      </c>
    </row>
    <row r="88" spans="1:3" ht="15">
      <c r="A88" s="78" t="s">
        <v>1812</v>
      </c>
      <c r="B88" s="84" t="s">
        <v>265</v>
      </c>
      <c r="C88" s="78">
        <f>VLOOKUP(GroupVertices[[#This Row],[Vertex]],Vertices[],MATCH("ID",Vertices[[#Headers],[Vertex]:[Vertex Content Word Count]],0),FALSE)</f>
        <v>66</v>
      </c>
    </row>
    <row r="89" spans="1:3" ht="15">
      <c r="A89" s="78" t="s">
        <v>1813</v>
      </c>
      <c r="B89" s="84" t="s">
        <v>278</v>
      </c>
      <c r="C89" s="78">
        <f>VLOOKUP(GroupVertices[[#This Row],[Vertex]],Vertices[],MATCH("ID",Vertices[[#Headers],[Vertex]:[Vertex Content Word Count]],0),FALSE)</f>
        <v>34</v>
      </c>
    </row>
    <row r="90" spans="1:3" ht="15">
      <c r="A90" s="78" t="s">
        <v>1813</v>
      </c>
      <c r="B90" s="84" t="s">
        <v>239</v>
      </c>
      <c r="C90" s="78">
        <f>VLOOKUP(GroupVertices[[#This Row],[Vertex]],Vertices[],MATCH("ID",Vertices[[#Headers],[Vertex]:[Vertex Content Word Count]],0),FALSE)</f>
        <v>33</v>
      </c>
    </row>
    <row r="91" spans="1:3" ht="15">
      <c r="A91" s="78" t="s">
        <v>1814</v>
      </c>
      <c r="B91" s="84" t="s">
        <v>224</v>
      </c>
      <c r="C91" s="78">
        <f>VLOOKUP(GroupVertices[[#This Row],[Vertex]],Vertices[],MATCH("ID",Vertices[[#Headers],[Vertex]:[Vertex Content Word Count]],0),FALSE)</f>
        <v>17</v>
      </c>
    </row>
    <row r="92" spans="1:3" ht="15">
      <c r="A92" s="78" t="s">
        <v>1814</v>
      </c>
      <c r="B92" s="84" t="s">
        <v>292</v>
      </c>
      <c r="C92" s="78">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1832</v>
      </c>
      <c r="B2" s="34" t="s">
        <v>1765</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81</v>
      </c>
      <c r="L2" s="37">
        <f>MIN(Vertices[Closeness Centrality])</f>
        <v>0</v>
      </c>
      <c r="M2" s="38">
        <f>COUNTIF(Vertices[Closeness Centrality],"&gt;= "&amp;L2)-COUNTIF(Vertices[Closeness Centrality],"&gt;="&amp;L3)</f>
        <v>80</v>
      </c>
      <c r="N2" s="37">
        <f>MIN(Vertices[Eigenvector Centrality])</f>
        <v>0</v>
      </c>
      <c r="O2" s="38">
        <f>COUNTIF(Vertices[Eigenvector Centrality],"&gt;= "&amp;N2)-COUNTIF(Vertices[Eigenvector Centrality],"&gt;="&amp;N3)</f>
        <v>39</v>
      </c>
      <c r="P2" s="37">
        <f>MIN(Vertices[PageRank])</f>
        <v>0.458079</v>
      </c>
      <c r="Q2" s="38">
        <f>COUNTIF(Vertices[PageRank],"&gt;= "&amp;P2)-COUNTIF(Vertices[PageRank],"&gt;="&amp;P3)</f>
        <v>43</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39</v>
      </c>
      <c r="H3" s="39">
        <f aca="true" t="shared" si="3" ref="H3:H26">H2+($H$57-$H$2)/BinDivisor</f>
        <v>0.18181818181818182</v>
      </c>
      <c r="I3" s="40">
        <f>COUNTIF(Vertices[Out-Degree],"&gt;= "&amp;H3)-COUNTIF(Vertices[Out-Degree],"&gt;="&amp;H4)</f>
        <v>0</v>
      </c>
      <c r="J3" s="39">
        <f aca="true" t="shared" si="4" ref="J3:J26">J2+($J$57-$J$2)/BinDivisor</f>
        <v>53.43636363636364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0.0023639999999999998</v>
      </c>
      <c r="O3" s="40">
        <f>COUNTIF(Vertices[Eigenvector Centrality],"&gt;= "&amp;N3)-COUNTIF(Vertices[Eigenvector Centrality],"&gt;="&amp;N4)</f>
        <v>8</v>
      </c>
      <c r="P3" s="39">
        <f aca="true" t="shared" si="7" ref="P3:P26">P2+($P$57-$P$2)/BinDivisor</f>
        <v>0.739707</v>
      </c>
      <c r="Q3" s="40">
        <f>COUNTIF(Vertices[PageRank],"&gt;= "&amp;P3)-COUNTIF(Vertices[PageRank],"&gt;="&amp;P4)</f>
        <v>33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91</v>
      </c>
      <c r="D4" s="32">
        <f t="shared" si="1"/>
        <v>0</v>
      </c>
      <c r="E4" s="3">
        <f>COUNTIF(Vertices[Degree],"&gt;= "&amp;D4)-COUNTIF(Vertices[Degree],"&gt;="&amp;D5)</f>
        <v>0</v>
      </c>
      <c r="F4" s="37">
        <f t="shared" si="2"/>
        <v>1.3818181818181818</v>
      </c>
      <c r="G4" s="38">
        <f>COUNTIF(Vertices[In-Degree],"&gt;= "&amp;F4)-COUNTIF(Vertices[In-Degree],"&gt;="&amp;F5)</f>
        <v>5</v>
      </c>
      <c r="H4" s="37">
        <f t="shared" si="3"/>
        <v>0.36363636363636365</v>
      </c>
      <c r="I4" s="38">
        <f>COUNTIF(Vertices[Out-Degree],"&gt;= "&amp;H4)-COUNTIF(Vertices[Out-Degree],"&gt;="&amp;H5)</f>
        <v>0</v>
      </c>
      <c r="J4" s="37">
        <f t="shared" si="4"/>
        <v>106.87272727272727</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0.0047279999999999996</v>
      </c>
      <c r="O4" s="38">
        <f>COUNTIF(Vertices[Eigenvector Centrality],"&gt;= "&amp;N4)-COUNTIF(Vertices[Eigenvector Centrality],"&gt;="&amp;N5)</f>
        <v>0</v>
      </c>
      <c r="P4" s="37">
        <f t="shared" si="7"/>
        <v>1.021335</v>
      </c>
      <c r="Q4" s="38">
        <f>COUNTIF(Vertices[PageRank],"&gt;= "&amp;P4)-COUNTIF(Vertices[PageRank],"&gt;="&amp;P5)</f>
        <v>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2.0727272727272728</v>
      </c>
      <c r="G5" s="40">
        <f>COUNTIF(Vertices[In-Degree],"&gt;= "&amp;F5)-COUNTIF(Vertices[In-Degree],"&gt;="&amp;F6)</f>
        <v>0</v>
      </c>
      <c r="H5" s="39">
        <f t="shared" si="3"/>
        <v>0.5454545454545454</v>
      </c>
      <c r="I5" s="40">
        <f>COUNTIF(Vertices[Out-Degree],"&gt;= "&amp;H5)-COUNTIF(Vertices[Out-Degree],"&gt;="&amp;H6)</f>
        <v>0</v>
      </c>
      <c r="J5" s="39">
        <f t="shared" si="4"/>
        <v>160.3090909090909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0.007091999999999999</v>
      </c>
      <c r="O5" s="40">
        <f>COUNTIF(Vertices[Eigenvector Centrality],"&gt;= "&amp;N5)-COUNTIF(Vertices[Eigenvector Centrality],"&gt;="&amp;N6)</f>
        <v>0</v>
      </c>
      <c r="P5" s="39">
        <f t="shared" si="7"/>
        <v>1.302963</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90</v>
      </c>
      <c r="D6" s="32">
        <f t="shared" si="1"/>
        <v>0</v>
      </c>
      <c r="E6" s="3">
        <f>COUNTIF(Vertices[Degree],"&gt;= "&amp;D6)-COUNTIF(Vertices[Degree],"&gt;="&amp;D7)</f>
        <v>0</v>
      </c>
      <c r="F6" s="37">
        <f t="shared" si="2"/>
        <v>2.7636363636363637</v>
      </c>
      <c r="G6" s="38">
        <f>COUNTIF(Vertices[In-Degree],"&gt;= "&amp;F6)-COUNTIF(Vertices[In-Degree],"&gt;="&amp;F7)</f>
        <v>1</v>
      </c>
      <c r="H6" s="37">
        <f t="shared" si="3"/>
        <v>0.7272727272727273</v>
      </c>
      <c r="I6" s="38">
        <f>COUNTIF(Vertices[Out-Degree],"&gt;= "&amp;H6)-COUNTIF(Vertices[Out-Degree],"&gt;="&amp;H7)</f>
        <v>0</v>
      </c>
      <c r="J6" s="37">
        <f t="shared" si="4"/>
        <v>213.74545454545455</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0.009455999999999999</v>
      </c>
      <c r="O6" s="38">
        <f>COUNTIF(Vertices[Eigenvector Centrality],"&gt;= "&amp;N6)-COUNTIF(Vertices[Eigenvector Centrality],"&gt;="&amp;N7)</f>
        <v>0</v>
      </c>
      <c r="P6" s="37">
        <f t="shared" si="7"/>
        <v>1.584591</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113</v>
      </c>
      <c r="D7" s="32">
        <f t="shared" si="1"/>
        <v>0</v>
      </c>
      <c r="E7" s="3">
        <f>COUNTIF(Vertices[Degree],"&gt;= "&amp;D7)-COUNTIF(Vertices[Degree],"&gt;="&amp;D8)</f>
        <v>0</v>
      </c>
      <c r="F7" s="39">
        <f t="shared" si="2"/>
        <v>3.4545454545454546</v>
      </c>
      <c r="G7" s="40">
        <f>COUNTIF(Vertices[In-Degree],"&gt;= "&amp;F7)-COUNTIF(Vertices[In-Degree],"&gt;="&amp;F8)</f>
        <v>1</v>
      </c>
      <c r="H7" s="39">
        <f t="shared" si="3"/>
        <v>0.9090909090909092</v>
      </c>
      <c r="I7" s="40">
        <f>COUNTIF(Vertices[Out-Degree],"&gt;= "&amp;H7)-COUNTIF(Vertices[Out-Degree],"&gt;="&amp;H8)</f>
        <v>60</v>
      </c>
      <c r="J7" s="39">
        <f t="shared" si="4"/>
        <v>267.1818181818182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0.011819999999999999</v>
      </c>
      <c r="O7" s="40">
        <f>COUNTIF(Vertices[Eigenvector Centrality],"&gt;= "&amp;N7)-COUNTIF(Vertices[Eigenvector Centrality],"&gt;="&amp;N8)</f>
        <v>0</v>
      </c>
      <c r="P7" s="39">
        <f t="shared" si="7"/>
        <v>1.866219</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203</v>
      </c>
      <c r="D8" s="32">
        <f t="shared" si="1"/>
        <v>0</v>
      </c>
      <c r="E8" s="3">
        <f>COUNTIF(Vertices[Degree],"&gt;= "&amp;D8)-COUNTIF(Vertices[Degree],"&gt;="&amp;D9)</f>
        <v>0</v>
      </c>
      <c r="F8" s="37">
        <f t="shared" si="2"/>
        <v>4.1454545454545455</v>
      </c>
      <c r="G8" s="38">
        <f>COUNTIF(Vertices[In-Degree],"&gt;= "&amp;F8)-COUNTIF(Vertices[In-Degree],"&gt;="&amp;F9)</f>
        <v>0</v>
      </c>
      <c r="H8" s="37">
        <f t="shared" si="3"/>
        <v>1.090909090909091</v>
      </c>
      <c r="I8" s="38">
        <f>COUNTIF(Vertices[Out-Degree],"&gt;= "&amp;H8)-COUNTIF(Vertices[Out-Degree],"&gt;="&amp;H9)</f>
        <v>0</v>
      </c>
      <c r="J8" s="37">
        <f t="shared" si="4"/>
        <v>320.6181818181818</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0.014183999999999999</v>
      </c>
      <c r="O8" s="38">
        <f>COUNTIF(Vertices[Eigenvector Centrality],"&gt;= "&amp;N8)-COUNTIF(Vertices[Eigenvector Centrality],"&gt;="&amp;N9)</f>
        <v>0</v>
      </c>
      <c r="P8" s="37">
        <f t="shared" si="7"/>
        <v>2.147847</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4.836363636363636</v>
      </c>
      <c r="G9" s="40">
        <f>COUNTIF(Vertices[In-Degree],"&gt;= "&amp;F9)-COUNTIF(Vertices[In-Degree],"&gt;="&amp;F10)</f>
        <v>2</v>
      </c>
      <c r="H9" s="39">
        <f t="shared" si="3"/>
        <v>1.272727272727273</v>
      </c>
      <c r="I9" s="40">
        <f>COUNTIF(Vertices[Out-Degree],"&gt;= "&amp;H9)-COUNTIF(Vertices[Out-Degree],"&gt;="&amp;H10)</f>
        <v>0</v>
      </c>
      <c r="J9" s="39">
        <f t="shared" si="4"/>
        <v>374.05454545454546</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0.016548</v>
      </c>
      <c r="O9" s="40">
        <f>COUNTIF(Vertices[Eigenvector Centrality],"&gt;= "&amp;N9)-COUNTIF(Vertices[Eigenvector Centrality],"&gt;="&amp;N10)</f>
        <v>24</v>
      </c>
      <c r="P9" s="39">
        <f t="shared" si="7"/>
        <v>2.429475</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1833</v>
      </c>
      <c r="B10" s="34">
        <v>3</v>
      </c>
      <c r="D10" s="32">
        <f t="shared" si="1"/>
        <v>0</v>
      </c>
      <c r="E10" s="3">
        <f>COUNTIF(Vertices[Degree],"&gt;= "&amp;D10)-COUNTIF(Vertices[Degree],"&gt;="&amp;D11)</f>
        <v>0</v>
      </c>
      <c r="F10" s="37">
        <f t="shared" si="2"/>
        <v>5.527272727272727</v>
      </c>
      <c r="G10" s="38">
        <f>COUNTIF(Vertices[In-Degree],"&gt;= "&amp;F10)-COUNTIF(Vertices[In-Degree],"&gt;="&amp;F11)</f>
        <v>0</v>
      </c>
      <c r="H10" s="37">
        <f t="shared" si="3"/>
        <v>1.4545454545454548</v>
      </c>
      <c r="I10" s="38">
        <f>COUNTIF(Vertices[Out-Degree],"&gt;= "&amp;H10)-COUNTIF(Vertices[Out-Degree],"&gt;="&amp;H11)</f>
        <v>0</v>
      </c>
      <c r="J10" s="37">
        <f t="shared" si="4"/>
        <v>427.4909090909091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0.018911999999999998</v>
      </c>
      <c r="O10" s="38">
        <f>COUNTIF(Vertices[Eigenvector Centrality],"&gt;= "&amp;N10)-COUNTIF(Vertices[Eigenvector Centrality],"&gt;="&amp;N11)</f>
        <v>9</v>
      </c>
      <c r="P10" s="37">
        <f t="shared" si="7"/>
        <v>2.711103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6.218181818181819</v>
      </c>
      <c r="G11" s="40">
        <f>COUNTIF(Vertices[In-Degree],"&gt;= "&amp;F11)-COUNTIF(Vertices[In-Degree],"&gt;="&amp;F12)</f>
        <v>0</v>
      </c>
      <c r="H11" s="39">
        <f t="shared" si="3"/>
        <v>1.6363636363636367</v>
      </c>
      <c r="I11" s="40">
        <f>COUNTIF(Vertices[Out-Degree],"&gt;= "&amp;H11)-COUNTIF(Vertices[Out-Degree],"&gt;="&amp;H12)</f>
        <v>0</v>
      </c>
      <c r="J11" s="39">
        <f t="shared" si="4"/>
        <v>480.92727272727274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0.021275999999999996</v>
      </c>
      <c r="O11" s="40">
        <f>COUNTIF(Vertices[Eigenvector Centrality],"&gt;= "&amp;N11)-COUNTIF(Vertices[Eigenvector Centrality],"&gt;="&amp;N12)</f>
        <v>8</v>
      </c>
      <c r="P11" s="39">
        <f t="shared" si="7"/>
        <v>2.992731</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303</v>
      </c>
      <c r="B12" s="34">
        <v>105</v>
      </c>
      <c r="D12" s="32">
        <f t="shared" si="1"/>
        <v>0</v>
      </c>
      <c r="E12" s="3">
        <f>COUNTIF(Vertices[Degree],"&gt;= "&amp;D12)-COUNTIF(Vertices[Degree],"&gt;="&amp;D13)</f>
        <v>0</v>
      </c>
      <c r="F12" s="37">
        <f t="shared" si="2"/>
        <v>6.90909090909091</v>
      </c>
      <c r="G12" s="38">
        <f>COUNTIF(Vertices[In-Degree],"&gt;= "&amp;F12)-COUNTIF(Vertices[In-Degree],"&gt;="&amp;F13)</f>
        <v>0</v>
      </c>
      <c r="H12" s="37">
        <f t="shared" si="3"/>
        <v>1.8181818181818186</v>
      </c>
      <c r="I12" s="38">
        <f>COUNTIF(Vertices[Out-Degree],"&gt;= "&amp;H12)-COUNTIF(Vertices[Out-Degree],"&gt;="&amp;H13)</f>
        <v>0</v>
      </c>
      <c r="J12" s="37">
        <f t="shared" si="4"/>
        <v>534.3636363636364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0.023639999999999994</v>
      </c>
      <c r="O12" s="38">
        <f>COUNTIF(Vertices[Eigenvector Centrality],"&gt;= "&amp;N12)-COUNTIF(Vertices[Eigenvector Centrality],"&gt;="&amp;N13)</f>
        <v>0</v>
      </c>
      <c r="P12" s="37">
        <f t="shared" si="7"/>
        <v>3.274359</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96</v>
      </c>
      <c r="D13" s="32">
        <f t="shared" si="1"/>
        <v>0</v>
      </c>
      <c r="E13" s="3">
        <f>COUNTIF(Vertices[Degree],"&gt;= "&amp;D13)-COUNTIF(Vertices[Degree],"&gt;="&amp;D14)</f>
        <v>0</v>
      </c>
      <c r="F13" s="39">
        <f t="shared" si="2"/>
        <v>7.600000000000001</v>
      </c>
      <c r="G13" s="40">
        <f>COUNTIF(Vertices[In-Degree],"&gt;= "&amp;F13)-COUNTIF(Vertices[In-Degree],"&gt;="&amp;F14)</f>
        <v>1</v>
      </c>
      <c r="H13" s="39">
        <f t="shared" si="3"/>
        <v>2.0000000000000004</v>
      </c>
      <c r="I13" s="40">
        <f>COUNTIF(Vertices[Out-Degree],"&gt;= "&amp;H13)-COUNTIF(Vertices[Out-Degree],"&gt;="&amp;H14)</f>
        <v>15</v>
      </c>
      <c r="J13" s="39">
        <f t="shared" si="4"/>
        <v>587.8</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0.026003999999999992</v>
      </c>
      <c r="O13" s="40">
        <f>COUNTIF(Vertices[Eigenvector Centrality],"&gt;= "&amp;N13)-COUNTIF(Vertices[Eigenvector Centrality],"&gt;="&amp;N14)</f>
        <v>1</v>
      </c>
      <c r="P13" s="39">
        <f t="shared" si="7"/>
        <v>3.555987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304</v>
      </c>
      <c r="B14" s="34">
        <v>2</v>
      </c>
      <c r="D14" s="32">
        <f t="shared" si="1"/>
        <v>0</v>
      </c>
      <c r="E14" s="3">
        <f>COUNTIF(Vertices[Degree],"&gt;= "&amp;D14)-COUNTIF(Vertices[Degree],"&gt;="&amp;D15)</f>
        <v>0</v>
      </c>
      <c r="F14" s="37">
        <f t="shared" si="2"/>
        <v>8.290909090909093</v>
      </c>
      <c r="G14" s="38">
        <f>COUNTIF(Vertices[In-Degree],"&gt;= "&amp;F14)-COUNTIF(Vertices[In-Degree],"&gt;="&amp;F15)</f>
        <v>0</v>
      </c>
      <c r="H14" s="37">
        <f t="shared" si="3"/>
        <v>2.181818181818182</v>
      </c>
      <c r="I14" s="38">
        <f>COUNTIF(Vertices[Out-Degree],"&gt;= "&amp;H14)-COUNTIF(Vertices[Out-Degree],"&gt;="&amp;H15)</f>
        <v>0</v>
      </c>
      <c r="J14" s="37">
        <f t="shared" si="4"/>
        <v>641.2363636363636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0.02836799999999999</v>
      </c>
      <c r="O14" s="38">
        <f>COUNTIF(Vertices[Eigenvector Centrality],"&gt;= "&amp;N14)-COUNTIF(Vertices[Eigenvector Centrality],"&gt;="&amp;N15)</f>
        <v>0</v>
      </c>
      <c r="P14" s="37">
        <f t="shared" si="7"/>
        <v>3.837615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8.981818181818184</v>
      </c>
      <c r="G15" s="40">
        <f>COUNTIF(Vertices[In-Degree],"&gt;= "&amp;F15)-COUNTIF(Vertices[In-Degree],"&gt;="&amp;F16)</f>
        <v>0</v>
      </c>
      <c r="H15" s="39">
        <f t="shared" si="3"/>
        <v>2.3636363636363638</v>
      </c>
      <c r="I15" s="40">
        <f>COUNTIF(Vertices[Out-Degree],"&gt;= "&amp;H15)-COUNTIF(Vertices[Out-Degree],"&gt;="&amp;H16)</f>
        <v>0</v>
      </c>
      <c r="J15" s="39">
        <f t="shared" si="4"/>
        <v>694.6727272727273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0.03073199999999999</v>
      </c>
      <c r="O15" s="40">
        <f>COUNTIF(Vertices[Eigenvector Centrality],"&gt;= "&amp;N15)-COUNTIF(Vertices[Eigenvector Centrality],"&gt;="&amp;N16)</f>
        <v>0</v>
      </c>
      <c r="P15" s="39">
        <f t="shared" si="7"/>
        <v>4.119243</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96</v>
      </c>
      <c r="D16" s="32">
        <f t="shared" si="1"/>
        <v>0</v>
      </c>
      <c r="E16" s="3">
        <f>COUNTIF(Vertices[Degree],"&gt;= "&amp;D16)-COUNTIF(Vertices[Degree],"&gt;="&amp;D17)</f>
        <v>0</v>
      </c>
      <c r="F16" s="37">
        <f t="shared" si="2"/>
        <v>9.672727272727276</v>
      </c>
      <c r="G16" s="38">
        <f>COUNTIF(Vertices[In-Degree],"&gt;= "&amp;F16)-COUNTIF(Vertices[In-Degree],"&gt;="&amp;F17)</f>
        <v>0</v>
      </c>
      <c r="H16" s="37">
        <f t="shared" si="3"/>
        <v>2.5454545454545454</v>
      </c>
      <c r="I16" s="38">
        <f>COUNTIF(Vertices[Out-Degree],"&gt;= "&amp;H16)-COUNTIF(Vertices[Out-Degree],"&gt;="&amp;H17)</f>
        <v>0</v>
      </c>
      <c r="J16" s="37">
        <f t="shared" si="4"/>
        <v>748.109090909091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0.03309599999999999</v>
      </c>
      <c r="O16" s="38">
        <f>COUNTIF(Vertices[Eigenvector Centrality],"&gt;= "&amp;N16)-COUNTIF(Vertices[Eigenvector Centrality],"&gt;="&amp;N17)</f>
        <v>0</v>
      </c>
      <c r="P16" s="37">
        <f t="shared" si="7"/>
        <v>4.400871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10.363636363636367</v>
      </c>
      <c r="G17" s="40">
        <f>COUNTIF(Vertices[In-Degree],"&gt;= "&amp;F17)-COUNTIF(Vertices[In-Degree],"&gt;="&amp;F18)</f>
        <v>0</v>
      </c>
      <c r="H17" s="39">
        <f t="shared" si="3"/>
        <v>2.727272727272727</v>
      </c>
      <c r="I17" s="40">
        <f>COUNTIF(Vertices[Out-Degree],"&gt;= "&amp;H17)-COUNTIF(Vertices[Out-Degree],"&gt;="&amp;H18)</f>
        <v>0</v>
      </c>
      <c r="J17" s="39">
        <f t="shared" si="4"/>
        <v>801.5454545454547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0.035459999999999985</v>
      </c>
      <c r="O17" s="40">
        <f>COUNTIF(Vertices[Eigenvector Centrality],"&gt;= "&amp;N17)-COUNTIF(Vertices[Eigenvector Centrality],"&gt;="&amp;N18)</f>
        <v>0</v>
      </c>
      <c r="P17" s="39">
        <f t="shared" si="7"/>
        <v>4.682499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0.04054054054054054</v>
      </c>
      <c r="D18" s="32">
        <f t="shared" si="1"/>
        <v>0</v>
      </c>
      <c r="E18" s="3">
        <f>COUNTIF(Vertices[Degree],"&gt;= "&amp;D18)-COUNTIF(Vertices[Degree],"&gt;="&amp;D19)</f>
        <v>0</v>
      </c>
      <c r="F18" s="37">
        <f t="shared" si="2"/>
        <v>11.054545454545458</v>
      </c>
      <c r="G18" s="38">
        <f>COUNTIF(Vertices[In-Degree],"&gt;= "&amp;F18)-COUNTIF(Vertices[In-Degree],"&gt;="&amp;F19)</f>
        <v>0</v>
      </c>
      <c r="H18" s="37">
        <f t="shared" si="3"/>
        <v>2.9090909090909087</v>
      </c>
      <c r="I18" s="38">
        <f>COUNTIF(Vertices[Out-Degree],"&gt;= "&amp;H18)-COUNTIF(Vertices[Out-Degree],"&gt;="&amp;H19)</f>
        <v>4</v>
      </c>
      <c r="J18" s="37">
        <f t="shared" si="4"/>
        <v>854.9818181818184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0.03782399999999998</v>
      </c>
      <c r="O18" s="38">
        <f>COUNTIF(Vertices[Eigenvector Centrality],"&gt;= "&amp;N18)-COUNTIF(Vertices[Eigenvector Centrality],"&gt;="&amp;N19)</f>
        <v>1</v>
      </c>
      <c r="P18" s="37">
        <f t="shared" si="7"/>
        <v>4.9641269999999995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0.07792207792207792</v>
      </c>
      <c r="D19" s="32">
        <f t="shared" si="1"/>
        <v>0</v>
      </c>
      <c r="E19" s="3">
        <f>COUNTIF(Vertices[Degree],"&gt;= "&amp;D19)-COUNTIF(Vertices[Degree],"&gt;="&amp;D20)</f>
        <v>0</v>
      </c>
      <c r="F19" s="39">
        <f t="shared" si="2"/>
        <v>11.74545454545455</v>
      </c>
      <c r="G19" s="40">
        <f>COUNTIF(Vertices[In-Degree],"&gt;= "&amp;F19)-COUNTIF(Vertices[In-Degree],"&gt;="&amp;F20)</f>
        <v>0</v>
      </c>
      <c r="H19" s="39">
        <f t="shared" si="3"/>
        <v>3.0909090909090904</v>
      </c>
      <c r="I19" s="40">
        <f>COUNTIF(Vertices[Out-Degree],"&gt;= "&amp;H19)-COUNTIF(Vertices[Out-Degree],"&gt;="&amp;H20)</f>
        <v>0</v>
      </c>
      <c r="J19" s="39">
        <f t="shared" si="4"/>
        <v>908.4181818181821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0.04018799999999998</v>
      </c>
      <c r="O19" s="40">
        <f>COUNTIF(Vertices[Eigenvector Centrality],"&gt;= "&amp;N19)-COUNTIF(Vertices[Eigenvector Centrality],"&gt;="&amp;N20)</f>
        <v>0</v>
      </c>
      <c r="P19" s="39">
        <f t="shared" si="7"/>
        <v>5.245754999999999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12.436363636363641</v>
      </c>
      <c r="G20" s="38">
        <f>COUNTIF(Vertices[In-Degree],"&gt;= "&amp;F20)-COUNTIF(Vertices[In-Degree],"&gt;="&amp;F21)</f>
        <v>0</v>
      </c>
      <c r="H20" s="37">
        <f t="shared" si="3"/>
        <v>3.272727272727272</v>
      </c>
      <c r="I20" s="38">
        <f>COUNTIF(Vertices[Out-Degree],"&gt;= "&amp;H20)-COUNTIF(Vertices[Out-Degree],"&gt;="&amp;H21)</f>
        <v>0</v>
      </c>
      <c r="J20" s="37">
        <f t="shared" si="4"/>
        <v>961.8545454545458</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0.04255199999999998</v>
      </c>
      <c r="O20" s="38">
        <f>COUNTIF(Vertices[Eigenvector Centrality],"&gt;= "&amp;N20)-COUNTIF(Vertices[Eigenvector Centrality],"&gt;="&amp;N21)</f>
        <v>0</v>
      </c>
      <c r="P20" s="37">
        <f t="shared" si="7"/>
        <v>5.527382999999999</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28</v>
      </c>
      <c r="D21" s="32">
        <f t="shared" si="1"/>
        <v>0</v>
      </c>
      <c r="E21" s="3">
        <f>COUNTIF(Vertices[Degree],"&gt;= "&amp;D21)-COUNTIF(Vertices[Degree],"&gt;="&amp;D22)</f>
        <v>0</v>
      </c>
      <c r="F21" s="39">
        <f t="shared" si="2"/>
        <v>13.127272727272732</v>
      </c>
      <c r="G21" s="40">
        <f>COUNTIF(Vertices[In-Degree],"&gt;= "&amp;F21)-COUNTIF(Vertices[In-Degree],"&gt;="&amp;F22)</f>
        <v>0</v>
      </c>
      <c r="H21" s="39">
        <f t="shared" si="3"/>
        <v>3.4545454545454537</v>
      </c>
      <c r="I21" s="40">
        <f>COUNTIF(Vertices[Out-Degree],"&gt;= "&amp;H21)-COUNTIF(Vertices[Out-Degree],"&gt;="&amp;H22)</f>
        <v>0</v>
      </c>
      <c r="J21" s="39">
        <f t="shared" si="4"/>
        <v>1015.2909090909095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0.04491599999999998</v>
      </c>
      <c r="O21" s="40">
        <f>COUNTIF(Vertices[Eigenvector Centrality],"&gt;= "&amp;N21)-COUNTIF(Vertices[Eigenvector Centrality],"&gt;="&amp;N22)</f>
        <v>0</v>
      </c>
      <c r="P21" s="39">
        <f t="shared" si="7"/>
        <v>5.809010999999998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23</v>
      </c>
      <c r="D22" s="32">
        <f t="shared" si="1"/>
        <v>0</v>
      </c>
      <c r="E22" s="3">
        <f>COUNTIF(Vertices[Degree],"&gt;= "&amp;D22)-COUNTIF(Vertices[Degree],"&gt;="&amp;D23)</f>
        <v>0</v>
      </c>
      <c r="F22" s="37">
        <f t="shared" si="2"/>
        <v>13.818181818181824</v>
      </c>
      <c r="G22" s="38">
        <f>COUNTIF(Vertices[In-Degree],"&gt;= "&amp;F22)-COUNTIF(Vertices[In-Degree],"&gt;="&amp;F23)</f>
        <v>0</v>
      </c>
      <c r="H22" s="37">
        <f t="shared" si="3"/>
        <v>3.6363636363636354</v>
      </c>
      <c r="I22" s="38">
        <f>COUNTIF(Vertices[Out-Degree],"&gt;= "&amp;H22)-COUNTIF(Vertices[Out-Degree],"&gt;="&amp;H23)</f>
        <v>0</v>
      </c>
      <c r="J22" s="37">
        <f t="shared" si="4"/>
        <v>1068.7272727272732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0.047279999999999975</v>
      </c>
      <c r="O22" s="38">
        <f>COUNTIF(Vertices[Eigenvector Centrality],"&gt;= "&amp;N22)-COUNTIF(Vertices[Eigenvector Centrality],"&gt;="&amp;N23)</f>
        <v>0</v>
      </c>
      <c r="P22" s="37">
        <f t="shared" si="7"/>
        <v>6.090638999999998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57</v>
      </c>
      <c r="D23" s="32">
        <f t="shared" si="1"/>
        <v>0</v>
      </c>
      <c r="E23" s="3">
        <f>COUNTIF(Vertices[Degree],"&gt;= "&amp;D23)-COUNTIF(Vertices[Degree],"&gt;="&amp;D24)</f>
        <v>0</v>
      </c>
      <c r="F23" s="39">
        <f t="shared" si="2"/>
        <v>14.509090909090915</v>
      </c>
      <c r="G23" s="40">
        <f>COUNTIF(Vertices[In-Degree],"&gt;= "&amp;F23)-COUNTIF(Vertices[In-Degree],"&gt;="&amp;F24)</f>
        <v>0</v>
      </c>
      <c r="H23" s="39">
        <f t="shared" si="3"/>
        <v>3.818181818181817</v>
      </c>
      <c r="I23" s="40">
        <f>COUNTIF(Vertices[Out-Degree],"&gt;= "&amp;H23)-COUNTIF(Vertices[Out-Degree],"&gt;="&amp;H24)</f>
        <v>0</v>
      </c>
      <c r="J23" s="39">
        <f t="shared" si="4"/>
        <v>1122.163636363637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0.04964399999999997</v>
      </c>
      <c r="O23" s="40">
        <f>COUNTIF(Vertices[Eigenvector Centrality],"&gt;= "&amp;N23)-COUNTIF(Vertices[Eigenvector Centrality],"&gt;="&amp;N24)</f>
        <v>0</v>
      </c>
      <c r="P23" s="39">
        <f t="shared" si="7"/>
        <v>6.372266999999997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158</v>
      </c>
      <c r="D24" s="32">
        <f t="shared" si="1"/>
        <v>0</v>
      </c>
      <c r="E24" s="3">
        <f>COUNTIF(Vertices[Degree],"&gt;= "&amp;D24)-COUNTIF(Vertices[Degree],"&gt;="&amp;D25)</f>
        <v>0</v>
      </c>
      <c r="F24" s="37">
        <f t="shared" si="2"/>
        <v>15.200000000000006</v>
      </c>
      <c r="G24" s="38">
        <f>COUNTIF(Vertices[In-Degree],"&gt;= "&amp;F24)-COUNTIF(Vertices[In-Degree],"&gt;="&amp;F25)</f>
        <v>0</v>
      </c>
      <c r="H24" s="37">
        <f t="shared" si="3"/>
        <v>3.9999999999999987</v>
      </c>
      <c r="I24" s="38">
        <f>COUNTIF(Vertices[Out-Degree],"&gt;= "&amp;H24)-COUNTIF(Vertices[Out-Degree],"&gt;="&amp;H25)</f>
        <v>0</v>
      </c>
      <c r="J24" s="37">
        <f t="shared" si="4"/>
        <v>1175.6000000000006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0.05200799999999997</v>
      </c>
      <c r="O24" s="38">
        <f>COUNTIF(Vertices[Eigenvector Centrality],"&gt;= "&amp;N24)-COUNTIF(Vertices[Eigenvector Centrality],"&gt;="&amp;N25)</f>
        <v>0</v>
      </c>
      <c r="P24" s="37">
        <f t="shared" si="7"/>
        <v>6.653894999999997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15.890909090909098</v>
      </c>
      <c r="G25" s="40">
        <f>COUNTIF(Vertices[In-Degree],"&gt;= "&amp;F25)-COUNTIF(Vertices[In-Degree],"&gt;="&amp;F26)</f>
        <v>0</v>
      </c>
      <c r="H25" s="39">
        <f t="shared" si="3"/>
        <v>4.181818181818181</v>
      </c>
      <c r="I25" s="40">
        <f>COUNTIF(Vertices[Out-Degree],"&gt;= "&amp;H25)-COUNTIF(Vertices[Out-Degree],"&gt;="&amp;H26)</f>
        <v>0</v>
      </c>
      <c r="J25" s="39">
        <f t="shared" si="4"/>
        <v>1229.0363636363643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0.05437199999999997</v>
      </c>
      <c r="O25" s="40">
        <f>COUNTIF(Vertices[Eigenvector Centrality],"&gt;= "&amp;N25)-COUNTIF(Vertices[Eigenvector Centrality],"&gt;="&amp;N26)</f>
        <v>0</v>
      </c>
      <c r="P25" s="39">
        <f t="shared" si="7"/>
        <v>6.935522999999996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16.58181818181819</v>
      </c>
      <c r="G26" s="38">
        <f>COUNTIF(Vertices[In-Degree],"&gt;= "&amp;F26)-COUNTIF(Vertices[In-Degree],"&gt;="&amp;F28)</f>
        <v>0</v>
      </c>
      <c r="H26" s="37">
        <f t="shared" si="3"/>
        <v>4.363636363636362</v>
      </c>
      <c r="I26" s="38">
        <f>COUNTIF(Vertices[Out-Degree],"&gt;= "&amp;H26)-COUNTIF(Vertices[Out-Degree],"&gt;="&amp;H28)</f>
        <v>0</v>
      </c>
      <c r="J26" s="37">
        <f t="shared" si="4"/>
        <v>1282.472727272728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0.05673599999999997</v>
      </c>
      <c r="O26" s="38">
        <f>COUNTIF(Vertices[Eigenvector Centrality],"&gt;= "&amp;N26)-COUNTIF(Vertices[Eigenvector Centrality],"&gt;="&amp;N28)</f>
        <v>0</v>
      </c>
      <c r="P26" s="37">
        <f t="shared" si="7"/>
        <v>7.217150999999996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2.495613</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4.545454545454544</v>
      </c>
      <c r="I28" s="40">
        <f>COUNTIF(Vertices[Out-Degree],"&gt;= "&amp;H28)-COUNTIF(Vertices[Out-Degree],"&gt;="&amp;H40)</f>
        <v>0</v>
      </c>
      <c r="J28" s="39">
        <f>J26+($J$57-$J$2)/BinDivisor</f>
        <v>1335.9090909090917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0.059099999999999965</v>
      </c>
      <c r="O28" s="40">
        <f>COUNTIF(Vertices[Eigenvector Centrality],"&gt;= "&amp;N28)-COUNTIF(Vertices[Eigenvector Centrality],"&gt;="&amp;N40)</f>
        <v>0</v>
      </c>
      <c r="P28" s="39">
        <f>P26+($P$57-$P$2)/BinDivisor</f>
        <v>7.498778999999995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0.009401709401709401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1834</v>
      </c>
      <c r="B30" s="34">
        <v>0.342759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1835</v>
      </c>
      <c r="B32" s="34" t="s">
        <v>1836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4.727272727272726</v>
      </c>
      <c r="I40" s="38">
        <f>COUNTIF(Vertices[Out-Degree],"&gt;= "&amp;H40)-COUNTIF(Vertices[Out-Degree],"&gt;="&amp;H41)</f>
        <v>0</v>
      </c>
      <c r="J40" s="37">
        <f>J28+($J$57-$J$2)/BinDivisor</f>
        <v>1389.3454545454554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0.06146399999999996</v>
      </c>
      <c r="O40" s="38">
        <f>COUNTIF(Vertices[Eigenvector Centrality],"&gt;= "&amp;N40)-COUNTIF(Vertices[Eigenvector Centrality],"&gt;="&amp;N41)</f>
        <v>0</v>
      </c>
      <c r="P40" s="37">
        <f>P28+($P$57-$P$2)/BinDivisor</f>
        <v>7.780406999999995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4.909090909090907</v>
      </c>
      <c r="I41" s="40">
        <f>COUNTIF(Vertices[Out-Degree],"&gt;= "&amp;H41)-COUNTIF(Vertices[Out-Degree],"&gt;="&amp;H42)</f>
        <v>0</v>
      </c>
      <c r="J41" s="39">
        <f aca="true" t="shared" si="13" ref="J41:J56">J40+($J$57-$J$2)/BinDivisor</f>
        <v>1442.781818181819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0.06382799999999997</v>
      </c>
      <c r="O41" s="40">
        <f>COUNTIF(Vertices[Eigenvector Centrality],"&gt;= "&amp;N41)-COUNTIF(Vertices[Eigenvector Centrality],"&gt;="&amp;N42)</f>
        <v>0</v>
      </c>
      <c r="P41" s="39">
        <f aca="true" t="shared" si="16" ref="P41:P56">P40+($P$57-$P$2)/BinDivisor</f>
        <v>8.062034999999995</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0</v>
      </c>
      <c r="H42" s="37">
        <f t="shared" si="12"/>
        <v>5.090909090909089</v>
      </c>
      <c r="I42" s="38">
        <f>COUNTIF(Vertices[Out-Degree],"&gt;= "&amp;H42)-COUNTIF(Vertices[Out-Degree],"&gt;="&amp;H43)</f>
        <v>0</v>
      </c>
      <c r="J42" s="37">
        <f t="shared" si="13"/>
        <v>1496.2181818181828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0.06619199999999997</v>
      </c>
      <c r="O42" s="38">
        <f>COUNTIF(Vertices[Eigenvector Centrality],"&gt;= "&amp;N42)-COUNTIF(Vertices[Eigenvector Centrality],"&gt;="&amp;N43)</f>
        <v>0</v>
      </c>
      <c r="P42" s="37">
        <f t="shared" si="16"/>
        <v>8.343662999999994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5.272727272727271</v>
      </c>
      <c r="I43" s="40">
        <f>COUNTIF(Vertices[Out-Degree],"&gt;= "&amp;H43)-COUNTIF(Vertices[Out-Degree],"&gt;="&amp;H44)</f>
        <v>0</v>
      </c>
      <c r="J43" s="39">
        <f t="shared" si="13"/>
        <v>1549.6545454545465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0.06855599999999998</v>
      </c>
      <c r="O43" s="40">
        <f>COUNTIF(Vertices[Eigenvector Centrality],"&gt;= "&amp;N43)-COUNTIF(Vertices[Eigenvector Centrality],"&gt;="&amp;N44)</f>
        <v>0</v>
      </c>
      <c r="P43" s="39">
        <f t="shared" si="16"/>
        <v>8.625290999999994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5.454545454545452</v>
      </c>
      <c r="I44" s="38">
        <f>COUNTIF(Vertices[Out-Degree],"&gt;= "&amp;H44)-COUNTIF(Vertices[Out-Degree],"&gt;="&amp;H45)</f>
        <v>0</v>
      </c>
      <c r="J44" s="37">
        <f t="shared" si="13"/>
        <v>1603.0909090909101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0.07091999999999998</v>
      </c>
      <c r="O44" s="38">
        <f>COUNTIF(Vertices[Eigenvector Centrality],"&gt;= "&amp;N44)-COUNTIF(Vertices[Eigenvector Centrality],"&gt;="&amp;N45)</f>
        <v>0</v>
      </c>
      <c r="P44" s="37">
        <f t="shared" si="16"/>
        <v>8.906918999999993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5.636363636363634</v>
      </c>
      <c r="I45" s="40">
        <f>COUNTIF(Vertices[Out-Degree],"&gt;= "&amp;H45)-COUNTIF(Vertices[Out-Degree],"&gt;="&amp;H46)</f>
        <v>0</v>
      </c>
      <c r="J45" s="39">
        <f t="shared" si="13"/>
        <v>1656.5272727272738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0.07328399999999999</v>
      </c>
      <c r="O45" s="40">
        <f>COUNTIF(Vertices[Eigenvector Centrality],"&gt;= "&amp;N45)-COUNTIF(Vertices[Eigenvector Centrality],"&gt;="&amp;N46)</f>
        <v>0</v>
      </c>
      <c r="P45" s="39">
        <f t="shared" si="16"/>
        <v>9.188546999999993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5.818181818181816</v>
      </c>
      <c r="I46" s="38">
        <f>COUNTIF(Vertices[Out-Degree],"&gt;= "&amp;H46)-COUNTIF(Vertices[Out-Degree],"&gt;="&amp;H47)</f>
        <v>0</v>
      </c>
      <c r="J46" s="37">
        <f t="shared" si="13"/>
        <v>1709.9636363636375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0.07564799999999999</v>
      </c>
      <c r="O46" s="38">
        <f>COUNTIF(Vertices[Eigenvector Centrality],"&gt;= "&amp;N46)-COUNTIF(Vertices[Eigenvector Centrality],"&gt;="&amp;N47)</f>
        <v>0</v>
      </c>
      <c r="P46" s="37">
        <f t="shared" si="16"/>
        <v>9.470174999999992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5.999999999999997</v>
      </c>
      <c r="I47" s="40">
        <f>COUNTIF(Vertices[Out-Degree],"&gt;= "&amp;H47)-COUNTIF(Vertices[Out-Degree],"&gt;="&amp;H48)</f>
        <v>0</v>
      </c>
      <c r="J47" s="39">
        <f t="shared" si="13"/>
        <v>1763.4000000000012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0.078012</v>
      </c>
      <c r="O47" s="40">
        <f>COUNTIF(Vertices[Eigenvector Centrality],"&gt;= "&amp;N47)-COUNTIF(Vertices[Eigenvector Centrality],"&gt;="&amp;N48)</f>
        <v>0</v>
      </c>
      <c r="P47" s="39">
        <f t="shared" si="16"/>
        <v>9.751802999999992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6.181818181818179</v>
      </c>
      <c r="I48" s="38">
        <f>COUNTIF(Vertices[Out-Degree],"&gt;= "&amp;H48)-COUNTIF(Vertices[Out-Degree],"&gt;="&amp;H49)</f>
        <v>0</v>
      </c>
      <c r="J48" s="37">
        <f t="shared" si="13"/>
        <v>1816.836363636365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0.080376</v>
      </c>
      <c r="O48" s="38">
        <f>COUNTIF(Vertices[Eigenvector Centrality],"&gt;= "&amp;N48)-COUNTIF(Vertices[Eigenvector Centrality],"&gt;="&amp;N49)</f>
        <v>0</v>
      </c>
      <c r="P48" s="37">
        <f t="shared" si="16"/>
        <v>10.033430999999991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6.363636363636361</v>
      </c>
      <c r="I49" s="40">
        <f>COUNTIF(Vertices[Out-Degree],"&gt;= "&amp;H49)-COUNTIF(Vertices[Out-Degree],"&gt;="&amp;H50)</f>
        <v>0</v>
      </c>
      <c r="J49" s="39">
        <f t="shared" si="13"/>
        <v>1870.2727272727286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0.08274000000000001</v>
      </c>
      <c r="O49" s="40">
        <f>COUNTIF(Vertices[Eigenvector Centrality],"&gt;= "&amp;N49)-COUNTIF(Vertices[Eigenvector Centrality],"&gt;="&amp;N50)</f>
        <v>0</v>
      </c>
      <c r="P49" s="39">
        <f t="shared" si="16"/>
        <v>10.31505899999999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6.545454545454542</v>
      </c>
      <c r="I50" s="38">
        <f>COUNTIF(Vertices[Out-Degree],"&gt;= "&amp;H50)-COUNTIF(Vertices[Out-Degree],"&gt;="&amp;H51)</f>
        <v>0</v>
      </c>
      <c r="J50" s="37">
        <f t="shared" si="13"/>
        <v>1923.7090909090923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0.08510400000000001</v>
      </c>
      <c r="O50" s="38">
        <f>COUNTIF(Vertices[Eigenvector Centrality],"&gt;= "&amp;N50)-COUNTIF(Vertices[Eigenvector Centrality],"&gt;="&amp;N51)</f>
        <v>0</v>
      </c>
      <c r="P50" s="37">
        <f t="shared" si="16"/>
        <v>10.59668699999999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6.727272727272724</v>
      </c>
      <c r="I51" s="40">
        <f>COUNTIF(Vertices[Out-Degree],"&gt;= "&amp;H51)-COUNTIF(Vertices[Out-Degree],"&gt;="&amp;H52)</f>
        <v>0</v>
      </c>
      <c r="J51" s="39">
        <f t="shared" si="13"/>
        <v>1977.145454545456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0.08746800000000002</v>
      </c>
      <c r="O51" s="40">
        <f>COUNTIF(Vertices[Eigenvector Centrality],"&gt;= "&amp;N51)-COUNTIF(Vertices[Eigenvector Centrality],"&gt;="&amp;N52)</f>
        <v>0</v>
      </c>
      <c r="P51" s="39">
        <f t="shared" si="16"/>
        <v>10.87831499999999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6.909090909090906</v>
      </c>
      <c r="I52" s="38">
        <f>COUNTIF(Vertices[Out-Degree],"&gt;= "&amp;H52)-COUNTIF(Vertices[Out-Degree],"&gt;="&amp;H53)</f>
        <v>0</v>
      </c>
      <c r="J52" s="37">
        <f t="shared" si="13"/>
        <v>2030.5818181818197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0.08983200000000002</v>
      </c>
      <c r="O52" s="38">
        <f>COUNTIF(Vertices[Eigenvector Centrality],"&gt;= "&amp;N52)-COUNTIF(Vertices[Eigenvector Centrality],"&gt;="&amp;N53)</f>
        <v>0</v>
      </c>
      <c r="P52" s="37">
        <f t="shared" si="16"/>
        <v>11.15994299999999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7.090909090909087</v>
      </c>
      <c r="I53" s="40">
        <f>COUNTIF(Vertices[Out-Degree],"&gt;= "&amp;H53)-COUNTIF(Vertices[Out-Degree],"&gt;="&amp;H54)</f>
        <v>0</v>
      </c>
      <c r="J53" s="39">
        <f t="shared" si="13"/>
        <v>2084.018181818183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0.09219600000000003</v>
      </c>
      <c r="O53" s="40">
        <f>COUNTIF(Vertices[Eigenvector Centrality],"&gt;= "&amp;N53)-COUNTIF(Vertices[Eigenvector Centrality],"&gt;="&amp;N54)</f>
        <v>0</v>
      </c>
      <c r="P53" s="39">
        <f t="shared" si="16"/>
        <v>11.441570999999989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0</v>
      </c>
      <c r="H54" s="37">
        <f t="shared" si="12"/>
        <v>7.272727272727269</v>
      </c>
      <c r="I54" s="38">
        <f>COUNTIF(Vertices[Out-Degree],"&gt;= "&amp;H54)-COUNTIF(Vertices[Out-Degree],"&gt;="&amp;H55)</f>
        <v>0</v>
      </c>
      <c r="J54" s="37">
        <f t="shared" si="13"/>
        <v>2137.454545454547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0.09456000000000003</v>
      </c>
      <c r="O54" s="38">
        <f>COUNTIF(Vertices[Eigenvector Centrality],"&gt;= "&amp;N54)-COUNTIF(Vertices[Eigenvector Centrality],"&gt;="&amp;N55)</f>
        <v>0</v>
      </c>
      <c r="P54" s="37">
        <f t="shared" si="16"/>
        <v>11.723198999999989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7.454545454545451</v>
      </c>
      <c r="I55" s="40">
        <f>COUNTIF(Vertices[Out-Degree],"&gt;= "&amp;H55)-COUNTIF(Vertices[Out-Degree],"&gt;="&amp;H56)</f>
        <v>0</v>
      </c>
      <c r="J55" s="39">
        <f t="shared" si="13"/>
        <v>2190.8909090909106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0.09692400000000004</v>
      </c>
      <c r="O55" s="40">
        <f>COUNTIF(Vertices[Eigenvector Centrality],"&gt;= "&amp;N55)-COUNTIF(Vertices[Eigenvector Centrality],"&gt;="&amp;N56)</f>
        <v>0</v>
      </c>
      <c r="P55" s="39">
        <f t="shared" si="16"/>
        <v>12.004826999999988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0</v>
      </c>
      <c r="H56" s="37">
        <f t="shared" si="12"/>
        <v>7.636363636363632</v>
      </c>
      <c r="I56" s="38">
        <f>COUNTIF(Vertices[Out-Degree],"&gt;= "&amp;H56)-COUNTIF(Vertices[Out-Degree],"&gt;="&amp;H57)</f>
        <v>0</v>
      </c>
      <c r="J56" s="37">
        <f t="shared" si="13"/>
        <v>2244.3272727272742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0.09928800000000004</v>
      </c>
      <c r="O56" s="38">
        <f>COUNTIF(Vertices[Eigenvector Centrality],"&gt;= "&amp;N56)-COUNTIF(Vertices[Eigenvector Centrality],"&gt;="&amp;N57)</f>
        <v>0</v>
      </c>
      <c r="P56" s="37">
        <f t="shared" si="16"/>
        <v>12.286454999999988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10</v>
      </c>
      <c r="I57" s="42">
        <f>COUNTIF(Vertices[Out-Degree],"&gt;= "&amp;H57)-COUNTIF(Vertices[Out-Degree],"&gt;="&amp;H58)</f>
        <v>1</v>
      </c>
      <c r="J57" s="41">
        <f>MAX(Vertices[Betweenness Centrality])</f>
        <v>2939</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0.13002</v>
      </c>
      <c r="O57" s="42">
        <f>COUNTIF(Vertices[Eigenvector Centrality],"&gt;= "&amp;N57)-COUNTIF(Vertices[Eigenvector Centrality],"&gt;="&amp;N58)</f>
        <v>1</v>
      </c>
      <c r="P57" s="41">
        <f>MAX(Vertices[PageRank])</f>
        <v>15.947619</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1.2307692307692308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1.2307692307692308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2939</v>
      </c>
    </row>
    <row r="99" spans="1:2" ht="15">
      <c r="A99" s="33" t="s">
        <v>102</v>
      </c>
      <c r="B99" s="47">
        <f>_xlfn.IFERROR(AVERAGE(Vertices[Betweenness Centrality]),NoMetricMessage)</f>
        <v>55.31868131868132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0.07158052747252742</v>
      </c>
    </row>
    <row r="114" spans="1:2" ht="15">
      <c r="A114" s="33" t="s">
        <v>109</v>
      </c>
      <c r="B114" s="47">
        <f>_xlfn.IFERROR(MEDIAN(Vertices[Closeness Centrality]),NoMetricMessage)</f>
        <v>0.007692</v>
      </c>
    </row>
    <row r="125" spans="1:2" ht="15">
      <c r="A125" s="33" t="s">
        <v>112</v>
      </c>
      <c r="B125" s="47">
        <f>IF(COUNT(Vertices[Eigenvector Centrality])&gt;0,N2,NoMetricMessage)</f>
        <v>0</v>
      </c>
    </row>
    <row r="126" spans="1:2" ht="15">
      <c r="A126" s="33" t="s">
        <v>113</v>
      </c>
      <c r="B126" s="47">
        <f>IF(COUNT(Vertices[Eigenvector Centrality])&gt;0,N57,NoMetricMessage)</f>
        <v>0.13002</v>
      </c>
    </row>
    <row r="127" spans="1:2" ht="15">
      <c r="A127" s="33" t="s">
        <v>114</v>
      </c>
      <c r="B127" s="47">
        <f>_xlfn.IFERROR(AVERAGE(Vertices[Eigenvector Centrality]),NoMetricMessage)</f>
        <v>0.01098893406593406</v>
      </c>
    </row>
    <row r="128" spans="1:2" ht="15">
      <c r="A128" s="33" t="s">
        <v>115</v>
      </c>
      <c r="B128" s="47">
        <f>_xlfn.IFERROR(MEDIAN(Vertices[Eigenvector Centrality]),NoMetricMessage)</f>
        <v>0.003159</v>
      </c>
    </row>
    <row r="139" spans="1:2" ht="15">
      <c r="A139" s="33" t="s">
        <v>140</v>
      </c>
      <c r="B139" s="47">
        <f>IF(COUNT(Vertices[PageRank])&gt;0,P2,NoMetricMessage)</f>
        <v>0.458079</v>
      </c>
    </row>
    <row r="140" spans="1:2" ht="15">
      <c r="A140" s="33" t="s">
        <v>141</v>
      </c>
      <c r="B140" s="47">
        <f>IF(COUNT(Vertices[PageRank])&gt;0,P57,NoMetricMessage)</f>
        <v>15.947619</v>
      </c>
    </row>
    <row r="141" spans="1:2" ht="15">
      <c r="A141" s="33" t="s">
        <v>142</v>
      </c>
      <c r="B141" s="47">
        <f>_xlfn.IFERROR(AVERAGE(Vertices[PageRank]),NoMetricMessage)</f>
        <v>0.9999941648351653</v>
      </c>
    </row>
    <row r="142" spans="1:2" ht="15">
      <c r="A142" s="33" t="s">
        <v>143</v>
      </c>
      <c r="B142" s="47">
        <f>_xlfn.IFERROR(MEDIAN(Vertices[PageRank]),NoMetricMessage)</f>
        <v>0.796658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0.10217315906684678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1767</v>
      </c>
      <c r="K7" s="13" t="s">
        <v>1768</v>
      </c>
    </row>
    <row r="8" spans="1:11" ht="409.5">
      <c r="A8"/>
      <c r="B8">
        <v>2</v>
      </c>
      <c r="C8">
        <v>2</v>
      </c>
      <c r="D8" t="s">
        <v>61</v>
      </c>
      <c r="E8" t="s">
        <v>61</v>
      </c>
      <c r="H8" t="s">
        <v>73</v>
      </c>
      <c r="J8" t="s">
        <v>1769</v>
      </c>
      <c r="K8" s="13" t="s">
        <v>1770</v>
      </c>
    </row>
    <row r="9" spans="1:11" ht="409.5">
      <c r="A9"/>
      <c r="B9">
        <v>3</v>
      </c>
      <c r="C9">
        <v>4</v>
      </c>
      <c r="D9" t="s">
        <v>62</v>
      </c>
      <c r="E9" t="s">
        <v>62</v>
      </c>
      <c r="H9" t="s">
        <v>74</v>
      </c>
      <c r="J9" t="s">
        <v>1771</v>
      </c>
      <c r="K9" s="13" t="s">
        <v>1772</v>
      </c>
    </row>
    <row r="10" spans="1:11" ht="409.5">
      <c r="A10"/>
      <c r="B10">
        <v>4</v>
      </c>
      <c r="D10" t="s">
        <v>63</v>
      </c>
      <c r="E10" t="s">
        <v>63</v>
      </c>
      <c r="H10" t="s">
        <v>75</v>
      </c>
      <c r="J10" t="s">
        <v>1773</v>
      </c>
      <c r="K10" s="13" t="s">
        <v>1774</v>
      </c>
    </row>
    <row r="11" spans="1:11" ht="15">
      <c r="A11"/>
      <c r="B11">
        <v>5</v>
      </c>
      <c r="D11" t="s">
        <v>46</v>
      </c>
      <c r="E11">
        <v>1</v>
      </c>
      <c r="H11" t="s">
        <v>76</v>
      </c>
      <c r="J11" t="s">
        <v>1775</v>
      </c>
      <c r="K11" t="s">
        <v>1776</v>
      </c>
    </row>
    <row r="12" spans="1:11" ht="15">
      <c r="A12"/>
      <c r="B12"/>
      <c r="D12" t="s">
        <v>64</v>
      </c>
      <c r="E12">
        <v>2</v>
      </c>
      <c r="H12">
        <v>0</v>
      </c>
      <c r="J12" t="s">
        <v>1777</v>
      </c>
      <c r="K12" t="s">
        <v>1778</v>
      </c>
    </row>
    <row r="13" spans="1:11" ht="15">
      <c r="A13"/>
      <c r="B13"/>
      <c r="D13">
        <v>1</v>
      </c>
      <c r="E13">
        <v>3</v>
      </c>
      <c r="H13">
        <v>1</v>
      </c>
      <c r="J13" t="s">
        <v>1779</v>
      </c>
      <c r="K13" t="s">
        <v>1780</v>
      </c>
    </row>
    <row r="14" spans="4:11" ht="15">
      <c r="D14">
        <v>2</v>
      </c>
      <c r="E14">
        <v>4</v>
      </c>
      <c r="H14">
        <v>2</v>
      </c>
      <c r="J14" t="s">
        <v>1781</v>
      </c>
      <c r="K14" t="s">
        <v>1782</v>
      </c>
    </row>
    <row r="15" spans="4:11" ht="15">
      <c r="D15">
        <v>3</v>
      </c>
      <c r="E15">
        <v>5</v>
      </c>
      <c r="H15">
        <v>3</v>
      </c>
      <c r="J15" t="s">
        <v>1783</v>
      </c>
      <c r="K15" t="s">
        <v>1784</v>
      </c>
    </row>
    <row r="16" spans="4:11" ht="15">
      <c r="D16">
        <v>4</v>
      </c>
      <c r="E16">
        <v>6</v>
      </c>
      <c r="H16">
        <v>4</v>
      </c>
      <c r="J16" t="s">
        <v>1785</v>
      </c>
      <c r="K16" t="s">
        <v>1786</v>
      </c>
    </row>
    <row r="17" spans="4:11" ht="15">
      <c r="D17">
        <v>5</v>
      </c>
      <c r="E17">
        <v>7</v>
      </c>
      <c r="H17">
        <v>5</v>
      </c>
      <c r="J17" t="s">
        <v>1787</v>
      </c>
      <c r="K17" t="s">
        <v>1788</v>
      </c>
    </row>
    <row r="18" spans="4:11" ht="15">
      <c r="D18">
        <v>6</v>
      </c>
      <c r="E18">
        <v>8</v>
      </c>
      <c r="H18">
        <v>6</v>
      </c>
      <c r="J18" t="s">
        <v>1789</v>
      </c>
      <c r="K18" t="s">
        <v>1790</v>
      </c>
    </row>
    <row r="19" spans="4:11" ht="15">
      <c r="D19">
        <v>7</v>
      </c>
      <c r="E19">
        <v>9</v>
      </c>
      <c r="H19">
        <v>7</v>
      </c>
      <c r="J19" t="s">
        <v>1791</v>
      </c>
      <c r="K19" t="s">
        <v>1792</v>
      </c>
    </row>
    <row r="20" spans="4:11" ht="15">
      <c r="D20">
        <v>8</v>
      </c>
      <c r="H20">
        <v>8</v>
      </c>
      <c r="J20" t="s">
        <v>1793</v>
      </c>
      <c r="K20" t="s">
        <v>1794</v>
      </c>
    </row>
    <row r="21" spans="4:11" ht="409.5">
      <c r="D21">
        <v>9</v>
      </c>
      <c r="H21">
        <v>9</v>
      </c>
      <c r="J21" t="s">
        <v>1795</v>
      </c>
      <c r="K21" s="13" t="s">
        <v>1796</v>
      </c>
    </row>
    <row r="22" spans="4:11" ht="409.5">
      <c r="D22">
        <v>10</v>
      </c>
      <c r="J22" t="s">
        <v>1797</v>
      </c>
      <c r="K22" s="13" t="s">
        <v>1798</v>
      </c>
    </row>
    <row r="23" spans="4:11" ht="409.5">
      <c r="D23">
        <v>11</v>
      </c>
      <c r="J23" t="s">
        <v>1799</v>
      </c>
      <c r="K23" s="13" t="s">
        <v>1800</v>
      </c>
    </row>
    <row r="24" spans="10:11" ht="409.5">
      <c r="J24" t="s">
        <v>1801</v>
      </c>
      <c r="K24" s="13" t="s">
        <v>2754</v>
      </c>
    </row>
    <row r="25" spans="10:11" ht="15">
      <c r="J25" t="s">
        <v>1802</v>
      </c>
      <c r="K25" t="b">
        <v>0</v>
      </c>
    </row>
    <row r="26" spans="10:11" ht="15">
      <c r="J26" t="s">
        <v>2752</v>
      </c>
      <c r="K26" t="s">
        <v>2753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1829</v>
      </c>
      <c r="B2" s="116" t="s">
        <v>1830</v>
      </c>
      <c r="C2" s="117" t="s">
        <v>1831</v>
      </c>
    </row>
    <row r="3" spans="1:3" ht="15">
      <c r="A3" s="115" t="s">
        <v>1804</v>
      </c>
      <c r="B3" s="115" t="s">
        <v>1804</v>
      </c>
      <c r="C3" s="34">
        <v>112</v>
      </c>
    </row>
    <row r="4" spans="1:3" ht="15">
      <c r="A4" s="115" t="s">
        <v>1804</v>
      </c>
      <c r="B4" s="115" t="s">
        <v>1806</v>
      </c>
      <c r="C4" s="34">
        <v>2</v>
      </c>
    </row>
    <row r="5" spans="1:3" ht="15">
      <c r="A5" s="115" t="s">
        <v>1804</v>
      </c>
      <c r="B5" s="115" t="s">
        <v>1810</v>
      </c>
      <c r="C5" s="34">
        <v>2</v>
      </c>
    </row>
    <row r="6" spans="1:3" ht="15">
      <c r="A6" s="115" t="s">
        <v>1805</v>
      </c>
      <c r="B6" s="115" t="s">
        <v>1805</v>
      </c>
      <c r="C6" s="34">
        <v>35</v>
      </c>
    </row>
    <row r="7" spans="1:3" ht="15">
      <c r="A7" s="115" t="s">
        <v>1806</v>
      </c>
      <c r="B7" s="115" t="s">
        <v>1804</v>
      </c>
      <c r="C7" s="34">
        <v>2</v>
      </c>
    </row>
    <row r="8" spans="1:3" ht="15">
      <c r="A8" s="115" t="s">
        <v>1806</v>
      </c>
      <c r="B8" s="115" t="s">
        <v>1806</v>
      </c>
      <c r="C8" s="34">
        <v>5</v>
      </c>
    </row>
    <row r="9" spans="1:3" ht="15">
      <c r="A9" s="115" t="s">
        <v>1807</v>
      </c>
      <c r="B9" s="115" t="s">
        <v>1804</v>
      </c>
      <c r="C9" s="34">
        <v>7</v>
      </c>
    </row>
    <row r="10" spans="1:3" ht="15">
      <c r="A10" s="115" t="s">
        <v>1807</v>
      </c>
      <c r="B10" s="115" t="s">
        <v>1807</v>
      </c>
      <c r="C10" s="34">
        <v>6</v>
      </c>
    </row>
    <row r="11" spans="1:3" ht="15">
      <c r="A11" s="115" t="s">
        <v>1808</v>
      </c>
      <c r="B11" s="115" t="s">
        <v>1804</v>
      </c>
      <c r="C11" s="34">
        <v>4</v>
      </c>
    </row>
    <row r="12" spans="1:3" ht="15">
      <c r="A12" s="115" t="s">
        <v>1808</v>
      </c>
      <c r="B12" s="115" t="s">
        <v>1808</v>
      </c>
      <c r="C12" s="34">
        <v>6</v>
      </c>
    </row>
    <row r="13" spans="1:3" ht="15">
      <c r="A13" s="115" t="s">
        <v>1809</v>
      </c>
      <c r="B13" s="115" t="s">
        <v>1809</v>
      </c>
      <c r="C13" s="34">
        <v>4</v>
      </c>
    </row>
    <row r="14" spans="1:3" ht="15">
      <c r="A14" s="115" t="s">
        <v>1810</v>
      </c>
      <c r="B14" s="115" t="s">
        <v>1804</v>
      </c>
      <c r="C14" s="34">
        <v>1</v>
      </c>
    </row>
    <row r="15" spans="1:3" ht="15">
      <c r="A15" s="115" t="s">
        <v>1810</v>
      </c>
      <c r="B15" s="115" t="s">
        <v>1810</v>
      </c>
      <c r="C15" s="34">
        <v>4</v>
      </c>
    </row>
    <row r="16" spans="1:3" ht="15">
      <c r="A16" s="115" t="s">
        <v>1811</v>
      </c>
      <c r="B16" s="115" t="s">
        <v>1811</v>
      </c>
      <c r="C16" s="34">
        <v>3</v>
      </c>
    </row>
    <row r="17" spans="1:3" ht="15">
      <c r="A17" s="115" t="s">
        <v>1812</v>
      </c>
      <c r="B17" s="115" t="s">
        <v>1812</v>
      </c>
      <c r="C17" s="34">
        <v>2</v>
      </c>
    </row>
    <row r="18" spans="1:3" ht="15">
      <c r="A18" s="115" t="s">
        <v>1813</v>
      </c>
      <c r="B18" s="115" t="s">
        <v>1804</v>
      </c>
      <c r="C18" s="34">
        <v>1</v>
      </c>
    </row>
    <row r="19" spans="1:3" ht="15">
      <c r="A19" s="115" t="s">
        <v>1813</v>
      </c>
      <c r="B19" s="115" t="s">
        <v>1813</v>
      </c>
      <c r="C19" s="34">
        <v>6</v>
      </c>
    </row>
    <row r="20" spans="1:3" ht="15">
      <c r="A20" s="115" t="s">
        <v>1814</v>
      </c>
      <c r="B20" s="115" t="s">
        <v>1814</v>
      </c>
      <c r="C2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1837</v>
      </c>
      <c r="B1" s="13" t="s">
        <v>1838</v>
      </c>
      <c r="C1" s="13" t="s">
        <v>1839</v>
      </c>
      <c r="D1" s="13" t="s">
        <v>1841</v>
      </c>
      <c r="E1" s="13" t="s">
        <v>1840</v>
      </c>
      <c r="F1" s="13" t="s">
        <v>1845</v>
      </c>
      <c r="G1" s="13" t="s">
        <v>1844</v>
      </c>
      <c r="H1" s="13" t="s">
        <v>1847</v>
      </c>
      <c r="I1" s="13" t="s">
        <v>1846</v>
      </c>
      <c r="J1" s="13" t="s">
        <v>1850</v>
      </c>
      <c r="K1" s="13" t="s">
        <v>1849</v>
      </c>
      <c r="L1" s="13" t="s">
        <v>1852</v>
      </c>
      <c r="M1" s="13" t="s">
        <v>1851</v>
      </c>
      <c r="N1" s="13" t="s">
        <v>1854</v>
      </c>
      <c r="O1" s="13" t="s">
        <v>1853</v>
      </c>
      <c r="P1" s="13" t="s">
        <v>1856</v>
      </c>
      <c r="Q1" s="13" t="s">
        <v>1855</v>
      </c>
      <c r="R1" s="13" t="s">
        <v>1858</v>
      </c>
      <c r="S1" s="13" t="s">
        <v>1857</v>
      </c>
      <c r="T1" s="13" t="s">
        <v>1860</v>
      </c>
      <c r="U1" s="13" t="s">
        <v>1859</v>
      </c>
      <c r="V1" s="13" t="s">
        <v>1867</v>
      </c>
    </row>
    <row r="2" spans="1:22" ht="15">
      <c r="A2" s="82" t="s">
        <v>479</v>
      </c>
      <c r="B2" s="78">
        <v>9</v>
      </c>
      <c r="C2" s="82" t="s">
        <v>479</v>
      </c>
      <c r="D2" s="78">
        <v>8</v>
      </c>
      <c r="E2" s="82" t="s">
        <v>509</v>
      </c>
      <c r="F2" s="78">
        <v>2</v>
      </c>
      <c r="G2" s="82" t="s">
        <v>497</v>
      </c>
      <c r="H2" s="78">
        <v>1</v>
      </c>
      <c r="I2" s="82" t="s">
        <v>495</v>
      </c>
      <c r="J2" s="78">
        <v>2</v>
      </c>
      <c r="K2" s="82" t="s">
        <v>516</v>
      </c>
      <c r="L2" s="78">
        <v>3</v>
      </c>
      <c r="M2" s="82" t="s">
        <v>482</v>
      </c>
      <c r="N2" s="78">
        <v>2</v>
      </c>
      <c r="O2" s="82" t="s">
        <v>496</v>
      </c>
      <c r="P2" s="78">
        <v>1</v>
      </c>
      <c r="Q2" s="82" t="s">
        <v>494</v>
      </c>
      <c r="R2" s="78">
        <v>1</v>
      </c>
      <c r="S2" s="82" t="s">
        <v>506</v>
      </c>
      <c r="T2" s="78">
        <v>2</v>
      </c>
      <c r="U2" s="82" t="s">
        <v>515</v>
      </c>
      <c r="V2" s="78">
        <v>1</v>
      </c>
    </row>
    <row r="3" spans="1:22" ht="15">
      <c r="A3" s="82" t="s">
        <v>495</v>
      </c>
      <c r="B3" s="78">
        <v>4</v>
      </c>
      <c r="C3" s="82" t="s">
        <v>532</v>
      </c>
      <c r="D3" s="78">
        <v>4</v>
      </c>
      <c r="E3" s="82" t="s">
        <v>460</v>
      </c>
      <c r="F3" s="78">
        <v>1</v>
      </c>
      <c r="G3" s="82" t="s">
        <v>480</v>
      </c>
      <c r="H3" s="78">
        <v>1</v>
      </c>
      <c r="I3" s="82" t="s">
        <v>558</v>
      </c>
      <c r="J3" s="78">
        <v>1</v>
      </c>
      <c r="K3" s="78"/>
      <c r="L3" s="78"/>
      <c r="M3" s="78"/>
      <c r="N3" s="78"/>
      <c r="O3" s="82" t="s">
        <v>519</v>
      </c>
      <c r="P3" s="78">
        <v>1</v>
      </c>
      <c r="Q3" s="78"/>
      <c r="R3" s="78"/>
      <c r="S3" s="78"/>
      <c r="T3" s="78"/>
      <c r="U3" s="82" t="s">
        <v>1861</v>
      </c>
      <c r="V3" s="78">
        <v>1</v>
      </c>
    </row>
    <row r="4" spans="1:22" ht="15">
      <c r="A4" s="82" t="s">
        <v>496</v>
      </c>
      <c r="B4" s="78">
        <v>4</v>
      </c>
      <c r="C4" s="82" t="s">
        <v>498</v>
      </c>
      <c r="D4" s="78">
        <v>4</v>
      </c>
      <c r="E4" s="82" t="s">
        <v>461</v>
      </c>
      <c r="F4" s="78">
        <v>1</v>
      </c>
      <c r="G4" s="78"/>
      <c r="H4" s="78"/>
      <c r="I4" s="82" t="s">
        <v>1848</v>
      </c>
      <c r="J4" s="78">
        <v>1</v>
      </c>
      <c r="K4" s="78"/>
      <c r="L4" s="78"/>
      <c r="M4" s="78"/>
      <c r="N4" s="78"/>
      <c r="O4" s="78"/>
      <c r="P4" s="78"/>
      <c r="Q4" s="78"/>
      <c r="R4" s="78"/>
      <c r="S4" s="78"/>
      <c r="T4" s="78"/>
      <c r="U4" s="82" t="s">
        <v>1862</v>
      </c>
      <c r="V4" s="78">
        <v>1</v>
      </c>
    </row>
    <row r="5" spans="1:22" ht="15">
      <c r="A5" s="82" t="s">
        <v>498</v>
      </c>
      <c r="B5" s="78">
        <v>4</v>
      </c>
      <c r="C5" s="82" t="s">
        <v>495</v>
      </c>
      <c r="D5" s="78">
        <v>2</v>
      </c>
      <c r="E5" s="82" t="s">
        <v>1842</v>
      </c>
      <c r="F5" s="78">
        <v>1</v>
      </c>
      <c r="G5" s="78"/>
      <c r="H5" s="78"/>
      <c r="I5" s="82" t="s">
        <v>479</v>
      </c>
      <c r="J5" s="78">
        <v>1</v>
      </c>
      <c r="K5" s="78"/>
      <c r="L5" s="78"/>
      <c r="M5" s="78"/>
      <c r="N5" s="78"/>
      <c r="O5" s="78"/>
      <c r="P5" s="78"/>
      <c r="Q5" s="78"/>
      <c r="R5" s="78"/>
      <c r="S5" s="78"/>
      <c r="T5" s="78"/>
      <c r="U5" s="82" t="s">
        <v>1863</v>
      </c>
      <c r="V5" s="78">
        <v>1</v>
      </c>
    </row>
    <row r="6" spans="1:22" ht="15">
      <c r="A6" s="82" t="s">
        <v>532</v>
      </c>
      <c r="B6" s="78">
        <v>4</v>
      </c>
      <c r="C6" s="82" t="s">
        <v>520</v>
      </c>
      <c r="D6" s="78">
        <v>2</v>
      </c>
      <c r="E6" s="82" t="s">
        <v>1843</v>
      </c>
      <c r="F6" s="78">
        <v>1</v>
      </c>
      <c r="G6" s="78"/>
      <c r="H6" s="78"/>
      <c r="I6" s="82" t="s">
        <v>496</v>
      </c>
      <c r="J6" s="78">
        <v>1</v>
      </c>
      <c r="K6" s="78"/>
      <c r="L6" s="78"/>
      <c r="M6" s="78"/>
      <c r="N6" s="78"/>
      <c r="O6" s="78"/>
      <c r="P6" s="78"/>
      <c r="Q6" s="78"/>
      <c r="R6" s="78"/>
      <c r="S6" s="78"/>
      <c r="T6" s="78"/>
      <c r="U6" s="82" t="s">
        <v>1864</v>
      </c>
      <c r="V6" s="78">
        <v>1</v>
      </c>
    </row>
    <row r="7" spans="1:22" ht="15">
      <c r="A7" s="82" t="s">
        <v>516</v>
      </c>
      <c r="B7" s="78">
        <v>3</v>
      </c>
      <c r="C7" s="82" t="s">
        <v>533</v>
      </c>
      <c r="D7" s="78">
        <v>2</v>
      </c>
      <c r="E7" s="82" t="s">
        <v>465</v>
      </c>
      <c r="F7" s="78">
        <v>1</v>
      </c>
      <c r="G7" s="78"/>
      <c r="H7" s="78"/>
      <c r="I7" s="78"/>
      <c r="J7" s="78"/>
      <c r="K7" s="78"/>
      <c r="L7" s="78"/>
      <c r="M7" s="78"/>
      <c r="N7" s="78"/>
      <c r="O7" s="78"/>
      <c r="P7" s="78"/>
      <c r="Q7" s="78"/>
      <c r="R7" s="78"/>
      <c r="S7" s="78"/>
      <c r="T7" s="78"/>
      <c r="U7" s="82" t="s">
        <v>1865</v>
      </c>
      <c r="V7" s="78">
        <v>1</v>
      </c>
    </row>
    <row r="8" spans="1:22" ht="15">
      <c r="A8" s="82" t="s">
        <v>510</v>
      </c>
      <c r="B8" s="78">
        <v>2</v>
      </c>
      <c r="C8" s="82" t="s">
        <v>534</v>
      </c>
      <c r="D8" s="78">
        <v>2</v>
      </c>
      <c r="E8" s="82" t="s">
        <v>466</v>
      </c>
      <c r="F8" s="78">
        <v>1</v>
      </c>
      <c r="G8" s="78"/>
      <c r="H8" s="78"/>
      <c r="I8" s="78"/>
      <c r="J8" s="78"/>
      <c r="K8" s="78"/>
      <c r="L8" s="78"/>
      <c r="M8" s="78"/>
      <c r="N8" s="78"/>
      <c r="O8" s="78"/>
      <c r="P8" s="78"/>
      <c r="Q8" s="78"/>
      <c r="R8" s="78"/>
      <c r="S8" s="78"/>
      <c r="T8" s="78"/>
      <c r="U8" s="82" t="s">
        <v>1866</v>
      </c>
      <c r="V8" s="78">
        <v>1</v>
      </c>
    </row>
    <row r="9" spans="1:22" ht="15">
      <c r="A9" s="82" t="s">
        <v>509</v>
      </c>
      <c r="B9" s="78">
        <v>2</v>
      </c>
      <c r="C9" s="82" t="s">
        <v>536</v>
      </c>
      <c r="D9" s="78">
        <v>2</v>
      </c>
      <c r="E9" s="82" t="s">
        <v>467</v>
      </c>
      <c r="F9" s="78">
        <v>1</v>
      </c>
      <c r="G9" s="78"/>
      <c r="H9" s="78"/>
      <c r="I9" s="78"/>
      <c r="J9" s="78"/>
      <c r="K9" s="78"/>
      <c r="L9" s="78"/>
      <c r="M9" s="78"/>
      <c r="N9" s="78"/>
      <c r="O9" s="78"/>
      <c r="P9" s="78"/>
      <c r="Q9" s="78"/>
      <c r="R9" s="78"/>
      <c r="S9" s="78"/>
      <c r="T9" s="78"/>
      <c r="U9" s="82" t="s">
        <v>476</v>
      </c>
      <c r="V9" s="78">
        <v>1</v>
      </c>
    </row>
    <row r="10" spans="1:22" ht="15">
      <c r="A10" s="82" t="s">
        <v>508</v>
      </c>
      <c r="B10" s="78">
        <v>2</v>
      </c>
      <c r="C10" s="82" t="s">
        <v>537</v>
      </c>
      <c r="D10" s="78">
        <v>2</v>
      </c>
      <c r="E10" s="82" t="s">
        <v>468</v>
      </c>
      <c r="F10" s="78">
        <v>1</v>
      </c>
      <c r="G10" s="78"/>
      <c r="H10" s="78"/>
      <c r="I10" s="78"/>
      <c r="J10" s="78"/>
      <c r="K10" s="78"/>
      <c r="L10" s="78"/>
      <c r="M10" s="78"/>
      <c r="N10" s="78"/>
      <c r="O10" s="78"/>
      <c r="P10" s="78"/>
      <c r="Q10" s="78"/>
      <c r="R10" s="78"/>
      <c r="S10" s="78"/>
      <c r="T10" s="78"/>
      <c r="U10" s="78"/>
      <c r="V10" s="78"/>
    </row>
    <row r="11" spans="1:22" ht="15">
      <c r="A11" s="82" t="s">
        <v>506</v>
      </c>
      <c r="B11" s="78">
        <v>2</v>
      </c>
      <c r="C11" s="82" t="s">
        <v>464</v>
      </c>
      <c r="D11" s="78">
        <v>2</v>
      </c>
      <c r="E11" s="82" t="s">
        <v>469</v>
      </c>
      <c r="F11" s="78">
        <v>1</v>
      </c>
      <c r="G11" s="78"/>
      <c r="H11" s="78"/>
      <c r="I11" s="78"/>
      <c r="J11" s="78"/>
      <c r="K11" s="78"/>
      <c r="L11" s="78"/>
      <c r="M11" s="78"/>
      <c r="N11" s="78"/>
      <c r="O11" s="78"/>
      <c r="P11" s="78"/>
      <c r="Q11" s="78"/>
      <c r="R11" s="78"/>
      <c r="S11" s="78"/>
      <c r="T11" s="78"/>
      <c r="U11" s="78"/>
      <c r="V11" s="78"/>
    </row>
    <row r="14" spans="1:22" ht="15" customHeight="1">
      <c r="A14" s="13" t="s">
        <v>1875</v>
      </c>
      <c r="B14" s="13" t="s">
        <v>1838</v>
      </c>
      <c r="C14" s="13" t="s">
        <v>1877</v>
      </c>
      <c r="D14" s="13" t="s">
        <v>1841</v>
      </c>
      <c r="E14" s="13" t="s">
        <v>1878</v>
      </c>
      <c r="F14" s="13" t="s">
        <v>1845</v>
      </c>
      <c r="G14" s="13" t="s">
        <v>1879</v>
      </c>
      <c r="H14" s="13" t="s">
        <v>1847</v>
      </c>
      <c r="I14" s="13" t="s">
        <v>1880</v>
      </c>
      <c r="J14" s="13" t="s">
        <v>1850</v>
      </c>
      <c r="K14" s="13" t="s">
        <v>1881</v>
      </c>
      <c r="L14" s="13" t="s">
        <v>1852</v>
      </c>
      <c r="M14" s="13" t="s">
        <v>1882</v>
      </c>
      <c r="N14" s="13" t="s">
        <v>1854</v>
      </c>
      <c r="O14" s="13" t="s">
        <v>1883</v>
      </c>
      <c r="P14" s="13" t="s">
        <v>1856</v>
      </c>
      <c r="Q14" s="13" t="s">
        <v>1884</v>
      </c>
      <c r="R14" s="13" t="s">
        <v>1858</v>
      </c>
      <c r="S14" s="13" t="s">
        <v>1885</v>
      </c>
      <c r="T14" s="13" t="s">
        <v>1860</v>
      </c>
      <c r="U14" s="13" t="s">
        <v>1886</v>
      </c>
      <c r="V14" s="13" t="s">
        <v>1867</v>
      </c>
    </row>
    <row r="15" spans="1:22" ht="15">
      <c r="A15" s="78" t="s">
        <v>560</v>
      </c>
      <c r="B15" s="78">
        <v>109</v>
      </c>
      <c r="C15" s="78" t="s">
        <v>560</v>
      </c>
      <c r="D15" s="78">
        <v>75</v>
      </c>
      <c r="E15" s="78" t="s">
        <v>560</v>
      </c>
      <c r="F15" s="78">
        <v>21</v>
      </c>
      <c r="G15" s="78" t="s">
        <v>560</v>
      </c>
      <c r="H15" s="78">
        <v>1</v>
      </c>
      <c r="I15" s="78" t="s">
        <v>560</v>
      </c>
      <c r="J15" s="78">
        <v>4</v>
      </c>
      <c r="K15" s="78" t="s">
        <v>560</v>
      </c>
      <c r="L15" s="78">
        <v>3</v>
      </c>
      <c r="M15" s="78" t="s">
        <v>560</v>
      </c>
      <c r="N15" s="78">
        <v>2</v>
      </c>
      <c r="O15" s="78" t="s">
        <v>560</v>
      </c>
      <c r="P15" s="78">
        <v>1</v>
      </c>
      <c r="Q15" s="78" t="s">
        <v>562</v>
      </c>
      <c r="R15" s="78">
        <v>1</v>
      </c>
      <c r="S15" s="78" t="s">
        <v>560</v>
      </c>
      <c r="T15" s="78">
        <v>2</v>
      </c>
      <c r="U15" s="78" t="s">
        <v>564</v>
      </c>
      <c r="V15" s="78">
        <v>6</v>
      </c>
    </row>
    <row r="16" spans="1:22" ht="15">
      <c r="A16" s="78" t="s">
        <v>564</v>
      </c>
      <c r="B16" s="78">
        <v>27</v>
      </c>
      <c r="C16" s="78" t="s">
        <v>567</v>
      </c>
      <c r="D16" s="78">
        <v>1</v>
      </c>
      <c r="E16" s="78" t="s">
        <v>564</v>
      </c>
      <c r="F16" s="78">
        <v>19</v>
      </c>
      <c r="G16" s="78" t="s">
        <v>562</v>
      </c>
      <c r="H16" s="78">
        <v>1</v>
      </c>
      <c r="I16" s="78" t="s">
        <v>562</v>
      </c>
      <c r="J16" s="78">
        <v>2</v>
      </c>
      <c r="K16" s="78"/>
      <c r="L16" s="78"/>
      <c r="M16" s="78"/>
      <c r="N16" s="78"/>
      <c r="O16" s="78" t="s">
        <v>564</v>
      </c>
      <c r="P16" s="78">
        <v>1</v>
      </c>
      <c r="Q16" s="78"/>
      <c r="R16" s="78"/>
      <c r="S16" s="78"/>
      <c r="T16" s="78"/>
      <c r="U16" s="78" t="s">
        <v>562</v>
      </c>
      <c r="V16" s="78">
        <v>1</v>
      </c>
    </row>
    <row r="17" spans="1:22" ht="15">
      <c r="A17" s="78" t="s">
        <v>562</v>
      </c>
      <c r="B17" s="78">
        <v>11</v>
      </c>
      <c r="C17" s="78" t="s">
        <v>562</v>
      </c>
      <c r="D17" s="78">
        <v>1</v>
      </c>
      <c r="E17" s="78" t="s">
        <v>562</v>
      </c>
      <c r="F17" s="78">
        <v>4</v>
      </c>
      <c r="G17" s="78"/>
      <c r="H17" s="78"/>
      <c r="I17" s="78"/>
      <c r="J17" s="78"/>
      <c r="K17" s="78"/>
      <c r="L17" s="78"/>
      <c r="M17" s="78"/>
      <c r="N17" s="78"/>
      <c r="O17" s="78"/>
      <c r="P17" s="78"/>
      <c r="Q17" s="78"/>
      <c r="R17" s="78"/>
      <c r="S17" s="78"/>
      <c r="T17" s="78"/>
      <c r="U17" s="78" t="s">
        <v>1876</v>
      </c>
      <c r="V17" s="78">
        <v>1</v>
      </c>
    </row>
    <row r="18" spans="1:22" ht="15">
      <c r="A18" s="78" t="s">
        <v>563</v>
      </c>
      <c r="B18" s="78">
        <v>2</v>
      </c>
      <c r="C18" s="78" t="s">
        <v>564</v>
      </c>
      <c r="D18" s="78">
        <v>1</v>
      </c>
      <c r="E18" s="78" t="s">
        <v>563</v>
      </c>
      <c r="F18" s="78">
        <v>2</v>
      </c>
      <c r="G18" s="78"/>
      <c r="H18" s="78"/>
      <c r="I18" s="78"/>
      <c r="J18" s="78"/>
      <c r="K18" s="78"/>
      <c r="L18" s="78"/>
      <c r="M18" s="78"/>
      <c r="N18" s="78"/>
      <c r="O18" s="78"/>
      <c r="P18" s="78"/>
      <c r="Q18" s="78"/>
      <c r="R18" s="78"/>
      <c r="S18" s="78"/>
      <c r="T18" s="78"/>
      <c r="U18" s="78"/>
      <c r="V18" s="78"/>
    </row>
    <row r="19" spans="1:22" ht="15">
      <c r="A19" s="78" t="s">
        <v>567</v>
      </c>
      <c r="B19" s="78">
        <v>1</v>
      </c>
      <c r="C19" s="78" t="s">
        <v>559</v>
      </c>
      <c r="D19" s="78">
        <v>1</v>
      </c>
      <c r="E19" s="78"/>
      <c r="F19" s="78"/>
      <c r="G19" s="78"/>
      <c r="H19" s="78"/>
      <c r="I19" s="78"/>
      <c r="J19" s="78"/>
      <c r="K19" s="78"/>
      <c r="L19" s="78"/>
      <c r="M19" s="78"/>
      <c r="N19" s="78"/>
      <c r="O19" s="78"/>
      <c r="P19" s="78"/>
      <c r="Q19" s="78"/>
      <c r="R19" s="78"/>
      <c r="S19" s="78"/>
      <c r="T19" s="78"/>
      <c r="U19" s="78"/>
      <c r="V19" s="78"/>
    </row>
    <row r="20" spans="1:22" ht="15">
      <c r="A20" s="78" t="s">
        <v>1876</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559</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1891</v>
      </c>
      <c r="B24" s="13" t="s">
        <v>1838</v>
      </c>
      <c r="C24" s="13" t="s">
        <v>1896</v>
      </c>
      <c r="D24" s="13" t="s">
        <v>1841</v>
      </c>
      <c r="E24" s="13" t="s">
        <v>1898</v>
      </c>
      <c r="F24" s="13" t="s">
        <v>1845</v>
      </c>
      <c r="G24" s="13" t="s">
        <v>1903</v>
      </c>
      <c r="H24" s="13" t="s">
        <v>1847</v>
      </c>
      <c r="I24" s="13" t="s">
        <v>1909</v>
      </c>
      <c r="J24" s="13" t="s">
        <v>1850</v>
      </c>
      <c r="K24" s="13" t="s">
        <v>1914</v>
      </c>
      <c r="L24" s="13" t="s">
        <v>1852</v>
      </c>
      <c r="M24" s="78" t="s">
        <v>1915</v>
      </c>
      <c r="N24" s="78" t="s">
        <v>1854</v>
      </c>
      <c r="O24" s="13" t="s">
        <v>1916</v>
      </c>
      <c r="P24" s="13" t="s">
        <v>1856</v>
      </c>
      <c r="Q24" s="13" t="s">
        <v>1917</v>
      </c>
      <c r="R24" s="13" t="s">
        <v>1858</v>
      </c>
      <c r="S24" s="78" t="s">
        <v>1918</v>
      </c>
      <c r="T24" s="78" t="s">
        <v>1860</v>
      </c>
      <c r="U24" s="13" t="s">
        <v>1919</v>
      </c>
      <c r="V24" s="13" t="s">
        <v>1867</v>
      </c>
    </row>
    <row r="25" spans="1:22" ht="15">
      <c r="A25" s="78" t="s">
        <v>583</v>
      </c>
      <c r="B25" s="78">
        <v>18</v>
      </c>
      <c r="C25" s="78" t="s">
        <v>596</v>
      </c>
      <c r="D25" s="78">
        <v>15</v>
      </c>
      <c r="E25" s="78" t="s">
        <v>621</v>
      </c>
      <c r="F25" s="78">
        <v>2</v>
      </c>
      <c r="G25" s="78" t="s">
        <v>596</v>
      </c>
      <c r="H25" s="78">
        <v>2</v>
      </c>
      <c r="I25" s="78" t="s">
        <v>583</v>
      </c>
      <c r="J25" s="78">
        <v>6</v>
      </c>
      <c r="K25" s="78" t="s">
        <v>604</v>
      </c>
      <c r="L25" s="78">
        <v>3</v>
      </c>
      <c r="M25" s="78"/>
      <c r="N25" s="78"/>
      <c r="O25" s="78" t="s">
        <v>1895</v>
      </c>
      <c r="P25" s="78">
        <v>1</v>
      </c>
      <c r="Q25" s="78" t="s">
        <v>583</v>
      </c>
      <c r="R25" s="78">
        <v>3</v>
      </c>
      <c r="S25" s="78"/>
      <c r="T25" s="78"/>
      <c r="U25" s="78" t="s">
        <v>583</v>
      </c>
      <c r="V25" s="78">
        <v>3</v>
      </c>
    </row>
    <row r="26" spans="1:22" ht="15">
      <c r="A26" s="78" t="s">
        <v>596</v>
      </c>
      <c r="B26" s="78">
        <v>17</v>
      </c>
      <c r="C26" s="78" t="s">
        <v>570</v>
      </c>
      <c r="D26" s="78">
        <v>11</v>
      </c>
      <c r="E26" s="78" t="s">
        <v>578</v>
      </c>
      <c r="F26" s="78">
        <v>2</v>
      </c>
      <c r="G26" s="78" t="s">
        <v>1904</v>
      </c>
      <c r="H26" s="78">
        <v>2</v>
      </c>
      <c r="I26" s="78" t="s">
        <v>585</v>
      </c>
      <c r="J26" s="78">
        <v>2</v>
      </c>
      <c r="K26" s="78" t="s">
        <v>603</v>
      </c>
      <c r="L26" s="78">
        <v>2</v>
      </c>
      <c r="M26" s="78"/>
      <c r="N26" s="78"/>
      <c r="O26" s="78" t="s">
        <v>583</v>
      </c>
      <c r="P26" s="78">
        <v>1</v>
      </c>
      <c r="Q26" s="78"/>
      <c r="R26" s="78"/>
      <c r="S26" s="78"/>
      <c r="T26" s="78"/>
      <c r="U26" s="78" t="s">
        <v>1892</v>
      </c>
      <c r="V26" s="78">
        <v>2</v>
      </c>
    </row>
    <row r="27" spans="1:22" ht="15">
      <c r="A27" s="78" t="s">
        <v>570</v>
      </c>
      <c r="B27" s="78">
        <v>12</v>
      </c>
      <c r="C27" s="78" t="s">
        <v>579</v>
      </c>
      <c r="D27" s="78">
        <v>8</v>
      </c>
      <c r="E27" s="78" t="s">
        <v>293</v>
      </c>
      <c r="F27" s="78">
        <v>2</v>
      </c>
      <c r="G27" s="78" t="s">
        <v>1905</v>
      </c>
      <c r="H27" s="78">
        <v>2</v>
      </c>
      <c r="I27" s="78" t="s">
        <v>293</v>
      </c>
      <c r="J27" s="78">
        <v>1</v>
      </c>
      <c r="K27" s="78"/>
      <c r="L27" s="78"/>
      <c r="M27" s="78"/>
      <c r="N27" s="78"/>
      <c r="O27" s="78"/>
      <c r="P27" s="78"/>
      <c r="Q27" s="78"/>
      <c r="R27" s="78"/>
      <c r="S27" s="78"/>
      <c r="T27" s="78"/>
      <c r="U27" s="78" t="s">
        <v>602</v>
      </c>
      <c r="V27" s="78">
        <v>1</v>
      </c>
    </row>
    <row r="28" spans="1:22" ht="15">
      <c r="A28" s="78" t="s">
        <v>579</v>
      </c>
      <c r="B28" s="78">
        <v>9</v>
      </c>
      <c r="C28" s="78" t="s">
        <v>1893</v>
      </c>
      <c r="D28" s="78">
        <v>6</v>
      </c>
      <c r="E28" s="78" t="s">
        <v>583</v>
      </c>
      <c r="F28" s="78">
        <v>1</v>
      </c>
      <c r="G28" s="78" t="s">
        <v>1906</v>
      </c>
      <c r="H28" s="78">
        <v>2</v>
      </c>
      <c r="I28" s="78" t="s">
        <v>584</v>
      </c>
      <c r="J28" s="78">
        <v>1</v>
      </c>
      <c r="K28" s="78"/>
      <c r="L28" s="78"/>
      <c r="M28" s="78"/>
      <c r="N28" s="78"/>
      <c r="O28" s="78"/>
      <c r="P28" s="78"/>
      <c r="Q28" s="78"/>
      <c r="R28" s="78"/>
      <c r="S28" s="78"/>
      <c r="T28" s="78"/>
      <c r="U28" s="78" t="s">
        <v>1920</v>
      </c>
      <c r="V28" s="78">
        <v>1</v>
      </c>
    </row>
    <row r="29" spans="1:22" ht="15">
      <c r="A29" s="78" t="s">
        <v>1892</v>
      </c>
      <c r="B29" s="78">
        <v>9</v>
      </c>
      <c r="C29" s="78" t="s">
        <v>1894</v>
      </c>
      <c r="D29" s="78">
        <v>6</v>
      </c>
      <c r="E29" s="78" t="s">
        <v>1899</v>
      </c>
      <c r="F29" s="78">
        <v>1</v>
      </c>
      <c r="G29" s="78" t="s">
        <v>1907</v>
      </c>
      <c r="H29" s="78">
        <v>1</v>
      </c>
      <c r="I29" s="78" t="s">
        <v>579</v>
      </c>
      <c r="J29" s="78">
        <v>1</v>
      </c>
      <c r="K29" s="78"/>
      <c r="L29" s="78"/>
      <c r="M29" s="78"/>
      <c r="N29" s="78"/>
      <c r="O29" s="78"/>
      <c r="P29" s="78"/>
      <c r="Q29" s="78"/>
      <c r="R29" s="78"/>
      <c r="S29" s="78"/>
      <c r="T29" s="78"/>
      <c r="U29" s="78"/>
      <c r="V29" s="78"/>
    </row>
    <row r="30" spans="1:22" ht="15">
      <c r="A30" s="78" t="s">
        <v>600</v>
      </c>
      <c r="B30" s="78">
        <v>7</v>
      </c>
      <c r="C30" s="78" t="s">
        <v>1892</v>
      </c>
      <c r="D30" s="78">
        <v>6</v>
      </c>
      <c r="E30" s="78" t="s">
        <v>1900</v>
      </c>
      <c r="F30" s="78">
        <v>1</v>
      </c>
      <c r="G30" s="78" t="s">
        <v>1908</v>
      </c>
      <c r="H30" s="78">
        <v>1</v>
      </c>
      <c r="I30" s="78" t="s">
        <v>1910</v>
      </c>
      <c r="J30" s="78">
        <v>1</v>
      </c>
      <c r="K30" s="78"/>
      <c r="L30" s="78"/>
      <c r="M30" s="78"/>
      <c r="N30" s="78"/>
      <c r="O30" s="78"/>
      <c r="P30" s="78"/>
      <c r="Q30" s="78"/>
      <c r="R30" s="78"/>
      <c r="S30" s="78"/>
      <c r="T30" s="78"/>
      <c r="U30" s="78"/>
      <c r="V30" s="78"/>
    </row>
    <row r="31" spans="1:22" ht="15">
      <c r="A31" s="78" t="s">
        <v>1893</v>
      </c>
      <c r="B31" s="78">
        <v>6</v>
      </c>
      <c r="C31" s="78" t="s">
        <v>600</v>
      </c>
      <c r="D31" s="78">
        <v>6</v>
      </c>
      <c r="E31" s="78" t="s">
        <v>1901</v>
      </c>
      <c r="F31" s="78">
        <v>1</v>
      </c>
      <c r="G31" s="78"/>
      <c r="H31" s="78"/>
      <c r="I31" s="78" t="s">
        <v>1892</v>
      </c>
      <c r="J31" s="78">
        <v>1</v>
      </c>
      <c r="K31" s="78"/>
      <c r="L31" s="78"/>
      <c r="M31" s="78"/>
      <c r="N31" s="78"/>
      <c r="O31" s="78"/>
      <c r="P31" s="78"/>
      <c r="Q31" s="78"/>
      <c r="R31" s="78"/>
      <c r="S31" s="78"/>
      <c r="T31" s="78"/>
      <c r="U31" s="78"/>
      <c r="V31" s="78"/>
    </row>
    <row r="32" spans="1:22" ht="15">
      <c r="A32" s="78" t="s">
        <v>1894</v>
      </c>
      <c r="B32" s="78">
        <v>6</v>
      </c>
      <c r="C32" s="78" t="s">
        <v>1897</v>
      </c>
      <c r="D32" s="78">
        <v>4</v>
      </c>
      <c r="E32" s="78" t="s">
        <v>570</v>
      </c>
      <c r="F32" s="78">
        <v>1</v>
      </c>
      <c r="G32" s="78"/>
      <c r="H32" s="78"/>
      <c r="I32" s="78" t="s">
        <v>1911</v>
      </c>
      <c r="J32" s="78">
        <v>1</v>
      </c>
      <c r="K32" s="78"/>
      <c r="L32" s="78"/>
      <c r="M32" s="78"/>
      <c r="N32" s="78"/>
      <c r="O32" s="78"/>
      <c r="P32" s="78"/>
      <c r="Q32" s="78"/>
      <c r="R32" s="78"/>
      <c r="S32" s="78"/>
      <c r="T32" s="78"/>
      <c r="U32" s="78"/>
      <c r="V32" s="78"/>
    </row>
    <row r="33" spans="1:22" ht="15">
      <c r="A33" s="78" t="s">
        <v>585</v>
      </c>
      <c r="B33" s="78">
        <v>5</v>
      </c>
      <c r="C33" s="78" t="s">
        <v>572</v>
      </c>
      <c r="D33" s="78">
        <v>4</v>
      </c>
      <c r="E33" s="78" t="s">
        <v>574</v>
      </c>
      <c r="F33" s="78">
        <v>1</v>
      </c>
      <c r="G33" s="78"/>
      <c r="H33" s="78"/>
      <c r="I33" s="78" t="s">
        <v>1912</v>
      </c>
      <c r="J33" s="78">
        <v>1</v>
      </c>
      <c r="K33" s="78"/>
      <c r="L33" s="78"/>
      <c r="M33" s="78"/>
      <c r="N33" s="78"/>
      <c r="O33" s="78"/>
      <c r="P33" s="78"/>
      <c r="Q33" s="78"/>
      <c r="R33" s="78"/>
      <c r="S33" s="78"/>
      <c r="T33" s="78"/>
      <c r="U33" s="78"/>
      <c r="V33" s="78"/>
    </row>
    <row r="34" spans="1:22" ht="15">
      <c r="A34" s="78" t="s">
        <v>1895</v>
      </c>
      <c r="B34" s="78">
        <v>5</v>
      </c>
      <c r="C34" s="78" t="s">
        <v>583</v>
      </c>
      <c r="D34" s="78">
        <v>4</v>
      </c>
      <c r="E34" s="78" t="s">
        <v>1902</v>
      </c>
      <c r="F34" s="78">
        <v>1</v>
      </c>
      <c r="G34" s="78"/>
      <c r="H34" s="78"/>
      <c r="I34" s="78" t="s">
        <v>1913</v>
      </c>
      <c r="J34" s="78">
        <v>1</v>
      </c>
      <c r="K34" s="78"/>
      <c r="L34" s="78"/>
      <c r="M34" s="78"/>
      <c r="N34" s="78"/>
      <c r="O34" s="78"/>
      <c r="P34" s="78"/>
      <c r="Q34" s="78"/>
      <c r="R34" s="78"/>
      <c r="S34" s="78"/>
      <c r="T34" s="78"/>
      <c r="U34" s="78"/>
      <c r="V34" s="78"/>
    </row>
    <row r="37" spans="1:22" ht="15" customHeight="1">
      <c r="A37" s="13" t="s">
        <v>1928</v>
      </c>
      <c r="B37" s="13" t="s">
        <v>1838</v>
      </c>
      <c r="C37" s="13" t="s">
        <v>1938</v>
      </c>
      <c r="D37" s="13" t="s">
        <v>1841</v>
      </c>
      <c r="E37" s="13" t="s">
        <v>1942</v>
      </c>
      <c r="F37" s="13" t="s">
        <v>1845</v>
      </c>
      <c r="G37" s="13" t="s">
        <v>1949</v>
      </c>
      <c r="H37" s="13" t="s">
        <v>1847</v>
      </c>
      <c r="I37" s="13" t="s">
        <v>1954</v>
      </c>
      <c r="J37" s="13" t="s">
        <v>1850</v>
      </c>
      <c r="K37" s="13" t="s">
        <v>1962</v>
      </c>
      <c r="L37" s="13" t="s">
        <v>1852</v>
      </c>
      <c r="M37" s="13" t="s">
        <v>1969</v>
      </c>
      <c r="N37" s="13" t="s">
        <v>1854</v>
      </c>
      <c r="O37" s="13" t="s">
        <v>1978</v>
      </c>
      <c r="P37" s="13" t="s">
        <v>1856</v>
      </c>
      <c r="Q37" s="13" t="s">
        <v>1986</v>
      </c>
      <c r="R37" s="13" t="s">
        <v>1858</v>
      </c>
      <c r="S37" s="13" t="s">
        <v>1988</v>
      </c>
      <c r="T37" s="13" t="s">
        <v>1860</v>
      </c>
      <c r="U37" s="13" t="s">
        <v>1991</v>
      </c>
      <c r="V37" s="13" t="s">
        <v>1867</v>
      </c>
    </row>
    <row r="38" spans="1:22" ht="15">
      <c r="A38" s="84" t="s">
        <v>1929</v>
      </c>
      <c r="B38" s="84">
        <v>133</v>
      </c>
      <c r="C38" s="84" t="s">
        <v>282</v>
      </c>
      <c r="D38" s="84">
        <v>48</v>
      </c>
      <c r="E38" s="84" t="s">
        <v>293</v>
      </c>
      <c r="F38" s="84">
        <v>7</v>
      </c>
      <c r="G38" s="84" t="s">
        <v>1934</v>
      </c>
      <c r="H38" s="84">
        <v>4</v>
      </c>
      <c r="I38" s="84" t="s">
        <v>583</v>
      </c>
      <c r="J38" s="84">
        <v>6</v>
      </c>
      <c r="K38" s="84" t="s">
        <v>1963</v>
      </c>
      <c r="L38" s="84">
        <v>5</v>
      </c>
      <c r="M38" s="84" t="s">
        <v>1970</v>
      </c>
      <c r="N38" s="84">
        <v>7</v>
      </c>
      <c r="O38" s="84" t="s">
        <v>1979</v>
      </c>
      <c r="P38" s="84">
        <v>4</v>
      </c>
      <c r="Q38" s="84" t="s">
        <v>1955</v>
      </c>
      <c r="R38" s="84">
        <v>3</v>
      </c>
      <c r="S38" s="84" t="s">
        <v>1906</v>
      </c>
      <c r="T38" s="84">
        <v>2</v>
      </c>
      <c r="U38" s="84" t="s">
        <v>583</v>
      </c>
      <c r="V38" s="84">
        <v>3</v>
      </c>
    </row>
    <row r="39" spans="1:22" ht="15">
      <c r="A39" s="84" t="s">
        <v>1930</v>
      </c>
      <c r="B39" s="84">
        <v>58</v>
      </c>
      <c r="C39" s="84" t="s">
        <v>1935</v>
      </c>
      <c r="D39" s="84">
        <v>23</v>
      </c>
      <c r="E39" s="84" t="s">
        <v>1943</v>
      </c>
      <c r="F39" s="84">
        <v>5</v>
      </c>
      <c r="G39" s="84" t="s">
        <v>1906</v>
      </c>
      <c r="H39" s="84">
        <v>4</v>
      </c>
      <c r="I39" s="84" t="s">
        <v>584</v>
      </c>
      <c r="J39" s="84">
        <v>6</v>
      </c>
      <c r="K39" s="84" t="s">
        <v>282</v>
      </c>
      <c r="L39" s="84">
        <v>4</v>
      </c>
      <c r="M39" s="84" t="s">
        <v>1971</v>
      </c>
      <c r="N39" s="84">
        <v>4</v>
      </c>
      <c r="O39" s="84" t="s">
        <v>1937</v>
      </c>
      <c r="P39" s="84">
        <v>4</v>
      </c>
      <c r="Q39" s="84" t="s">
        <v>1956</v>
      </c>
      <c r="R39" s="84">
        <v>3</v>
      </c>
      <c r="S39" s="84" t="s">
        <v>1989</v>
      </c>
      <c r="T39" s="84">
        <v>2</v>
      </c>
      <c r="U39" s="84" t="s">
        <v>1946</v>
      </c>
      <c r="V39" s="84">
        <v>3</v>
      </c>
    </row>
    <row r="40" spans="1:22" ht="15">
      <c r="A40" s="84" t="s">
        <v>1931</v>
      </c>
      <c r="B40" s="84">
        <v>0</v>
      </c>
      <c r="C40" s="84" t="s">
        <v>1934</v>
      </c>
      <c r="D40" s="84">
        <v>22</v>
      </c>
      <c r="E40" s="84" t="s">
        <v>1934</v>
      </c>
      <c r="F40" s="84">
        <v>5</v>
      </c>
      <c r="G40" s="84" t="s">
        <v>1905</v>
      </c>
      <c r="H40" s="84">
        <v>3</v>
      </c>
      <c r="I40" s="84" t="s">
        <v>282</v>
      </c>
      <c r="J40" s="84">
        <v>6</v>
      </c>
      <c r="K40" s="84" t="s">
        <v>1964</v>
      </c>
      <c r="L40" s="84">
        <v>4</v>
      </c>
      <c r="M40" s="84" t="s">
        <v>1972</v>
      </c>
      <c r="N40" s="84">
        <v>4</v>
      </c>
      <c r="O40" s="84" t="s">
        <v>1899</v>
      </c>
      <c r="P40" s="84">
        <v>4</v>
      </c>
      <c r="Q40" s="84" t="s">
        <v>1957</v>
      </c>
      <c r="R40" s="84">
        <v>3</v>
      </c>
      <c r="S40" s="84" t="s">
        <v>1990</v>
      </c>
      <c r="T40" s="84">
        <v>2</v>
      </c>
      <c r="U40" s="84" t="s">
        <v>1992</v>
      </c>
      <c r="V40" s="84">
        <v>3</v>
      </c>
    </row>
    <row r="41" spans="1:22" ht="15">
      <c r="A41" s="84" t="s">
        <v>1932</v>
      </c>
      <c r="B41" s="84">
        <v>3487</v>
      </c>
      <c r="C41" s="84" t="s">
        <v>1936</v>
      </c>
      <c r="D41" s="84">
        <v>18</v>
      </c>
      <c r="E41" s="84" t="s">
        <v>1944</v>
      </c>
      <c r="F41" s="84">
        <v>4</v>
      </c>
      <c r="G41" s="84" t="s">
        <v>1950</v>
      </c>
      <c r="H41" s="84">
        <v>3</v>
      </c>
      <c r="I41" s="84" t="s">
        <v>1955</v>
      </c>
      <c r="J41" s="84">
        <v>5</v>
      </c>
      <c r="K41" s="84" t="s">
        <v>1965</v>
      </c>
      <c r="L41" s="84">
        <v>4</v>
      </c>
      <c r="M41" s="84" t="s">
        <v>1973</v>
      </c>
      <c r="N41" s="84">
        <v>4</v>
      </c>
      <c r="O41" s="84" t="s">
        <v>1894</v>
      </c>
      <c r="P41" s="84">
        <v>4</v>
      </c>
      <c r="Q41" s="84" t="s">
        <v>1958</v>
      </c>
      <c r="R41" s="84">
        <v>3</v>
      </c>
      <c r="S41" s="84" t="s">
        <v>1912</v>
      </c>
      <c r="T41" s="84">
        <v>2</v>
      </c>
      <c r="U41" s="84" t="s">
        <v>1993</v>
      </c>
      <c r="V41" s="84">
        <v>2</v>
      </c>
    </row>
    <row r="42" spans="1:22" ht="15">
      <c r="A42" s="84" t="s">
        <v>1933</v>
      </c>
      <c r="B42" s="84">
        <v>3678</v>
      </c>
      <c r="C42" s="84" t="s">
        <v>1939</v>
      </c>
      <c r="D42" s="84">
        <v>18</v>
      </c>
      <c r="E42" s="84" t="s">
        <v>1899</v>
      </c>
      <c r="F42" s="84">
        <v>3</v>
      </c>
      <c r="G42" s="84" t="s">
        <v>282</v>
      </c>
      <c r="H42" s="84">
        <v>2</v>
      </c>
      <c r="I42" s="84" t="s">
        <v>1956</v>
      </c>
      <c r="J42" s="84">
        <v>5</v>
      </c>
      <c r="K42" s="84" t="s">
        <v>297</v>
      </c>
      <c r="L42" s="84">
        <v>3</v>
      </c>
      <c r="M42" s="84" t="s">
        <v>1974</v>
      </c>
      <c r="N42" s="84">
        <v>4</v>
      </c>
      <c r="O42" s="84" t="s">
        <v>1980</v>
      </c>
      <c r="P42" s="84">
        <v>4</v>
      </c>
      <c r="Q42" s="84" t="s">
        <v>1959</v>
      </c>
      <c r="R42" s="84">
        <v>3</v>
      </c>
      <c r="S42" s="84"/>
      <c r="T42" s="84"/>
      <c r="U42" s="84" t="s">
        <v>1892</v>
      </c>
      <c r="V42" s="84">
        <v>2</v>
      </c>
    </row>
    <row r="43" spans="1:22" ht="15">
      <c r="A43" s="84" t="s">
        <v>282</v>
      </c>
      <c r="B43" s="84">
        <v>62</v>
      </c>
      <c r="C43" s="84" t="s">
        <v>596</v>
      </c>
      <c r="D43" s="84">
        <v>15</v>
      </c>
      <c r="E43" s="84" t="s">
        <v>1945</v>
      </c>
      <c r="F43" s="84">
        <v>3</v>
      </c>
      <c r="G43" s="84" t="s">
        <v>596</v>
      </c>
      <c r="H43" s="84">
        <v>2</v>
      </c>
      <c r="I43" s="84" t="s">
        <v>1957</v>
      </c>
      <c r="J43" s="84">
        <v>5</v>
      </c>
      <c r="K43" s="84" t="s">
        <v>1946</v>
      </c>
      <c r="L43" s="84">
        <v>3</v>
      </c>
      <c r="M43" s="84" t="s">
        <v>261</v>
      </c>
      <c r="N43" s="84">
        <v>3</v>
      </c>
      <c r="O43" s="84" t="s">
        <v>1981</v>
      </c>
      <c r="P43" s="84">
        <v>4</v>
      </c>
      <c r="Q43" s="84" t="s">
        <v>1960</v>
      </c>
      <c r="R43" s="84">
        <v>3</v>
      </c>
      <c r="S43" s="84"/>
      <c r="T43" s="84"/>
      <c r="U43" s="84" t="s">
        <v>1934</v>
      </c>
      <c r="V43" s="84">
        <v>2</v>
      </c>
    </row>
    <row r="44" spans="1:22" ht="15">
      <c r="A44" s="84" t="s">
        <v>1934</v>
      </c>
      <c r="B44" s="84">
        <v>33</v>
      </c>
      <c r="C44" s="84" t="s">
        <v>1904</v>
      </c>
      <c r="D44" s="84">
        <v>15</v>
      </c>
      <c r="E44" s="84" t="s">
        <v>1946</v>
      </c>
      <c r="F44" s="84">
        <v>2</v>
      </c>
      <c r="G44" s="84" t="s">
        <v>1904</v>
      </c>
      <c r="H44" s="84">
        <v>2</v>
      </c>
      <c r="I44" s="84" t="s">
        <v>1958</v>
      </c>
      <c r="J44" s="84">
        <v>5</v>
      </c>
      <c r="K44" s="84" t="s">
        <v>604</v>
      </c>
      <c r="L44" s="84">
        <v>3</v>
      </c>
      <c r="M44" s="84" t="s">
        <v>1975</v>
      </c>
      <c r="N44" s="84">
        <v>3</v>
      </c>
      <c r="O44" s="84" t="s">
        <v>1982</v>
      </c>
      <c r="P44" s="84">
        <v>4</v>
      </c>
      <c r="Q44" s="84" t="s">
        <v>583</v>
      </c>
      <c r="R44" s="84">
        <v>3</v>
      </c>
      <c r="S44" s="84"/>
      <c r="T44" s="84"/>
      <c r="U44" s="84" t="s">
        <v>1979</v>
      </c>
      <c r="V44" s="84">
        <v>2</v>
      </c>
    </row>
    <row r="45" spans="1:22" ht="15">
      <c r="A45" s="84" t="s">
        <v>1935</v>
      </c>
      <c r="B45" s="84">
        <v>26</v>
      </c>
      <c r="C45" s="84" t="s">
        <v>1940</v>
      </c>
      <c r="D45" s="84">
        <v>15</v>
      </c>
      <c r="E45" s="84" t="s">
        <v>1947</v>
      </c>
      <c r="F45" s="84">
        <v>2</v>
      </c>
      <c r="G45" s="84" t="s">
        <v>1951</v>
      </c>
      <c r="H45" s="84">
        <v>2</v>
      </c>
      <c r="I45" s="84" t="s">
        <v>1959</v>
      </c>
      <c r="J45" s="84">
        <v>5</v>
      </c>
      <c r="K45" s="84" t="s">
        <v>1966</v>
      </c>
      <c r="L45" s="84">
        <v>3</v>
      </c>
      <c r="M45" s="84" t="s">
        <v>1976</v>
      </c>
      <c r="N45" s="84">
        <v>3</v>
      </c>
      <c r="O45" s="84" t="s">
        <v>1983</v>
      </c>
      <c r="P45" s="84">
        <v>4</v>
      </c>
      <c r="Q45" s="84" t="s">
        <v>1961</v>
      </c>
      <c r="R45" s="84">
        <v>3</v>
      </c>
      <c r="S45" s="84"/>
      <c r="T45" s="84"/>
      <c r="U45" s="84" t="s">
        <v>1994</v>
      </c>
      <c r="V45" s="84">
        <v>2</v>
      </c>
    </row>
    <row r="46" spans="1:22" ht="15">
      <c r="A46" s="84" t="s">
        <v>1936</v>
      </c>
      <c r="B46" s="84">
        <v>21</v>
      </c>
      <c r="C46" s="84" t="s">
        <v>1937</v>
      </c>
      <c r="D46" s="84">
        <v>14</v>
      </c>
      <c r="E46" s="84" t="s">
        <v>1937</v>
      </c>
      <c r="F46" s="84">
        <v>2</v>
      </c>
      <c r="G46" s="84" t="s">
        <v>1952</v>
      </c>
      <c r="H46" s="84">
        <v>2</v>
      </c>
      <c r="I46" s="84" t="s">
        <v>1960</v>
      </c>
      <c r="J46" s="84">
        <v>5</v>
      </c>
      <c r="K46" s="84" t="s">
        <v>1967</v>
      </c>
      <c r="L46" s="84">
        <v>3</v>
      </c>
      <c r="M46" s="84" t="s">
        <v>1944</v>
      </c>
      <c r="N46" s="84">
        <v>3</v>
      </c>
      <c r="O46" s="84" t="s">
        <v>1984</v>
      </c>
      <c r="P46" s="84">
        <v>4</v>
      </c>
      <c r="Q46" s="84" t="s">
        <v>1987</v>
      </c>
      <c r="R46" s="84">
        <v>3</v>
      </c>
      <c r="S46" s="84"/>
      <c r="T46" s="84"/>
      <c r="U46" s="84" t="s">
        <v>1995</v>
      </c>
      <c r="V46" s="84">
        <v>2</v>
      </c>
    </row>
    <row r="47" spans="1:22" ht="15">
      <c r="A47" s="84" t="s">
        <v>1937</v>
      </c>
      <c r="B47" s="84">
        <v>21</v>
      </c>
      <c r="C47" s="84" t="s">
        <v>1941</v>
      </c>
      <c r="D47" s="84">
        <v>14</v>
      </c>
      <c r="E47" s="84" t="s">
        <v>1948</v>
      </c>
      <c r="F47" s="84">
        <v>2</v>
      </c>
      <c r="G47" s="84" t="s">
        <v>1953</v>
      </c>
      <c r="H47" s="84">
        <v>2</v>
      </c>
      <c r="I47" s="84" t="s">
        <v>1961</v>
      </c>
      <c r="J47" s="84">
        <v>5</v>
      </c>
      <c r="K47" s="84" t="s">
        <v>1968</v>
      </c>
      <c r="L47" s="84">
        <v>3</v>
      </c>
      <c r="M47" s="84" t="s">
        <v>1977</v>
      </c>
      <c r="N47" s="84">
        <v>3</v>
      </c>
      <c r="O47" s="84" t="s">
        <v>1985</v>
      </c>
      <c r="P47" s="84">
        <v>4</v>
      </c>
      <c r="Q47" s="84" t="s">
        <v>584</v>
      </c>
      <c r="R47" s="84">
        <v>3</v>
      </c>
      <c r="S47" s="84"/>
      <c r="T47" s="84"/>
      <c r="U47" s="84" t="s">
        <v>1996</v>
      </c>
      <c r="V47" s="84">
        <v>2</v>
      </c>
    </row>
    <row r="50" spans="1:22" ht="15" customHeight="1">
      <c r="A50" s="13" t="s">
        <v>2008</v>
      </c>
      <c r="B50" s="13" t="s">
        <v>1838</v>
      </c>
      <c r="C50" s="13" t="s">
        <v>2019</v>
      </c>
      <c r="D50" s="13" t="s">
        <v>1841</v>
      </c>
      <c r="E50" s="13" t="s">
        <v>2026</v>
      </c>
      <c r="F50" s="13" t="s">
        <v>1845</v>
      </c>
      <c r="G50" s="13" t="s">
        <v>2033</v>
      </c>
      <c r="H50" s="13" t="s">
        <v>1847</v>
      </c>
      <c r="I50" s="13" t="s">
        <v>2044</v>
      </c>
      <c r="J50" s="13" t="s">
        <v>1850</v>
      </c>
      <c r="K50" s="13" t="s">
        <v>2049</v>
      </c>
      <c r="L50" s="13" t="s">
        <v>1852</v>
      </c>
      <c r="M50" s="13" t="s">
        <v>2060</v>
      </c>
      <c r="N50" s="13" t="s">
        <v>1854</v>
      </c>
      <c r="O50" s="13" t="s">
        <v>2071</v>
      </c>
      <c r="P50" s="13" t="s">
        <v>1856</v>
      </c>
      <c r="Q50" s="13" t="s">
        <v>2082</v>
      </c>
      <c r="R50" s="13" t="s">
        <v>1858</v>
      </c>
      <c r="S50" s="13" t="s">
        <v>2083</v>
      </c>
      <c r="T50" s="13" t="s">
        <v>1860</v>
      </c>
      <c r="U50" s="13" t="s">
        <v>2087</v>
      </c>
      <c r="V50" s="13" t="s">
        <v>1867</v>
      </c>
    </row>
    <row r="51" spans="1:22" ht="15">
      <c r="A51" s="84" t="s">
        <v>2009</v>
      </c>
      <c r="B51" s="84">
        <v>14</v>
      </c>
      <c r="C51" s="84" t="s">
        <v>2009</v>
      </c>
      <c r="D51" s="84">
        <v>13</v>
      </c>
      <c r="E51" s="84" t="s">
        <v>2027</v>
      </c>
      <c r="F51" s="84">
        <v>2</v>
      </c>
      <c r="G51" s="84" t="s">
        <v>2034</v>
      </c>
      <c r="H51" s="84">
        <v>2</v>
      </c>
      <c r="I51" s="84" t="s">
        <v>2014</v>
      </c>
      <c r="J51" s="84">
        <v>5</v>
      </c>
      <c r="K51" s="84" t="s">
        <v>2050</v>
      </c>
      <c r="L51" s="84">
        <v>3</v>
      </c>
      <c r="M51" s="84" t="s">
        <v>2061</v>
      </c>
      <c r="N51" s="84">
        <v>4</v>
      </c>
      <c r="O51" s="84" t="s">
        <v>2072</v>
      </c>
      <c r="P51" s="84">
        <v>4</v>
      </c>
      <c r="Q51" s="84" t="s">
        <v>2014</v>
      </c>
      <c r="R51" s="84">
        <v>3</v>
      </c>
      <c r="S51" s="84" t="s">
        <v>2084</v>
      </c>
      <c r="T51" s="84">
        <v>2</v>
      </c>
      <c r="U51" s="84" t="s">
        <v>2088</v>
      </c>
      <c r="V51" s="84">
        <v>3</v>
      </c>
    </row>
    <row r="52" spans="1:22" ht="15">
      <c r="A52" s="84" t="s">
        <v>2010</v>
      </c>
      <c r="B52" s="84">
        <v>11</v>
      </c>
      <c r="C52" s="84" t="s">
        <v>2010</v>
      </c>
      <c r="D52" s="84">
        <v>10</v>
      </c>
      <c r="E52" s="84" t="s">
        <v>2028</v>
      </c>
      <c r="F52" s="84">
        <v>2</v>
      </c>
      <c r="G52" s="84" t="s">
        <v>2035</v>
      </c>
      <c r="H52" s="84">
        <v>2</v>
      </c>
      <c r="I52" s="84" t="s">
        <v>2015</v>
      </c>
      <c r="J52" s="84">
        <v>5</v>
      </c>
      <c r="K52" s="84" t="s">
        <v>2051</v>
      </c>
      <c r="L52" s="84">
        <v>2</v>
      </c>
      <c r="M52" s="84" t="s">
        <v>2062</v>
      </c>
      <c r="N52" s="84">
        <v>4</v>
      </c>
      <c r="O52" s="84" t="s">
        <v>2073</v>
      </c>
      <c r="P52" s="84">
        <v>4</v>
      </c>
      <c r="Q52" s="84" t="s">
        <v>2015</v>
      </c>
      <c r="R52" s="84">
        <v>3</v>
      </c>
      <c r="S52" s="84" t="s">
        <v>2085</v>
      </c>
      <c r="T52" s="84">
        <v>2</v>
      </c>
      <c r="U52" s="84" t="s">
        <v>2089</v>
      </c>
      <c r="V52" s="84">
        <v>2</v>
      </c>
    </row>
    <row r="53" spans="1:22" ht="15">
      <c r="A53" s="84" t="s">
        <v>2011</v>
      </c>
      <c r="B53" s="84">
        <v>11</v>
      </c>
      <c r="C53" s="84" t="s">
        <v>2013</v>
      </c>
      <c r="D53" s="84">
        <v>10</v>
      </c>
      <c r="E53" s="84" t="s">
        <v>2029</v>
      </c>
      <c r="F53" s="84">
        <v>2</v>
      </c>
      <c r="G53" s="84" t="s">
        <v>2036</v>
      </c>
      <c r="H53" s="84">
        <v>2</v>
      </c>
      <c r="I53" s="84" t="s">
        <v>2016</v>
      </c>
      <c r="J53" s="84">
        <v>5</v>
      </c>
      <c r="K53" s="84" t="s">
        <v>2052</v>
      </c>
      <c r="L53" s="84">
        <v>2</v>
      </c>
      <c r="M53" s="84" t="s">
        <v>2063</v>
      </c>
      <c r="N53" s="84">
        <v>4</v>
      </c>
      <c r="O53" s="84" t="s">
        <v>2074</v>
      </c>
      <c r="P53" s="84">
        <v>4</v>
      </c>
      <c r="Q53" s="84" t="s">
        <v>2016</v>
      </c>
      <c r="R53" s="84">
        <v>3</v>
      </c>
      <c r="S53" s="84" t="s">
        <v>2086</v>
      </c>
      <c r="T53" s="84">
        <v>2</v>
      </c>
      <c r="U53" s="84" t="s">
        <v>2090</v>
      </c>
      <c r="V53" s="84">
        <v>2</v>
      </c>
    </row>
    <row r="54" spans="1:22" ht="15">
      <c r="A54" s="84" t="s">
        <v>2012</v>
      </c>
      <c r="B54" s="84">
        <v>10</v>
      </c>
      <c r="C54" s="84" t="s">
        <v>2011</v>
      </c>
      <c r="D54" s="84">
        <v>10</v>
      </c>
      <c r="E54" s="84" t="s">
        <v>2030</v>
      </c>
      <c r="F54" s="84">
        <v>2</v>
      </c>
      <c r="G54" s="84" t="s">
        <v>2037</v>
      </c>
      <c r="H54" s="84">
        <v>2</v>
      </c>
      <c r="I54" s="84" t="s">
        <v>2017</v>
      </c>
      <c r="J54" s="84">
        <v>5</v>
      </c>
      <c r="K54" s="84" t="s">
        <v>2053</v>
      </c>
      <c r="L54" s="84">
        <v>2</v>
      </c>
      <c r="M54" s="84" t="s">
        <v>2064</v>
      </c>
      <c r="N54" s="84">
        <v>4</v>
      </c>
      <c r="O54" s="84" t="s">
        <v>2075</v>
      </c>
      <c r="P54" s="84">
        <v>4</v>
      </c>
      <c r="Q54" s="84" t="s">
        <v>2017</v>
      </c>
      <c r="R54" s="84">
        <v>3</v>
      </c>
      <c r="S54" s="84"/>
      <c r="T54" s="84"/>
      <c r="U54" s="84" t="s">
        <v>2091</v>
      </c>
      <c r="V54" s="84">
        <v>2</v>
      </c>
    </row>
    <row r="55" spans="1:22" ht="15">
      <c r="A55" s="84" t="s">
        <v>2013</v>
      </c>
      <c r="B55" s="84">
        <v>10</v>
      </c>
      <c r="C55" s="84" t="s">
        <v>2020</v>
      </c>
      <c r="D55" s="84">
        <v>8</v>
      </c>
      <c r="E55" s="84" t="s">
        <v>2031</v>
      </c>
      <c r="F55" s="84">
        <v>2</v>
      </c>
      <c r="G55" s="84" t="s">
        <v>2038</v>
      </c>
      <c r="H55" s="84">
        <v>2</v>
      </c>
      <c r="I55" s="84" t="s">
        <v>2018</v>
      </c>
      <c r="J55" s="84">
        <v>5</v>
      </c>
      <c r="K55" s="84" t="s">
        <v>2054</v>
      </c>
      <c r="L55" s="84">
        <v>2</v>
      </c>
      <c r="M55" s="84" t="s">
        <v>2065</v>
      </c>
      <c r="N55" s="84">
        <v>3</v>
      </c>
      <c r="O55" s="84" t="s">
        <v>2076</v>
      </c>
      <c r="P55" s="84">
        <v>4</v>
      </c>
      <c r="Q55" s="84" t="s">
        <v>2018</v>
      </c>
      <c r="R55" s="84">
        <v>3</v>
      </c>
      <c r="S55" s="84"/>
      <c r="T55" s="84"/>
      <c r="U55" s="84" t="s">
        <v>2092</v>
      </c>
      <c r="V55" s="84">
        <v>2</v>
      </c>
    </row>
    <row r="56" spans="1:22" ht="15">
      <c r="A56" s="84" t="s">
        <v>2014</v>
      </c>
      <c r="B56" s="84">
        <v>9</v>
      </c>
      <c r="C56" s="84" t="s">
        <v>2021</v>
      </c>
      <c r="D56" s="84">
        <v>8</v>
      </c>
      <c r="E56" s="84" t="s">
        <v>2032</v>
      </c>
      <c r="F56" s="84">
        <v>2</v>
      </c>
      <c r="G56" s="84" t="s">
        <v>2039</v>
      </c>
      <c r="H56" s="84">
        <v>2</v>
      </c>
      <c r="I56" s="84" t="s">
        <v>2045</v>
      </c>
      <c r="J56" s="84">
        <v>5</v>
      </c>
      <c r="K56" s="84" t="s">
        <v>2055</v>
      </c>
      <c r="L56" s="84">
        <v>2</v>
      </c>
      <c r="M56" s="84" t="s">
        <v>2066</v>
      </c>
      <c r="N56" s="84">
        <v>3</v>
      </c>
      <c r="O56" s="84" t="s">
        <v>2077</v>
      </c>
      <c r="P56" s="84">
        <v>4</v>
      </c>
      <c r="Q56" s="84" t="s">
        <v>2045</v>
      </c>
      <c r="R56" s="84">
        <v>3</v>
      </c>
      <c r="S56" s="84"/>
      <c r="T56" s="84"/>
      <c r="U56" s="84" t="s">
        <v>2093</v>
      </c>
      <c r="V56" s="84">
        <v>2</v>
      </c>
    </row>
    <row r="57" spans="1:22" ht="15">
      <c r="A57" s="84" t="s">
        <v>2015</v>
      </c>
      <c r="B57" s="84">
        <v>9</v>
      </c>
      <c r="C57" s="84" t="s">
        <v>2022</v>
      </c>
      <c r="D57" s="84">
        <v>8</v>
      </c>
      <c r="E57" s="84"/>
      <c r="F57" s="84"/>
      <c r="G57" s="84" t="s">
        <v>2040</v>
      </c>
      <c r="H57" s="84">
        <v>2</v>
      </c>
      <c r="I57" s="84" t="s">
        <v>2046</v>
      </c>
      <c r="J57" s="84">
        <v>5</v>
      </c>
      <c r="K57" s="84" t="s">
        <v>2056</v>
      </c>
      <c r="L57" s="84">
        <v>2</v>
      </c>
      <c r="M57" s="84" t="s">
        <v>2067</v>
      </c>
      <c r="N57" s="84">
        <v>3</v>
      </c>
      <c r="O57" s="84" t="s">
        <v>2078</v>
      </c>
      <c r="P57" s="84">
        <v>4</v>
      </c>
      <c r="Q57" s="84" t="s">
        <v>2046</v>
      </c>
      <c r="R57" s="84">
        <v>3</v>
      </c>
      <c r="S57" s="84"/>
      <c r="T57" s="84"/>
      <c r="U57" s="84" t="s">
        <v>2094</v>
      </c>
      <c r="V57" s="84">
        <v>2</v>
      </c>
    </row>
    <row r="58" spans="1:22" ht="15">
      <c r="A58" s="84" t="s">
        <v>2016</v>
      </c>
      <c r="B58" s="84">
        <v>9</v>
      </c>
      <c r="C58" s="84" t="s">
        <v>2023</v>
      </c>
      <c r="D58" s="84">
        <v>8</v>
      </c>
      <c r="E58" s="84"/>
      <c r="F58" s="84"/>
      <c r="G58" s="84" t="s">
        <v>2041</v>
      </c>
      <c r="H58" s="84">
        <v>2</v>
      </c>
      <c r="I58" s="84" t="s">
        <v>2047</v>
      </c>
      <c r="J58" s="84">
        <v>5</v>
      </c>
      <c r="K58" s="84" t="s">
        <v>2057</v>
      </c>
      <c r="L58" s="84">
        <v>2</v>
      </c>
      <c r="M58" s="84" t="s">
        <v>2068</v>
      </c>
      <c r="N58" s="84">
        <v>3</v>
      </c>
      <c r="O58" s="84" t="s">
        <v>2079</v>
      </c>
      <c r="P58" s="84">
        <v>4</v>
      </c>
      <c r="Q58" s="84" t="s">
        <v>2047</v>
      </c>
      <c r="R58" s="84">
        <v>3</v>
      </c>
      <c r="S58" s="84"/>
      <c r="T58" s="84"/>
      <c r="U58" s="84" t="s">
        <v>2095</v>
      </c>
      <c r="V58" s="84">
        <v>2</v>
      </c>
    </row>
    <row r="59" spans="1:22" ht="15">
      <c r="A59" s="84" t="s">
        <v>2017</v>
      </c>
      <c r="B59" s="84">
        <v>9</v>
      </c>
      <c r="C59" s="84" t="s">
        <v>2024</v>
      </c>
      <c r="D59" s="84">
        <v>8</v>
      </c>
      <c r="E59" s="84"/>
      <c r="F59" s="84"/>
      <c r="G59" s="84" t="s">
        <v>2042</v>
      </c>
      <c r="H59" s="84">
        <v>2</v>
      </c>
      <c r="I59" s="84" t="s">
        <v>2048</v>
      </c>
      <c r="J59" s="84">
        <v>5</v>
      </c>
      <c r="K59" s="84" t="s">
        <v>2058</v>
      </c>
      <c r="L59" s="84">
        <v>2</v>
      </c>
      <c r="M59" s="84" t="s">
        <v>2069</v>
      </c>
      <c r="N59" s="84">
        <v>3</v>
      </c>
      <c r="O59" s="84" t="s">
        <v>2080</v>
      </c>
      <c r="P59" s="84">
        <v>4</v>
      </c>
      <c r="Q59" s="84" t="s">
        <v>2048</v>
      </c>
      <c r="R59" s="84">
        <v>3</v>
      </c>
      <c r="S59" s="84"/>
      <c r="T59" s="84"/>
      <c r="U59" s="84" t="s">
        <v>2096</v>
      </c>
      <c r="V59" s="84">
        <v>2</v>
      </c>
    </row>
    <row r="60" spans="1:22" ht="15">
      <c r="A60" s="84" t="s">
        <v>2018</v>
      </c>
      <c r="B60" s="84">
        <v>9</v>
      </c>
      <c r="C60" s="84" t="s">
        <v>2025</v>
      </c>
      <c r="D60" s="84">
        <v>8</v>
      </c>
      <c r="E60" s="84"/>
      <c r="F60" s="84"/>
      <c r="G60" s="84" t="s">
        <v>2043</v>
      </c>
      <c r="H60" s="84">
        <v>2</v>
      </c>
      <c r="I60" s="84" t="s">
        <v>2012</v>
      </c>
      <c r="J60" s="84">
        <v>5</v>
      </c>
      <c r="K60" s="84" t="s">
        <v>2059</v>
      </c>
      <c r="L60" s="84">
        <v>2</v>
      </c>
      <c r="M60" s="84" t="s">
        <v>2070</v>
      </c>
      <c r="N60" s="84">
        <v>3</v>
      </c>
      <c r="O60" s="84" t="s">
        <v>2081</v>
      </c>
      <c r="P60" s="84">
        <v>4</v>
      </c>
      <c r="Q60" s="84" t="s">
        <v>2012</v>
      </c>
      <c r="R60" s="84">
        <v>3</v>
      </c>
      <c r="S60" s="84"/>
      <c r="T60" s="84"/>
      <c r="U60" s="84" t="s">
        <v>2097</v>
      </c>
      <c r="V60" s="84">
        <v>2</v>
      </c>
    </row>
    <row r="63" spans="1:22" ht="15" customHeight="1">
      <c r="A63" s="13" t="s">
        <v>2108</v>
      </c>
      <c r="B63" s="13" t="s">
        <v>1838</v>
      </c>
      <c r="C63" s="13" t="s">
        <v>2110</v>
      </c>
      <c r="D63" s="13" t="s">
        <v>1841</v>
      </c>
      <c r="E63" s="78" t="s">
        <v>2111</v>
      </c>
      <c r="F63" s="78" t="s">
        <v>1845</v>
      </c>
      <c r="G63" s="78" t="s">
        <v>2114</v>
      </c>
      <c r="H63" s="78" t="s">
        <v>1847</v>
      </c>
      <c r="I63" s="78" t="s">
        <v>2116</v>
      </c>
      <c r="J63" s="78" t="s">
        <v>1850</v>
      </c>
      <c r="K63" s="78" t="s">
        <v>2118</v>
      </c>
      <c r="L63" s="78" t="s">
        <v>1852</v>
      </c>
      <c r="M63" s="78" t="s">
        <v>2120</v>
      </c>
      <c r="N63" s="78" t="s">
        <v>1854</v>
      </c>
      <c r="O63" s="78" t="s">
        <v>2122</v>
      </c>
      <c r="P63" s="78" t="s">
        <v>1856</v>
      </c>
      <c r="Q63" s="78" t="s">
        <v>2124</v>
      </c>
      <c r="R63" s="78" t="s">
        <v>1858</v>
      </c>
      <c r="S63" s="78" t="s">
        <v>2126</v>
      </c>
      <c r="T63" s="78" t="s">
        <v>1860</v>
      </c>
      <c r="U63" s="78" t="s">
        <v>2128</v>
      </c>
      <c r="V63" s="78" t="s">
        <v>1867</v>
      </c>
    </row>
    <row r="64" spans="1:22" ht="15">
      <c r="A64" s="78" t="s">
        <v>284</v>
      </c>
      <c r="B64" s="78">
        <v>1</v>
      </c>
      <c r="C64" s="78" t="s">
        <v>284</v>
      </c>
      <c r="D64" s="78">
        <v>1</v>
      </c>
      <c r="E64" s="78"/>
      <c r="F64" s="78"/>
      <c r="G64" s="78"/>
      <c r="H64" s="78"/>
      <c r="I64" s="78"/>
      <c r="J64" s="78"/>
      <c r="K64" s="78"/>
      <c r="L64" s="78"/>
      <c r="M64" s="78"/>
      <c r="N64" s="78"/>
      <c r="O64" s="78"/>
      <c r="P64" s="78"/>
      <c r="Q64" s="78"/>
      <c r="R64" s="78"/>
      <c r="S64" s="78"/>
      <c r="T64" s="78"/>
      <c r="U64" s="78"/>
      <c r="V64" s="78"/>
    </row>
    <row r="65" spans="1:22" ht="15">
      <c r="A65" s="78" t="s">
        <v>292</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2109</v>
      </c>
      <c r="B68" s="13" t="s">
        <v>1838</v>
      </c>
      <c r="C68" s="13" t="s">
        <v>2112</v>
      </c>
      <c r="D68" s="13" t="s">
        <v>1841</v>
      </c>
      <c r="E68" s="13" t="s">
        <v>2113</v>
      </c>
      <c r="F68" s="13" t="s">
        <v>1845</v>
      </c>
      <c r="G68" s="13" t="s">
        <v>2115</v>
      </c>
      <c r="H68" s="13" t="s">
        <v>1847</v>
      </c>
      <c r="I68" s="13" t="s">
        <v>2117</v>
      </c>
      <c r="J68" s="13" t="s">
        <v>1850</v>
      </c>
      <c r="K68" s="13" t="s">
        <v>2119</v>
      </c>
      <c r="L68" s="13" t="s">
        <v>1852</v>
      </c>
      <c r="M68" s="13" t="s">
        <v>2121</v>
      </c>
      <c r="N68" s="13" t="s">
        <v>1854</v>
      </c>
      <c r="O68" s="13" t="s">
        <v>2123</v>
      </c>
      <c r="P68" s="13" t="s">
        <v>1856</v>
      </c>
      <c r="Q68" s="13" t="s">
        <v>2125</v>
      </c>
      <c r="R68" s="13" t="s">
        <v>1858</v>
      </c>
      <c r="S68" s="13" t="s">
        <v>2127</v>
      </c>
      <c r="T68" s="13" t="s">
        <v>1860</v>
      </c>
      <c r="U68" s="13" t="s">
        <v>2129</v>
      </c>
      <c r="V68" s="13" t="s">
        <v>1867</v>
      </c>
    </row>
    <row r="69" spans="1:22" ht="15">
      <c r="A69" s="78" t="s">
        <v>282</v>
      </c>
      <c r="B69" s="78">
        <v>62</v>
      </c>
      <c r="C69" s="78" t="s">
        <v>282</v>
      </c>
      <c r="D69" s="78">
        <v>48</v>
      </c>
      <c r="E69" s="78" t="s">
        <v>267</v>
      </c>
      <c r="F69" s="78">
        <v>1</v>
      </c>
      <c r="G69" s="78" t="s">
        <v>282</v>
      </c>
      <c r="H69" s="78">
        <v>2</v>
      </c>
      <c r="I69" s="78" t="s">
        <v>282</v>
      </c>
      <c r="J69" s="78">
        <v>6</v>
      </c>
      <c r="K69" s="78" t="s">
        <v>282</v>
      </c>
      <c r="L69" s="78">
        <v>4</v>
      </c>
      <c r="M69" s="78" t="s">
        <v>261</v>
      </c>
      <c r="N69" s="78">
        <v>3</v>
      </c>
      <c r="O69" s="78" t="s">
        <v>283</v>
      </c>
      <c r="P69" s="78">
        <v>3</v>
      </c>
      <c r="Q69" s="78" t="s">
        <v>250</v>
      </c>
      <c r="R69" s="78">
        <v>2</v>
      </c>
      <c r="S69" s="78" t="s">
        <v>265</v>
      </c>
      <c r="T69" s="78">
        <v>1</v>
      </c>
      <c r="U69" s="78" t="s">
        <v>282</v>
      </c>
      <c r="V69" s="78">
        <v>1</v>
      </c>
    </row>
    <row r="70" spans="1:22" ht="15">
      <c r="A70" s="78" t="s">
        <v>285</v>
      </c>
      <c r="B70" s="78">
        <v>9</v>
      </c>
      <c r="C70" s="78" t="s">
        <v>285</v>
      </c>
      <c r="D70" s="78">
        <v>8</v>
      </c>
      <c r="E70" s="78"/>
      <c r="F70" s="78"/>
      <c r="G70" s="78" t="s">
        <v>294</v>
      </c>
      <c r="H70" s="78">
        <v>2</v>
      </c>
      <c r="I70" s="78" t="s">
        <v>290</v>
      </c>
      <c r="J70" s="78">
        <v>4</v>
      </c>
      <c r="K70" s="78" t="s">
        <v>297</v>
      </c>
      <c r="L70" s="78">
        <v>3</v>
      </c>
      <c r="M70" s="78"/>
      <c r="N70" s="78"/>
      <c r="O70" s="78" t="s">
        <v>282</v>
      </c>
      <c r="P70" s="78">
        <v>1</v>
      </c>
      <c r="Q70" s="78"/>
      <c r="R70" s="78"/>
      <c r="S70" s="78"/>
      <c r="T70" s="78"/>
      <c r="U70" s="78" t="s">
        <v>278</v>
      </c>
      <c r="V70" s="78">
        <v>1</v>
      </c>
    </row>
    <row r="71" spans="1:22" ht="15">
      <c r="A71" s="78" t="s">
        <v>283</v>
      </c>
      <c r="B71" s="78">
        <v>5</v>
      </c>
      <c r="C71" s="78" t="s">
        <v>283</v>
      </c>
      <c r="D71" s="78">
        <v>2</v>
      </c>
      <c r="E71" s="78"/>
      <c r="F71" s="78"/>
      <c r="G71" s="78" t="s">
        <v>295</v>
      </c>
      <c r="H71" s="78">
        <v>1</v>
      </c>
      <c r="I71" s="78" t="s">
        <v>285</v>
      </c>
      <c r="J71" s="78">
        <v>1</v>
      </c>
      <c r="K71" s="78" t="s">
        <v>280</v>
      </c>
      <c r="L71" s="78">
        <v>2</v>
      </c>
      <c r="M71" s="78"/>
      <c r="N71" s="78"/>
      <c r="O71" s="78"/>
      <c r="P71" s="78"/>
      <c r="Q71" s="78"/>
      <c r="R71" s="78"/>
      <c r="S71" s="78"/>
      <c r="T71" s="78"/>
      <c r="U71" s="78"/>
      <c r="V71" s="78"/>
    </row>
    <row r="72" spans="1:22" ht="15">
      <c r="A72" s="78" t="s">
        <v>290</v>
      </c>
      <c r="B72" s="78">
        <v>4</v>
      </c>
      <c r="C72" s="78" t="s">
        <v>284</v>
      </c>
      <c r="D72" s="78">
        <v>2</v>
      </c>
      <c r="E72" s="78"/>
      <c r="F72" s="78"/>
      <c r="G72" s="78" t="s">
        <v>253</v>
      </c>
      <c r="H72" s="78">
        <v>1</v>
      </c>
      <c r="I72" s="78"/>
      <c r="J72" s="78"/>
      <c r="K72" s="78" t="s">
        <v>296</v>
      </c>
      <c r="L72" s="78">
        <v>1</v>
      </c>
      <c r="M72" s="78"/>
      <c r="N72" s="78"/>
      <c r="O72" s="78"/>
      <c r="P72" s="78"/>
      <c r="Q72" s="78"/>
      <c r="R72" s="78"/>
      <c r="S72" s="78"/>
      <c r="T72" s="78"/>
      <c r="U72" s="78"/>
      <c r="V72" s="78"/>
    </row>
    <row r="73" spans="1:22" ht="15">
      <c r="A73" s="78" t="s">
        <v>297</v>
      </c>
      <c r="B73" s="78">
        <v>3</v>
      </c>
      <c r="C73" s="78" t="s">
        <v>295</v>
      </c>
      <c r="D73" s="78">
        <v>2</v>
      </c>
      <c r="E73" s="78"/>
      <c r="F73" s="78"/>
      <c r="G73" s="78" t="s">
        <v>293</v>
      </c>
      <c r="H73" s="78">
        <v>1</v>
      </c>
      <c r="I73" s="78"/>
      <c r="J73" s="78"/>
      <c r="K73" s="78"/>
      <c r="L73" s="78"/>
      <c r="M73" s="78"/>
      <c r="N73" s="78"/>
      <c r="O73" s="78"/>
      <c r="P73" s="78"/>
      <c r="Q73" s="78"/>
      <c r="R73" s="78"/>
      <c r="S73" s="78"/>
      <c r="T73" s="78"/>
      <c r="U73" s="78"/>
      <c r="V73" s="78"/>
    </row>
    <row r="74" spans="1:22" ht="15">
      <c r="A74" s="78" t="s">
        <v>261</v>
      </c>
      <c r="B74" s="78">
        <v>3</v>
      </c>
      <c r="C74" s="78" t="s">
        <v>302</v>
      </c>
      <c r="D74" s="78">
        <v>1</v>
      </c>
      <c r="E74" s="78"/>
      <c r="F74" s="78"/>
      <c r="G74" s="78"/>
      <c r="H74" s="78"/>
      <c r="I74" s="78"/>
      <c r="J74" s="78"/>
      <c r="K74" s="78"/>
      <c r="L74" s="78"/>
      <c r="M74" s="78"/>
      <c r="N74" s="78"/>
      <c r="O74" s="78"/>
      <c r="P74" s="78"/>
      <c r="Q74" s="78"/>
      <c r="R74" s="78"/>
      <c r="S74" s="78"/>
      <c r="T74" s="78"/>
      <c r="U74" s="78"/>
      <c r="V74" s="78"/>
    </row>
    <row r="75" spans="1:22" ht="15">
      <c r="A75" s="78" t="s">
        <v>295</v>
      </c>
      <c r="B75" s="78">
        <v>3</v>
      </c>
      <c r="C75" s="78" t="s">
        <v>298</v>
      </c>
      <c r="D75" s="78">
        <v>1</v>
      </c>
      <c r="E75" s="78"/>
      <c r="F75" s="78"/>
      <c r="G75" s="78"/>
      <c r="H75" s="78"/>
      <c r="I75" s="78"/>
      <c r="J75" s="78"/>
      <c r="K75" s="78"/>
      <c r="L75" s="78"/>
      <c r="M75" s="78"/>
      <c r="N75" s="78"/>
      <c r="O75" s="78"/>
      <c r="P75" s="78"/>
      <c r="Q75" s="78"/>
      <c r="R75" s="78"/>
      <c r="S75" s="78"/>
      <c r="T75" s="78"/>
      <c r="U75" s="78"/>
      <c r="V75" s="78"/>
    </row>
    <row r="76" spans="1:22" ht="15">
      <c r="A76" s="78" t="s">
        <v>280</v>
      </c>
      <c r="B76" s="78">
        <v>2</v>
      </c>
      <c r="C76" s="78" t="s">
        <v>299</v>
      </c>
      <c r="D76" s="78">
        <v>1</v>
      </c>
      <c r="E76" s="78"/>
      <c r="F76" s="78"/>
      <c r="G76" s="78"/>
      <c r="H76" s="78"/>
      <c r="I76" s="78"/>
      <c r="J76" s="78"/>
      <c r="K76" s="78"/>
      <c r="L76" s="78"/>
      <c r="M76" s="78"/>
      <c r="N76" s="78"/>
      <c r="O76" s="78"/>
      <c r="P76" s="78"/>
      <c r="Q76" s="78"/>
      <c r="R76" s="78"/>
      <c r="S76" s="78"/>
      <c r="T76" s="78"/>
      <c r="U76" s="78"/>
      <c r="V76" s="78"/>
    </row>
    <row r="77" spans="1:22" ht="15">
      <c r="A77" s="78" t="s">
        <v>294</v>
      </c>
      <c r="B77" s="78">
        <v>2</v>
      </c>
      <c r="C77" s="78" t="s">
        <v>300</v>
      </c>
      <c r="D77" s="78">
        <v>1</v>
      </c>
      <c r="E77" s="78"/>
      <c r="F77" s="78"/>
      <c r="G77" s="78"/>
      <c r="H77" s="78"/>
      <c r="I77" s="78"/>
      <c r="J77" s="78"/>
      <c r="K77" s="78"/>
      <c r="L77" s="78"/>
      <c r="M77" s="78"/>
      <c r="N77" s="78"/>
      <c r="O77" s="78"/>
      <c r="P77" s="78"/>
      <c r="Q77" s="78"/>
      <c r="R77" s="78"/>
      <c r="S77" s="78"/>
      <c r="T77" s="78"/>
      <c r="U77" s="78"/>
      <c r="V77" s="78"/>
    </row>
    <row r="78" spans="1:22" ht="15">
      <c r="A78" s="78" t="s">
        <v>250</v>
      </c>
      <c r="B78" s="78">
        <v>2</v>
      </c>
      <c r="C78" s="78" t="s">
        <v>301</v>
      </c>
      <c r="D78" s="78">
        <v>1</v>
      </c>
      <c r="E78" s="78"/>
      <c r="F78" s="78"/>
      <c r="G78" s="78"/>
      <c r="H78" s="78"/>
      <c r="I78" s="78"/>
      <c r="J78" s="78"/>
      <c r="K78" s="78"/>
      <c r="L78" s="78"/>
      <c r="M78" s="78"/>
      <c r="N78" s="78"/>
      <c r="O78" s="78"/>
      <c r="P78" s="78"/>
      <c r="Q78" s="78"/>
      <c r="R78" s="78"/>
      <c r="S78" s="78"/>
      <c r="T78" s="78"/>
      <c r="U78" s="78"/>
      <c r="V78" s="78"/>
    </row>
    <row r="81" spans="1:22" ht="15" customHeight="1">
      <c r="A81" s="13" t="s">
        <v>2138</v>
      </c>
      <c r="B81" s="13" t="s">
        <v>1838</v>
      </c>
      <c r="C81" s="13" t="s">
        <v>2139</v>
      </c>
      <c r="D81" s="13" t="s">
        <v>1841</v>
      </c>
      <c r="E81" s="13" t="s">
        <v>2140</v>
      </c>
      <c r="F81" s="13" t="s">
        <v>1845</v>
      </c>
      <c r="G81" s="13" t="s">
        <v>2141</v>
      </c>
      <c r="H81" s="13" t="s">
        <v>1847</v>
      </c>
      <c r="I81" s="13" t="s">
        <v>2142</v>
      </c>
      <c r="J81" s="13" t="s">
        <v>1850</v>
      </c>
      <c r="K81" s="13" t="s">
        <v>2143</v>
      </c>
      <c r="L81" s="13" t="s">
        <v>1852</v>
      </c>
      <c r="M81" s="13" t="s">
        <v>2144</v>
      </c>
      <c r="N81" s="13" t="s">
        <v>1854</v>
      </c>
      <c r="O81" s="13" t="s">
        <v>2145</v>
      </c>
      <c r="P81" s="13" t="s">
        <v>1856</v>
      </c>
      <c r="Q81" s="13" t="s">
        <v>2146</v>
      </c>
      <c r="R81" s="13" t="s">
        <v>1858</v>
      </c>
      <c r="S81" s="13" t="s">
        <v>2147</v>
      </c>
      <c r="T81" s="13" t="s">
        <v>1860</v>
      </c>
      <c r="U81" s="13" t="s">
        <v>2148</v>
      </c>
      <c r="V81" s="13" t="s">
        <v>1867</v>
      </c>
    </row>
    <row r="82" spans="1:22" ht="15">
      <c r="A82" s="114" t="s">
        <v>249</v>
      </c>
      <c r="B82" s="78">
        <v>196181</v>
      </c>
      <c r="C82" s="114" t="s">
        <v>298</v>
      </c>
      <c r="D82" s="78">
        <v>51562</v>
      </c>
      <c r="E82" s="114" t="s">
        <v>248</v>
      </c>
      <c r="F82" s="78">
        <v>33081</v>
      </c>
      <c r="G82" s="114" t="s">
        <v>254</v>
      </c>
      <c r="H82" s="78">
        <v>128208</v>
      </c>
      <c r="I82" s="114" t="s">
        <v>291</v>
      </c>
      <c r="J82" s="78">
        <v>16218</v>
      </c>
      <c r="K82" s="114" t="s">
        <v>297</v>
      </c>
      <c r="L82" s="78">
        <v>1129</v>
      </c>
      <c r="M82" s="114" t="s">
        <v>244</v>
      </c>
      <c r="N82" s="78">
        <v>897</v>
      </c>
      <c r="O82" s="114" t="s">
        <v>283</v>
      </c>
      <c r="P82" s="78">
        <v>23139</v>
      </c>
      <c r="Q82" s="114" t="s">
        <v>249</v>
      </c>
      <c r="R82" s="78">
        <v>196181</v>
      </c>
      <c r="S82" s="114" t="s">
        <v>266</v>
      </c>
      <c r="T82" s="78">
        <v>38</v>
      </c>
      <c r="U82" s="114" t="s">
        <v>239</v>
      </c>
      <c r="V82" s="78">
        <v>1026</v>
      </c>
    </row>
    <row r="83" spans="1:22" ht="15">
      <c r="A83" s="114" t="s">
        <v>254</v>
      </c>
      <c r="B83" s="78">
        <v>128208</v>
      </c>
      <c r="C83" s="114" t="s">
        <v>284</v>
      </c>
      <c r="D83" s="78">
        <v>37721</v>
      </c>
      <c r="E83" s="114" t="s">
        <v>215</v>
      </c>
      <c r="F83" s="78">
        <v>23745</v>
      </c>
      <c r="G83" s="114" t="s">
        <v>293</v>
      </c>
      <c r="H83" s="78">
        <v>38826</v>
      </c>
      <c r="I83" s="114" t="s">
        <v>252</v>
      </c>
      <c r="J83" s="78">
        <v>4424</v>
      </c>
      <c r="K83" s="114" t="s">
        <v>280</v>
      </c>
      <c r="L83" s="78">
        <v>752</v>
      </c>
      <c r="M83" s="114" t="s">
        <v>257</v>
      </c>
      <c r="N83" s="78">
        <v>766</v>
      </c>
      <c r="O83" s="114" t="s">
        <v>217</v>
      </c>
      <c r="P83" s="78">
        <v>22002</v>
      </c>
      <c r="Q83" s="114" t="s">
        <v>250</v>
      </c>
      <c r="R83" s="78">
        <v>930</v>
      </c>
      <c r="S83" s="114" t="s">
        <v>265</v>
      </c>
      <c r="T83" s="78">
        <v>17</v>
      </c>
      <c r="U83" s="114" t="s">
        <v>278</v>
      </c>
      <c r="V83" s="78">
        <v>142</v>
      </c>
    </row>
    <row r="84" spans="1:22" ht="15">
      <c r="A84" s="114" t="s">
        <v>298</v>
      </c>
      <c r="B84" s="78">
        <v>51562</v>
      </c>
      <c r="C84" s="114" t="s">
        <v>300</v>
      </c>
      <c r="D84" s="78">
        <v>23699</v>
      </c>
      <c r="E84" s="114" t="s">
        <v>237</v>
      </c>
      <c r="F84" s="78">
        <v>18627</v>
      </c>
      <c r="G84" s="114" t="s">
        <v>294</v>
      </c>
      <c r="H84" s="78">
        <v>20806</v>
      </c>
      <c r="I84" s="114" t="s">
        <v>290</v>
      </c>
      <c r="J84" s="78">
        <v>150</v>
      </c>
      <c r="K84" s="114" t="s">
        <v>296</v>
      </c>
      <c r="L84" s="78">
        <v>602</v>
      </c>
      <c r="M84" s="114" t="s">
        <v>262</v>
      </c>
      <c r="N84" s="78">
        <v>154</v>
      </c>
      <c r="O84" s="114" t="s">
        <v>218</v>
      </c>
      <c r="P84" s="78">
        <v>8021</v>
      </c>
      <c r="Q84" s="114" t="s">
        <v>251</v>
      </c>
      <c r="R84" s="78">
        <v>23</v>
      </c>
      <c r="S84" s="114"/>
      <c r="T84" s="78"/>
      <c r="U84" s="114"/>
      <c r="V84" s="78"/>
    </row>
    <row r="85" spans="1:22" ht="15">
      <c r="A85" s="114" t="s">
        <v>293</v>
      </c>
      <c r="B85" s="78">
        <v>38826</v>
      </c>
      <c r="C85" s="114" t="s">
        <v>282</v>
      </c>
      <c r="D85" s="78">
        <v>20576</v>
      </c>
      <c r="E85" s="114" t="s">
        <v>232</v>
      </c>
      <c r="F85" s="78">
        <v>13584</v>
      </c>
      <c r="G85" s="114" t="s">
        <v>253</v>
      </c>
      <c r="H85" s="78">
        <v>14840</v>
      </c>
      <c r="I85" s="114" t="s">
        <v>289</v>
      </c>
      <c r="J85" s="78">
        <v>118</v>
      </c>
      <c r="K85" s="114" t="s">
        <v>279</v>
      </c>
      <c r="L85" s="78">
        <v>282</v>
      </c>
      <c r="M85" s="114" t="s">
        <v>261</v>
      </c>
      <c r="N85" s="78">
        <v>118</v>
      </c>
      <c r="O85" s="114" t="s">
        <v>228</v>
      </c>
      <c r="P85" s="78">
        <v>1164</v>
      </c>
      <c r="Q85" s="114"/>
      <c r="R85" s="78"/>
      <c r="S85" s="114"/>
      <c r="T85" s="78"/>
      <c r="U85" s="114"/>
      <c r="V85" s="78"/>
    </row>
    <row r="86" spans="1:22" ht="15">
      <c r="A86" s="114" t="s">
        <v>284</v>
      </c>
      <c r="B86" s="78">
        <v>37721</v>
      </c>
      <c r="C86" s="114" t="s">
        <v>212</v>
      </c>
      <c r="D86" s="78">
        <v>17402</v>
      </c>
      <c r="E86" s="114" t="s">
        <v>214</v>
      </c>
      <c r="F86" s="78">
        <v>5188</v>
      </c>
      <c r="G86" s="114" t="s">
        <v>295</v>
      </c>
      <c r="H86" s="78">
        <v>4788</v>
      </c>
      <c r="I86" s="114" t="s">
        <v>276</v>
      </c>
      <c r="J86" s="78">
        <v>53</v>
      </c>
      <c r="K86" s="114"/>
      <c r="L86" s="78"/>
      <c r="M86" s="114"/>
      <c r="N86" s="78"/>
      <c r="O86" s="114"/>
      <c r="P86" s="78"/>
      <c r="Q86" s="114"/>
      <c r="R86" s="78"/>
      <c r="S86" s="114"/>
      <c r="T86" s="78"/>
      <c r="U86" s="114"/>
      <c r="V86" s="78"/>
    </row>
    <row r="87" spans="1:22" ht="15">
      <c r="A87" s="114" t="s">
        <v>248</v>
      </c>
      <c r="B87" s="78">
        <v>33081</v>
      </c>
      <c r="C87" s="114" t="s">
        <v>302</v>
      </c>
      <c r="D87" s="78">
        <v>15207</v>
      </c>
      <c r="E87" s="114" t="s">
        <v>287</v>
      </c>
      <c r="F87" s="78">
        <v>5014</v>
      </c>
      <c r="G87" s="114" t="s">
        <v>242</v>
      </c>
      <c r="H87" s="78">
        <v>989</v>
      </c>
      <c r="I87" s="114"/>
      <c r="J87" s="78"/>
      <c r="K87" s="114"/>
      <c r="L87" s="78"/>
      <c r="M87" s="114"/>
      <c r="N87" s="78"/>
      <c r="O87" s="114"/>
      <c r="P87" s="78"/>
      <c r="Q87" s="114"/>
      <c r="R87" s="78"/>
      <c r="S87" s="114"/>
      <c r="T87" s="78"/>
      <c r="U87" s="114"/>
      <c r="V87" s="78"/>
    </row>
    <row r="88" spans="1:22" ht="15">
      <c r="A88" s="114" t="s">
        <v>224</v>
      </c>
      <c r="B88" s="78">
        <v>26021</v>
      </c>
      <c r="C88" s="114" t="s">
        <v>273</v>
      </c>
      <c r="D88" s="78">
        <v>14677</v>
      </c>
      <c r="E88" s="114" t="s">
        <v>231</v>
      </c>
      <c r="F88" s="78">
        <v>3496</v>
      </c>
      <c r="G88" s="114"/>
      <c r="H88" s="78"/>
      <c r="I88" s="114"/>
      <c r="J88" s="78"/>
      <c r="K88" s="114"/>
      <c r="L88" s="78"/>
      <c r="M88" s="114"/>
      <c r="N88" s="78"/>
      <c r="O88" s="114"/>
      <c r="P88" s="78"/>
      <c r="Q88" s="114"/>
      <c r="R88" s="78"/>
      <c r="S88" s="114"/>
      <c r="T88" s="78"/>
      <c r="U88" s="114"/>
      <c r="V88" s="78"/>
    </row>
    <row r="89" spans="1:22" ht="15">
      <c r="A89" s="114" t="s">
        <v>215</v>
      </c>
      <c r="B89" s="78">
        <v>23745</v>
      </c>
      <c r="C89" s="114" t="s">
        <v>281</v>
      </c>
      <c r="D89" s="78">
        <v>13822</v>
      </c>
      <c r="E89" s="114" t="s">
        <v>226</v>
      </c>
      <c r="F89" s="78">
        <v>1937</v>
      </c>
      <c r="G89" s="114"/>
      <c r="H89" s="78"/>
      <c r="I89" s="114"/>
      <c r="J89" s="78"/>
      <c r="K89" s="114"/>
      <c r="L89" s="78"/>
      <c r="M89" s="114"/>
      <c r="N89" s="78"/>
      <c r="O89" s="114"/>
      <c r="P89" s="78"/>
      <c r="Q89" s="114"/>
      <c r="R89" s="78"/>
      <c r="S89" s="114"/>
      <c r="T89" s="78"/>
      <c r="U89" s="114"/>
      <c r="V89" s="78"/>
    </row>
    <row r="90" spans="1:22" ht="15">
      <c r="A90" s="114" t="s">
        <v>300</v>
      </c>
      <c r="B90" s="78">
        <v>23699</v>
      </c>
      <c r="C90" s="114" t="s">
        <v>235</v>
      </c>
      <c r="D90" s="78">
        <v>4904</v>
      </c>
      <c r="E90" s="114" t="s">
        <v>274</v>
      </c>
      <c r="F90" s="78">
        <v>1345</v>
      </c>
      <c r="G90" s="114"/>
      <c r="H90" s="78"/>
      <c r="I90" s="114"/>
      <c r="J90" s="78"/>
      <c r="K90" s="114"/>
      <c r="L90" s="78"/>
      <c r="M90" s="114"/>
      <c r="N90" s="78"/>
      <c r="O90" s="114"/>
      <c r="P90" s="78"/>
      <c r="Q90" s="114"/>
      <c r="R90" s="78"/>
      <c r="S90" s="114"/>
      <c r="T90" s="78"/>
      <c r="U90" s="114"/>
      <c r="V90" s="78"/>
    </row>
    <row r="91" spans="1:22" ht="15">
      <c r="A91" s="114" t="s">
        <v>283</v>
      </c>
      <c r="B91" s="78">
        <v>23139</v>
      </c>
      <c r="C91" s="114" t="s">
        <v>285</v>
      </c>
      <c r="D91" s="78">
        <v>4726</v>
      </c>
      <c r="E91" s="114" t="s">
        <v>245</v>
      </c>
      <c r="F91" s="78">
        <v>1205</v>
      </c>
      <c r="G91" s="114"/>
      <c r="H91" s="78"/>
      <c r="I91" s="114"/>
      <c r="J91" s="78"/>
      <c r="K91" s="114"/>
      <c r="L91" s="78"/>
      <c r="M91" s="114"/>
      <c r="N91" s="78"/>
      <c r="O91" s="114"/>
      <c r="P91" s="78"/>
      <c r="Q91" s="114"/>
      <c r="R91" s="78"/>
      <c r="S91" s="114"/>
      <c r="T91" s="78"/>
      <c r="U91" s="114"/>
      <c r="V91" s="78"/>
    </row>
  </sheetData>
  <hyperlinks>
    <hyperlink ref="A2" r:id="rId1" display="https://rsmus.com/newsroom/news-releases/2019/2018-rsm-classic-raises-more-than-3-5-million.html?cmpid=soc:twcpr0219-rsm-classic-donation-total:dj01"/>
    <hyperlink ref="A3" r:id="rId2" display="https://rsmus.com/who-we-are/corporate-responsibility/diversity-and-inclusion/eng-page/happy-chinese-new-year.html?cmpid=soc:incpr0219-chinese-new-year-feb-19:dj01"/>
    <hyperlink ref="A4" r:id="rId3" display="https://rsmus.com/who-we-are/corporate-responsibility/diversity-and-inclusion/eng-page/we-love-love.html?cmpid=soc:twcpr0219-pride-eng-valentines-day:dj01"/>
    <hyperlink ref="A5" r:id="rId4" display="https://rsmus.com/what-we-do/services/tax/lead-tax/guide-to-tax-cuts-and-jobs-act.html?cmpid=soc:twcpr0517-tax-social-posts-ongoing:dj01"/>
    <hyperlink ref="A6" r:id="rId5" display="https://rsmus.com/events/blockchain-benefits-food-value-chain.html?cmpid=soc:twcpr0219-fandb-webcast-blockchain-clearthru:dj01"/>
    <hyperlink ref="A7" r:id="rId6" display="https://rsmus.com/events/moderizing-nonprofit-365-powerbi.html"/>
    <hyperlink ref="A8" r:id="rId7" display="https://rsmus.com/what-we-do/industries/consumer-products/food-and-beverage/top-trends-for-food-and-beverage-industry-businesses.html?cmpid=soc:twcpr0119-2019-food-beverage-trends:dj01"/>
    <hyperlink ref="A9" r:id="rId8" display="https://rsmus.com/what-we-do/industries/industrial-products/key-drivers-of-digital-transformation-in-manufacturing.html"/>
    <hyperlink ref="A10" r:id="rId9" display="https://rsmus.com/what-we-do/industries/consumer-products/food-and-beverage/the-blockchain-advantage-benefits-along-the-food-value-chain.html?cmpid=soc:twcpr1018-blockchain-infographic:dj01"/>
    <hyperlink ref="A11" r:id="rId10" display="https://rsmus.com/what-we-do/services/risk-advisory/data-analytics/data-analytics-for-internal-audit.html#.XBJF8MXtPyB.twitter"/>
    <hyperlink ref="C2" r:id="rId11" display="https://rsmus.com/newsroom/news-releases/2019/2018-rsm-classic-raises-more-than-3-5-million.html?cmpid=soc:twcpr0219-rsm-classic-donation-total:dj01"/>
    <hyperlink ref="C3" r:id="rId12" display="https://rsmus.com/events/blockchain-benefits-food-value-chain.html?cmpid=soc:twcpr0219-fandb-webcast-blockchain-clearthru:dj01"/>
    <hyperlink ref="C4" r:id="rId13" display="https://rsmus.com/what-we-do/services/tax/lead-tax/guide-to-tax-cuts-and-jobs-act.html?cmpid=soc:twcpr0517-tax-social-posts-ongoing:dj01"/>
    <hyperlink ref="C5" r:id="rId14" display="https://rsmus.com/who-we-are/corporate-responsibility/diversity-and-inclusion/eng-page/happy-chinese-new-year.html?cmpid=soc:incpr0219-chinese-new-year-feb-19:dj01"/>
    <hyperlink ref="C6" r:id="rId15" display="https://rsmus.com/our-insights/middle-market-transformative-ceo-show/a-conversation-with-jack-mitchell-mitchell-family-of-stores.html?cmpid=soc:twcpr0119-ceo-radio-show-promotion-episode-8:dj01&amp;utm_campaign=01-2019+CEO+Radio+Show&amp;utm_medium=bitly&amp;utm_source=Twitter"/>
    <hyperlink ref="C7" r:id="rId16" display="https://rsmus.com/what-we-do/industries/financial-services/5-risk-considerations-for-banks-to-manage-acquired-fintech-servi.html?cmpid=soc:twcpr1118-fintech-article-how-do-they-prepare-for-reg-comp:dj01"/>
    <hyperlink ref="C8" r:id="rId17" display="https://rsmus.com/what-we-do/industries/industrial-products/top-considerations-for-us-manufacturers-operating-globally.html?cmpid=soc:twcpr0119-global-content-social-media:dj01&amp;utm_campaign=Manufacturing+Going+Global+Ebook&amp;utm_medium=bitly&amp;utm_source=Twitter"/>
    <hyperlink ref="C9" r:id="rId18" display="https://rsmus.com/who-we-are/corporate-responsibility/rsm-foundation/power-your-education-scholarship-program.html?cmpid=soc:twcpr0119-power-your-education-2019:dj01&amp;utm_campaign=2019+Power+Your+Education&amp;utm_medium=bitly&amp;utm_source=Twitter"/>
    <hyperlink ref="C10" r:id="rId19" display="https://rsmus.com/what-we-do/industries/private-equity/featured-topics/quarterly-private-equity-spotlights-by-industry.html?cmpid=soc:twcprq4-2018-qtrly-industry-spotlight-infographic:dj01"/>
    <hyperlink ref="C11" r:id="rId20" display="https://rsmus.com/what-we-do/services/risk-advisory/security-and-privacy/gdpr-and-beyond-the-impact-of-initial-sanctions-and-new-regulations.html?cmpid=soc:twcpr1218-gdpr-fine-issuance-opinion:dj01"/>
    <hyperlink ref="E2" r:id="rId21" display="https://rsmus.com/what-we-do/industries/industrial-products/key-drivers-of-digital-transformation-in-manufacturing.html"/>
    <hyperlink ref="E3" r:id="rId22" display="http://jobs.rsmus.com/ShowJob/Id/223337/International-Tax-–-Global-Employer-Services-(GES)-Manager/"/>
    <hyperlink ref="E4" r:id="rId23" display="https://rsmus.com/what-we-do/services/tax/lead-tax/partnerships/final-regs-highlight-actions-for-taxpayers-using-20-percent-dedu.html#.XFuFigvRUR0.twitter"/>
    <hyperlink ref="E5" r:id="rId24" display="https://lnkd.in/eDk3Pp9"/>
    <hyperlink ref="E6" r:id="rId25" display="https://lnkd.in/e2jkzuT"/>
    <hyperlink ref="E7" r:id="rId26" display="https://rsmus.com/what-we-do/industries/private-equity/featured-topics/quarterly-private-equity-spotlights-by-industry/q4-2018-health-care-and-life-sciences-industry-spotlight.html?cmpid=eml:q4-2018-qtrly-industry-spotlight-infographic-hc:dj01"/>
    <hyperlink ref="E8" r:id="rId27" display="https://twitter.com/i/web/status/1094217687146860545"/>
    <hyperlink ref="E9" r:id="rId28" display="https://rsmus.com/events/moderizing-nonprofit-365-powerbi.html#.XF9FO7eZz6Q.twitter"/>
    <hyperlink ref="E10" r:id="rId29" display="https://rsmus.com/what-we-do/industries/private-clubs/important-guidance-on-parking-expenses-and-ubti.html#.XF-N32ILxe8.twitter"/>
    <hyperlink ref="E11" r:id="rId30" display="https://twi.li/8Qn9IL"/>
    <hyperlink ref="G2" r:id="rId31" display="https://rsmus.com/what-we-do/industries/private-equity/featured-topics/quarterly-private-equity-spotlights-by-industry.html"/>
    <hyperlink ref="G3" r:id="rId32" display="https://twitter.com/i/web/status/1096126804572676096"/>
    <hyperlink ref="I2" r:id="rId33" display="https://rsmus.com/who-we-are/corporate-responsibility/diversity-and-inclusion/eng-page/happy-chinese-new-year.html?cmpid=soc:incpr0219-chinese-new-year-feb-19:dj01"/>
    <hyperlink ref="I3" r:id="rId34" display="https://twitter.com/i/web/status/1096173152282034176"/>
    <hyperlink ref="I4" r:id="rId35" display="https://twitter.com/RSMUSLLP/status/1092862927688863744"/>
    <hyperlink ref="I5" r:id="rId36" display="https://rsmus.com/newsroom/news-releases/2019/2018-rsm-classic-raises-more-than-3-5-million.html?cmpid=soc:twcpr0219-rsm-classic-donation-total:dj01"/>
    <hyperlink ref="I6" r:id="rId37" display="https://rsmus.com/who-we-are/corporate-responsibility/diversity-and-inclusion/eng-page/we-love-love.html?cmpid=soc:twcpr0219-pride-eng-valentines-day:dj01"/>
    <hyperlink ref="K2" r:id="rId38" display="https://rsmus.com/events/moderizing-nonprofit-365-powerbi.html"/>
    <hyperlink ref="M2" r:id="rId39" display="https://warroom.rsmus.com/email-controls-implementing-dkim-with-postfix/"/>
    <hyperlink ref="O2" r:id="rId40" display="https://rsmus.com/who-we-are/corporate-responsibility/diversity-and-inclusion/eng-page/we-love-love.html?cmpid=soc:twcpr0219-pride-eng-valentines-day:dj01"/>
    <hyperlink ref="O3" r:id="rId41" display="https://lnkd.in/e75H6Aw"/>
    <hyperlink ref="Q2" r:id="rId42" display="https://twitter.com/i/web/status/1096205893941841921"/>
    <hyperlink ref="S2" r:id="rId43" display="https://rsmus.com/what-we-do/services/risk-advisory/data-analytics/data-analytics-for-internal-audit.html#.XBJF8MXtPyB.twitter"/>
    <hyperlink ref="U2" r:id="rId44" display="https://twitter.com/i/web/status/1097661921858383872"/>
    <hyperlink ref="U3" r:id="rId45" display="https://lnkd.in/eTy7txw"/>
    <hyperlink ref="U4" r:id="rId46" display="https://lnkd.in/eqnN5yB"/>
    <hyperlink ref="U5" r:id="rId47" display="https://www.youtube.com/watch?v=iDBonXqqd-w&amp;list=PLmt_TWDOjFCFCahnBgd9QpskmhruwKmzn&amp;index=4&amp;utm_campaign=2019+Economic+Outlook+Videos&amp;utm_medium=bitly&amp;utm_source=Press"/>
    <hyperlink ref="U6" r:id="rId48" display="https://lnkd.in/eTAZiR3"/>
    <hyperlink ref="U7" r:id="rId49" display="https://lnkd.in/eny3x5B"/>
    <hyperlink ref="U8" r:id="rId50" display="https://lnkd.in/eYrgjTi"/>
    <hyperlink ref="U9" r:id="rId51" display="https://lnkd.in/gkH6sEN"/>
  </hyperlinks>
  <printOptions/>
  <pageMargins left="0.7" right="0.7" top="0.75" bottom="0.75" header="0.3" footer="0.3"/>
  <pageSetup orientation="portrait" paperSize="9"/>
  <tableParts>
    <tablePart r:id="rId59"/>
    <tablePart r:id="rId58"/>
    <tablePart r:id="rId52"/>
    <tablePart r:id="rId54"/>
    <tablePart r:id="rId53"/>
    <tablePart r:id="rId57"/>
    <tablePart r:id="rId56"/>
    <tablePart r:id="rId5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2019-02-20T12:40:25Z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