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<sst xmlns="http://schemas.openxmlformats.org/spreadsheetml/2006/main" count="20966" uniqueCount="2934">
  <si>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</si>
  <si>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</si>
  <si>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</si>
  <si>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</si>
  <si>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</si>
  <si>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</si>
  <si>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</si>
  <si>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</si>
  <si>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</si>
  <si>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</si>
  <si>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</si>
  <si>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</si>
  <si>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</si>
  <si>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</si>
  <si>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</si>
  <si>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</si>
  <si>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</si>
  <si>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</si>
  <si>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</si>
  <si>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</si>
  <si>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</si>
  <si>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</si>
  <si>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</si>
  <si>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</si>
  <si>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</si>
  <si>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</si>
  <si>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</si>
  <si>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</si>
  <si>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</si>
  <si>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</si>
  <si>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</si>
  <si>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</si>
  <si>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</si>
  <si>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</si>
  <si>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</si>
  <si>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</si>
  <si>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</si>
  <si>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</si>
  <si>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</si>
  <si>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</si>
  <si>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</si>
  <si>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</si>
  <si>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</si>
  <si>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</si>
  <si>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</si>
  <si>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</si>
  <si>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</si>
  <si>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</si>
  <si>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</si>
  <si>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</si>
  <si>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</si>
  <si>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</si>
  <si>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</si>
  <si>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</si>
  <si>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</si>
  <si>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</si>
  <si>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</si>
  <si>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</si>
  <si>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</si>
  <si>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</si>
  <si>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</si>
  <si>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</si>
  <si>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</si>
  <si>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</si>
  <si>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</si>
  <si>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</si>
  <si>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</si>
  <si>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</si>
  <si>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</si>
  <si>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</si>
  <si>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</si>
  <si>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</si>
  <si>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</si>
  <si>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</si>
  <si>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</si>
  <si>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</si>
  <si>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</si>
  <si>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</si>
  <si>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</si>
  <si>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</si>
  <si>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</si>
  <si>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</si>
  <si>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</si>
  <si>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</si>
  <si>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</si>
  <si>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</si>
  <si>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</si>
  <si>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</si>
  <si>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</si>
  <si>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</si>
  <si>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</si>
  <si>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</si>
  <si>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</si>
  <si>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</si>
  <si>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</si>
  <si>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</si>
  <si>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</si>
  <si>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</si>
  <si>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</si>
  <si>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</si>
  <si>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</si>
  <si>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</si>
  <si>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</si>
  <si>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</si>
  <si>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</si>
  <si>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</si>
  <si>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</si>
  <si>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</si>
  <si>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</si>
  <si>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</si>
  <si>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</si>
  <si>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</si>
  <si>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</si>
  <si>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</si>
  <si>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</si>
  <si>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</si>
  <si>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</si>
  <si>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</si>
  <si>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</si>
  <si>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</si>
  <si>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</si>
  <si>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</si>
  <si>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</si>
  <si>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</si>
  <si>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</si>
  <si>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</si>
  <si>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</si>
  <si>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</si>
  <si>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</si>
  <si>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</si>
  <si>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</si>
  <si>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</si>
  <si>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</si>
  <si>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</si>
  <si>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</si>
  <si>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</si>
  <si>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</si>
  <si>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</si>
  <si>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</si>
  <si>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</si>
  <si>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</si>
  <si>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</si>
  <si>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</si>
  <si>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</si>
  <si>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</si>
  <si>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</si>
  <si>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</si>
  <si>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</si>
  <si>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</si>
  <si>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</si>
  <si>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</si>
  <si>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</si>
  <si>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</si>
  <si>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</si>
  <si>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</si>
  <si>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</si>
  <si>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</si>
  <si>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</si>
  <si>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</si>
  <si>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</si>
  <si>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</si>
  <si>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</si>
  <si>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</si>
  <si>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</si>
  <si>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</si>
  <si>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</si>
  <si>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</si>
  <si>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</si>
  <si>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</si>
  <si>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</si>
  <si>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</si>
  <si>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</si>
  <si>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</si>
  <si>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</si>
  <si>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</si>
  <si>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</si>
  <si>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</si>
  <si>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</si>
  <si>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</si>
  <si>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</si>
  <si>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</si>
  <si>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</si>
  <si>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</si>
  <si>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</si>
  <si>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</si>
  <si>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</si>
  <si>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</si>
  <si>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</si>
  <si>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</si>
  <si>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</si>
  <si>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</si>
  <si>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</si>
  <si>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</si>
  <si>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</si>
  <si>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</si>
  <si>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</si>
  <si>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</si>
  <si>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</si>
  <si>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</si>
  <si>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</si>
  <si>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</si>
  <si>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</si>
  <si>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</si>
  <si>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</si>
  <si>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</si>
  <si>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</si>
  <si>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</si>
  <si>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</si>
  <si>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</si>
  <si>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</si>
  <si>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</si>
  <si>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</si>
  <si>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phil_wegge</t>
  </si>
  <si>
    <t>janine1803</t>
  </si>
  <si>
    <t>ellahafermalz</t>
  </si>
  <si>
    <t>knowledgebird</t>
  </si>
  <si>
    <t>isreallysexy</t>
  </si>
  <si>
    <t>suegemmell</t>
  </si>
  <si>
    <t>mrscoachfuller</t>
  </si>
  <si>
    <t>palwshaa</t>
  </si>
  <si>
    <t>dsrour</t>
  </si>
  <si>
    <t>slatts</t>
  </si>
  <si>
    <t>cmgrchi</t>
  </si>
  <si>
    <t>javier_otaola</t>
  </si>
  <si>
    <t>cookerandlooker</t>
  </si>
  <si>
    <t>voinonen</t>
  </si>
  <si>
    <t>rhappe</t>
  </si>
  <si>
    <t>mollyanglin</t>
  </si>
  <si>
    <t>britz</t>
  </si>
  <si>
    <t>juliebhunt</t>
  </si>
  <si>
    <t>worrelpa</t>
  </si>
  <si>
    <t>hargravesinst</t>
  </si>
  <si>
    <t>clearbox</t>
  </si>
  <si>
    <t>ernstdecsey</t>
  </si>
  <si>
    <t>sarahcasdorph</t>
  </si>
  <si>
    <t>wedge</t>
  </si>
  <si>
    <t>cslemp</t>
  </si>
  <si>
    <t>sammarshall</t>
  </si>
  <si>
    <t>tsdigi</t>
  </si>
  <si>
    <t>simongterry</t>
  </si>
  <si>
    <t>intranetfocus</t>
  </si>
  <si>
    <t>tedhopton</t>
  </si>
  <si>
    <t>llocklee</t>
  </si>
  <si>
    <t>benjohn987</t>
  </si>
  <si>
    <t>stefaniquarles</t>
  </si>
  <si>
    <t>chieftech</t>
  </si>
  <si>
    <t>owenbrandt</t>
  </si>
  <si>
    <t>thecr</t>
  </si>
  <si>
    <t>marcsnyder</t>
  </si>
  <si>
    <t>ritazonius</t>
  </si>
  <si>
    <t>slybeer</t>
  </si>
  <si>
    <t>wiretap</t>
  </si>
  <si>
    <t>swoopanalytics</t>
  </si>
  <si>
    <t>sharonatswoop</t>
  </si>
  <si>
    <t>ljglickman</t>
  </si>
  <si>
    <t>jimbobtyer</t>
  </si>
  <si>
    <t>noahsparks</t>
  </si>
  <si>
    <t>espnguyen</t>
  </si>
  <si>
    <t>danieloleary</t>
  </si>
  <si>
    <t>angusflorance</t>
  </si>
  <si>
    <t>adveisme</t>
  </si>
  <si>
    <t>markwoodrow</t>
  </si>
  <si>
    <t>caikjaer</t>
  </si>
  <si>
    <t>karisyd</t>
  </si>
  <si>
    <t>realfoundations</t>
  </si>
  <si>
    <t>yammer</t>
  </si>
  <si>
    <t>danjleonard</t>
  </si>
  <si>
    <t>peterstaal</t>
  </si>
  <si>
    <t>lisariemers</t>
  </si>
  <si>
    <t>piotrmakula</t>
  </si>
  <si>
    <t>kirstymcgrath13</t>
  </si>
  <si>
    <t>sydney_business</t>
  </si>
  <si>
    <t>carrieyoung</t>
  </si>
  <si>
    <t>unicef</t>
  </si>
  <si>
    <t>dollinsguy</t>
  </si>
  <si>
    <t>veniapp</t>
  </si>
  <si>
    <t>adriancmiranda</t>
  </si>
  <si>
    <t>_chris_mathis_</t>
  </si>
  <si>
    <t>microsoft</t>
  </si>
  <si>
    <t>jhonig1</t>
  </si>
  <si>
    <t>juliantess</t>
  </si>
  <si>
    <t>allanryan</t>
  </si>
  <si>
    <t>weareyarno</t>
  </si>
  <si>
    <t>kepnertregoe</t>
  </si>
  <si>
    <t>socialnetweaver</t>
  </si>
  <si>
    <t>dext3r</t>
  </si>
  <si>
    <t>james_steptwo</t>
  </si>
  <si>
    <t>gartner_inc</t>
  </si>
  <si>
    <t>sydney_uni</t>
  </si>
  <si>
    <t>bd</t>
  </si>
  <si>
    <t>leorakaye</t>
  </si>
  <si>
    <t>un</t>
  </si>
  <si>
    <t>urjorg</t>
  </si>
  <si>
    <t>magrom</t>
  </si>
  <si>
    <t>syngent</t>
  </si>
  <si>
    <t>wileyglobal</t>
  </si>
  <si>
    <t>kevincrossman</t>
  </si>
  <si>
    <t>amydolz</t>
  </si>
  <si>
    <t>hohertz3</t>
  </si>
  <si>
    <t>beckybenishek</t>
  </si>
  <si>
    <t>thriftycars</t>
  </si>
  <si>
    <t>nrma</t>
  </si>
  <si>
    <t>workplacebyfb</t>
  </si>
  <si>
    <t>syngenta</t>
  </si>
  <si>
    <t>sethpat</t>
  </si>
  <si>
    <t>urj</t>
  </si>
  <si>
    <t>griffith_uni</t>
  </si>
  <si>
    <t>Mentions</t>
  </si>
  <si>
    <t>Replies to</t>
  </si>
  <si>
    <t>@karisyd @caikjaer @llocklee @sydney_business @SWOOPAnalytics That's great, congrats!</t>
  </si>
  <si>
    <t>@karisyd @caikjaer @llocklee @sydney_business @SWOOPAnalytics Awesome, well done!</t>
  </si>
  <si>
    <t>@karisyd @caikjaer @llocklee @sydney_business @SWOOPAnalytics Congratulations all! _xD83D__xDC4D__xD83C__xDFC6__xD83D__xDC4F_</t>
  </si>
  <si>
    <t>RT @TheCR: ESNs are a great place for executives to ask questions, and @SWOOPAnalytics has some great ideas for where they can start #esn h…</t>
  </si>
  <si>
    <t>RT @SWOOPAnalytics: Ready for #SWOOPChat in New York City.
# employee engagement
#futureofwork #yammer https://t.co/RijlgnFEDK</t>
  </si>
  <si>
    <t>Great strides have been made in the @UNICEF community network, thanks to Paola Storchi and her team, including @carrieyoung. https://t.co/aMuLBC5jUJ</t>
  </si>
  <si>
    <t>Wish I could have joined my #UNICEF colleague Paola Storchi at #SWOOPChat NYC. Next time! https://t.co/hbqVBrhx4G</t>
  </si>
  <si>
    <t>RT @SWOOPAnalytics: ⁦#SWOOPChat is underway in NYC. Thank you @RealFoundations⁩ for sharing your story.
#EmployeeEngagement 
#futureofwork…</t>
  </si>
  <si>
    <t>"We invite you to submit your website on trendystartups https://t.co/SYOsUyEI92 &amp;amp; subscribe our YouTube Channel https://t.co/fPJ56loor2 
@_chris_mathis_ @adriancmiranda @VeniApp @SWOOPAnalytics @dollinsguy"</t>
  </si>
  <si>
    <t>RT @SWOOPAnalytics: Learn how global real estate services firm @RealFoundations is using @Yammer, @Microsoft Teams &amp;amp; @SWOOPAnalytics to del…</t>
  </si>
  <si>
    <t>Fantastic list of questions from @SWOOPAnalytics that senior leaders could ask employees in an #ESN. https://t.co/phcBWdB6gN</t>
  </si>
  <si>
    <t>RT @slatts: Fantastic list of questions from @SWOOPAnalytics that senior leaders could ask employees in an #ESN. https://t.co/phcBWdB6gN</t>
  </si>
  <si>
    <t>The Dying Art of Conversation https://t.co/FdWukpzIks via @SwoopAnalytics</t>
  </si>
  <si>
    <t>@SWOOPAnalytics Thanks for sharing @SWOOPAnalytics - hope you had a wonderful Australia Day! A x</t>
  </si>
  <si>
    <t>@mollyanglin @noahsparks @jhonig1 @rhappe @TheCR There are several third party solutions for tracking influence, what content gets shared within an #esn etc. For example https://t.co/oKrsDVH5uz</t>
  </si>
  <si>
    <t>@britz @mollyanglin @jhonig1 @TheCR @voinonen @SWOOPAnalytics I've seen - it's one of the best analytics offerings on the market for communities right now</t>
  </si>
  <si>
    <t>@rhappe @britz @jhonig1 @TheCR @voinonen @SWOOPAnalytics I've tried it and l think it's great.</t>
  </si>
  <si>
    <t>@mollyanglin @rhappe @jhonig1 @TheCR @voinonen You should see what @SWOOPAnalytics has to offer in their tool/dashboard which overlays on ESN platforms.</t>
  </si>
  <si>
    <t>RT @IntranetFocus: Interesting post and I applaud the investment by @SWOOPAnalytics in conducting the survey. However I'm not sure I buy in…</t>
  </si>
  <si>
    <t>RT @TedHopton: @IntranetFocus @SWOOPAnalytics Spot on, @IntranetFocus. Conflating research about teams with surveys/analysis of online comm…</t>
  </si>
  <si>
    <t>RT @caikjaer: I’ve been mentioning many times that an AVERAGE message length on enterprise social networks (Workplace/Yammer) is about 270…</t>
  </si>
  <si>
    <t>Hargraves' Newsletter: February 2019 - https://t.co/A6baXIzn48 
Devour the latest news from Hargraves, with tools and ideas for you and your team. @kepnertregoe @weareyarno @SWOOPAnalytics @AllanRyan @JulianTess https://t.co/NX6JCQTOja</t>
  </si>
  <si>
    <t>"Social" Groups in Enterprise Social Networks @SWOOPAnalytics https://t.co/459iDT1RVp</t>
  </si>
  <si>
    <t>We won the top award with our research on Groups in ESNs  https://t.co/0c6atRFon0 #partners #collaboration</t>
  </si>
  <si>
    <t>SWOOP Chat NYC – Why we do what we do  https://t.co/nF6y0fvcNV #partners #collaboration</t>
  </si>
  <si>
    <t>SWOOP is ISO27001 certified  https://t.co/LJPp4OFKgw #partners #collaboration</t>
  </si>
  <si>
    <t>How long does it take before SWOOP has an impact on your ESN?  https://t.co/RZc6AGJ2oy #innovation #collaboration</t>
  </si>
  <si>
    <t>Less is Not Always More with Enterprise Social  https://t.co/RSJp4Ir0ws #partners #collaboration</t>
  </si>
  <si>
    <t>Less is not always more with enterprise social https://t.co/ubhooX1PIz via @SwoopAnalytics #ESN #DigitalWorkplace https://t.co/QiFukGHujx</t>
  </si>
  <si>
    <t>Write longer posts! https://t.co/WfFSboCGZd #esn #yammer #DigitalWorkplace by @SWOOPAnalytics @caikjaer CC @SocialNetweaver</t>
  </si>
  <si>
    <t>@SWOOPAnalytics @Yammer The @Wiretap crew is looking forward to this meetup tonight! See you soon!</t>
  </si>
  <si>
    <t>@TSDigi @SWOOPAnalytics That isn’t a spot.</t>
  </si>
  <si>
    <t>My friend Cai brings the data to show that enterprise social doesn't always follow the same rules as consumer social media. Longer posts drive more engagement. Counter-intuitive, and good to know. #ESN @Yammer https://t.co/Y0GixWvyxQ</t>
  </si>
  <si>
    <t>RT @cslemp: My friend Cai brings the data to show that enterprise social doesn't always follow the same rules as consumer social media. Lon…</t>
  </si>
  <si>
    <t>Less isn't always more when posting content on #internalcomms platforms like #ESN or #Intranet _xD83D__xDCDD_ 300 - 2,000 chars a 'sweet spot' for updates according to new @SWOOPAnalytics research! https://t.co/e7YYFQyFFb #digitalworkplace</t>
  </si>
  <si>
    <t>RT @TSDigi: Less isn't always more when posting content on #internalcomms platforms like #ESN or #Intranet _xD83D__xDCDD_ 300 - 2,000 chars a 'sweet spo…</t>
  </si>
  <si>
    <t>@karisyd @caikjaer @llocklee @sydney_business @SWOOPAnalytics Congratulations!</t>
  </si>
  <si>
    <t>RT @SWOOPAnalytics: We've had a great evening of collaboration at the @Yammer meetup in Sydney. Thanks to Emily O'Brien (KFC), Catherine El…</t>
  </si>
  <si>
    <t>Interesting post and I applaud the investment by @SWOOPAnalytics in conducting the survey. However I'm not sure I buy into the analysis. Is a digital team of 296 (the average size) actually a 'team' or a 'community'? https://t.co/xkbRz1zwW1</t>
  </si>
  <si>
    <t>@IntranetFocus @SWOOPAnalytics Spot on, @IntranetFocus. Conflating research about teams with surveys/analysis of online communities is misguided. Comparing the two and analyzing how communities supplement teams in orgs is useful, but must keep terminology distinct. #cmgr</t>
  </si>
  <si>
    <t>@IntranetFocus @SWOOPAnalytics Hi Martin ...it is the average size of groups that have self declared themselves as a 'team'. Workplace by Facebook requires group creators to tag their groups by purpose. My point is that most of these self declared teams are communities...so the purpose vs reality is the issue!</t>
  </si>
  <si>
    <t>@TedHopton @IntranetFocus @SWOOPAnalytics Tks Ted ... my point is that group creators are actually conflating the terms by calling their communities a 'team'. My final recommendations are aimed at getting group these creators to recognise that and split them apart.</t>
  </si>
  <si>
    <t>@TedHopton @IntranetFocus @SWOOPAnalytics Its actually the group creators who are conflating the terms 'Team' and 'Community' by declaring their group a 'Team' when it really is a 'Community'. That is why my recommendation was for them to recognise this and separate them so stated purpose = reality.</t>
  </si>
  <si>
    <t>RT @chieftech: Great to chat with @angusflorance @markwoodrow @dext3r @slybeer Laurie Lock Lee from @SWOOPAnalytics &amp;amp; Matt Moore this after…</t>
  </si>
  <si>
    <t>@owenbrandt @angusflorance @markwoodrow @dext3r @slybeer @SWOOPAnalytics @james_steptwo Should be at some stage! Would be good to catch up</t>
  </si>
  <si>
    <t>@chieftech @angusflorance @markwoodrow @dext3r @slybeer @SWOOPAnalytics @james_steptwo Darn, popped in briefly between client and Msft meetings. Shame I missed the session. Around tomorrow?</t>
  </si>
  <si>
    <t>@chieftech @angusflorance @markwoodrow @dext3r @slybeer @SWOOPAnalytics @james_steptwo Will ping you. Lots to chat about</t>
  </si>
  <si>
    <t>ESNs are a great place for executives to ask questions, and @SWOOPAnalytics has some great ideas for where they can start #esn https://t.co/iqvKu8PY4n</t>
  </si>
  <si>
    <t>RT @SWOOPAnalytics: Hands on social learning with @britz at #SWOOPChat in NYC.
#EmployeeEngagement 
#futureofwork https://t.co/JhLDozrfXC</t>
  </si>
  <si>
    <t>ESNs are a great place for executives to ask questions, and @SWOOPAnalytics has some great ideas for where they can start #esn https://t.co/9NCeurbh5s</t>
  </si>
  <si>
    <t>ESNs are a great place for executives to ask questions, and @SWOOPAnalytics has some great ideas for where they can start #esn#cmgr https://t.co/fVPr4ww0Ys</t>
  </si>
  <si>
    <t>ESNs are a great place for executives to ask questions, and @SWOOPAnalytics has some great ideas for where they can start #esn https://t.co/kA1F3VgE4G</t>
  </si>
  <si>
    <t>ESNs are a great place for executives to ask questions, and @SWOOPAnalytics has some great ideas for where they can start #esn https://t.co/I4dWWM3LTA</t>
  </si>
  <si>
    <t>ESNs are a great place for executives to ask questions, and @SWOOPAnalytics has some great ideas for where they can start #esn https://t.co/NNsa21J3wi</t>
  </si>
  <si>
    <t>ESNs are a great place for executives to ask questions, and @SWOOPAnalytics has some great ideas for where they can start #esn#cmgr https://t.co/K0XO7R3JBC</t>
  </si>
  <si>
    <t>ESNs are a great place for executives to ask questions, and @SWOOPAnalytics has some great ideas for where they can start #esn https://t.co/HG43WlvkGb</t>
  </si>
  <si>
    <t>ESNs are a great place for executives to ask questions, and @SWOOPAnalytics has some great ideas for where they can start #esn https://t.co/EMWfFcd177</t>
  </si>
  <si>
    <t>Comment obtenir du feedback de l'équipe : 20 Questions That Could Change Your Company https://t.co/2iCw6uqydJ</t>
  </si>
  <si>
    <t>Great to chat with @angusflorance @markwoodrow @dext3r @slybeer Laurie Lock Lee from @SWOOPAnalytics &amp;amp; Matt Moore this afternoon at #MSIgniteTheTour #MSIgnite + also saw the back of @james_steptwo's head! Hopefully see you all again tomorrow</t>
  </si>
  <si>
    <t>@chieftech @slybeer @angusflorance @markwoodrow @dext3r @SWOOPAnalytics @james_steptwo I wish I could have come up, but am solo parent this week. Am watching from afar! Enjoy.</t>
  </si>
  <si>
    <t>@SWOOPAnalytics @Gartner_inc https://t.co/NkkR2IcLhI</t>
  </si>
  <si>
    <t>@Wiretap @Gartner_inc Congratulations @Wiretap!</t>
  </si>
  <si>
    <t>4 #YammerAdoption takeaways from tonight:
1) Have focus &amp;amp; purpose for collaboration
2) Executive sponsorship is crucial
3) Build processes 'at scale' 
4) Share content that adds employee value
TY @SWOOPAnalytics &amp;amp; @Yammer for a great event!
#MSIgniteTheTour #EmployeeEngagement https://t.co/Sfwvhm4w1D</t>
  </si>
  <si>
    <t>Great event - very insightful! _xD83D__xDC4F_ https://t.co/gr4eexBcyr</t>
  </si>
  <si>
    <t>RT @SWOOPAnalytics: We won! @SWOOPAnalytics &amp;amp; our research partners at @Sydney_Uni have won the top prize for our analysis into the differe…</t>
  </si>
  <si>
    <t>We won! @SWOOPAnalytics &amp;amp; our research partners at @Sydney_Uni have won the top prize for our analysis into the different types of groups evident in organisations using Enterprise Social Networks.
Congrats @karisyd @caikjaer @llocklee! https://t.co/GYZpU3JQkH
#ACIS2018</t>
  </si>
  <si>
    <t>RT @SWOOPAnalytics: Great story from @BD at #SWOOPChat in New York City.
#futureofwork 
#EmployeeEngagement 
#collaboration https://t.co/uF…</t>
  </si>
  <si>
    <t>Great story from @BD at #SWOOPChat in New York City.
#futureofwork 
#EmployeeEngagement 
#collaboration https://t.co/uF9ofQwvvS</t>
  </si>
  <si>
    <t>So sorry I won't be at the @SWOOPAnalytics customer event tomorrow in New York, but thrilled that @URJorg will be represented by the amazing @leorakaye who will share about creating networks and sharing resources in #Yammer. #YammerOutLoud! https://t.co/svFmh0wEci</t>
  </si>
  <si>
    <t>@SWOOPAnalytics If I couldn’t be there representing @URJorg, so glad my amazing colleague and friend @leorakaye could be. She is now officially part of the #YammerOutLoud club!</t>
  </si>
  <si>
    <t>RT @LJGlickman: @SWOOPAnalytics If I couldn’t be there representing @URJorg, so glad my amazing colleague and friend @leorakaye could be. S…</t>
  </si>
  <si>
    <t>RT @SWOOPAnalytics: Privileged to be meeting with our customer ⁦@UNICEF⁩ at ⁦@UN⁩ HQ in New York today.
#EmployeeEngagement #futureofwork #…</t>
  </si>
  <si>
    <t>Privileged to be meeting with our customer ⁦@UNICEF⁩ at ⁦@UN⁩ HQ in New York today.
#EmployeeEngagement #futureofwork #ESN #yammer #SWOOPChat https://t.co/6C3mFnCuar</t>
  </si>
  <si>
    <t>RT @LJGlickman: So sorry I won't be at the @SWOOPAnalytics customer event tomorrow in New York, but thrilled that @URJorg will be represent…</t>
  </si>
  <si>
    <t>We had a fabulous day of collaboration at SWOOP Chat NYC last week. Read all about it.
Thank you to @WileyGlobal for the wonderful location and to our speakers from @UNICEF, @RealFoundations, @WileyGlobal, @URJorg, BD, @Britz and @jimbobtyer. 
https://t.co/CT7llXvzr1
#SWOOPChat</t>
  </si>
  <si>
    <t>@LJGlickman @beckybenishek @Hohertz3 @amydolz @KevinCrossman @angusflorance @espnguyen @noahsparks @magrom Fantastic! Congratulations @LJGlickman! Well deserved recognition.</t>
  </si>
  <si>
    <t>RT @SWOOPAnalytics: Struggling to get your leaders engaged on your Enterprise Social Network? Learn how global agriculture company @Syngent…</t>
  </si>
  <si>
    <t>RT @SWOOPAnalytics: We had a fabulous day of collaboration at SWOOP Chat NYC last week. Read all about it.
Thank you to @WileyGlobal for th…</t>
  </si>
  <si>
    <t>@LJGlickman And @SWOOPAnalytics has the data to support this tactic! https://t.co/CTJ4NbOd93</t>
  </si>
  <si>
    <t>Reviewing #Yammer analytics for 2018. We love @SWOOPAnalytics, and the trends and interests it reveals to us.Traffic ebbs and flows with holidays, seasons and news events. Nothing stands alone, everything is connected. #YammerOutLoud</t>
  </si>
  <si>
    <t>Learn how building personal relationships on your @Yammer network results in better business outcomes.
Thank you to @NRMA and @thriftycars for sharing your story.
https://t.co/4Y2pjVMOsa
#Yammer #EmployeeEngagement #ESN #futureofwork #Collaboration #SWOOP #Analytics</t>
  </si>
  <si>
    <t>RT @SWOOPAnalytics: Excited to be attending @WorkplacebyFB's Partner Enablement Event in Seattle today.
#futureofwork #EmployeeEngagement #…</t>
  </si>
  <si>
    <t>Excited to be attending @WorkplacebyFB's Partner Enablement Event in Seattle today.
#futureofwork #EmployeeEngagement #swoop #Analytics 
@danieloleary, @SharonatSWOOP https://t.co/r4wzZ6f1NQ</t>
  </si>
  <si>
    <t>Struggling to get your leaders engaged on your Enterprise Social Network? Learn how global agriculture company @Syngenta did it with the help of @SWOOPAnalytics.
https://t.co/73UGHiC8lk
#EmployeeEngagement #Yammer #futureofwork #collaboration #SWOOPChat</t>
  </si>
  <si>
    <t>Are you in the Basel, Switzerland area and want to learn how to drive #EmployeeEngagement? 
Join @SWOOPAnalytics CEO @caikjaer and @Syngenta's Melinda Schaller on March 4 to learn three simple and practical methods to boost employee engagement.
https://t.co/YUMrVKVJjS
#Yammer</t>
  </si>
  <si>
    <t>Want to learn from the experts on how to get your employees engaged on @Yammer? Join @SethPat, @angusflorance, @caikjaer on #msignitetour in Sydney on Tuesday, February 12 from 4.30-7pm for a #Yammer Meetup. https://t.co/mFSdKTHrdv
#SWOOP #EmployeeEngagement #msignite</t>
  </si>
  <si>
    <t>We've had a great evening of collaboration at the @Yammer meetup in Sydney. Thanks to Emily O'Brien (KFC), Catherine Ellis (NSW DFSI), @adveisme (NRMA), @markwoodrow, @angusflorance @ @SethPat for sharing valuable insights.
#Yammer #EmployeeEngagement #SWOOP https://t.co/kYGBVsZOvI</t>
  </si>
  <si>
    <t>What about "Come for the cats, stay for the work." as the new tag line for #Yammer? _xD83D__xDE02_
SWOOP Chat NYC – Why we do what we do https://t.co/rJMZjo4Zau via @SwoopAnalytics</t>
  </si>
  <si>
    <t>Good times, good times. A pleasure to share a taster of the story I'm seeing unfurl at NRMA. Thanks @caikjaer for the invite and good to get roadmap update from @angusflorance too - @yammer looking prettyyyy prettyyyy good https://t.co/MVbBt0JuM5</t>
  </si>
  <si>
    <t>RT @angusflorance: What about "Come for the cats, stay for the work." as the new tag line for #Yammer? _xD83D__xDE02_
SWOOP Chat NYC – Why we do what w…</t>
  </si>
  <si>
    <t>RT @caikjaer: Many Emily O'Brien (KFC), Catherine Ellis (NSW DFSI), @adveisme (NRMA) and also @markwoodrow (soon Engage Squared) for sharin…</t>
  </si>
  <si>
    <t>Many Emily O'Brien (KFC), Catherine Ellis (NSW DFSI), @adveisme (NRMA) and also @markwoodrow (soon Engage Squared) for sharing valuable insights for a packed room. 
I had the easy task of moderating a panel session with these talented people and captured…https://t.co/gDnJtHesTF</t>
  </si>
  <si>
    <t>Look @caikjaer and @llocklee what just happened. We won best paper at #ACIS2018 for our work on metrics for ESN group identification. Well done to us all! #disruptsyd @sydney_business @SWOOPAnalytics https://t.co/9e1YQEvSnt</t>
  </si>
  <si>
    <t>@karisyd @llocklee @sydney_business @SWOOPAnalytics Amazing!!!</t>
  </si>
  <si>
    <t>RT @karisyd: Look @caikjaer and @llocklee what just happened. We won best paper at #ACIS2018 for our work on metrics for ESN group identifi…</t>
  </si>
  <si>
    <t>RT @SWOOPAnalytics: Inspiring stories from @URJ at #SWOOPChat in New York City.
#EmployeeEngagement 
#futureofwork 
#thetent
#collaboration…</t>
  </si>
  <si>
    <t>Inspiring stories from @URJ at #SWOOPChat in New York City.
#EmployeeEngagement 
#futureofwork 
#thetent
#collaboration https://t.co/8wDq87QLog</t>
  </si>
  <si>
    <t>RT @SWOOPAnalytics: What are your online behaviours on your @Yammer or @WorkplacebyFB network? Which @SWOOPAnalytics Persona are you?
Find…</t>
  </si>
  <si>
    <t>RT @SWOOPAnalytics: We're hosting #SWOOPChat in NYC next week and we want you to join us. Find out all the latest from @SWOOPAnalytics in o…</t>
  </si>
  <si>
    <t>RT @SWOOPAnalytics: Happy Holidays from @SWOOPAnalytics! Our APAC team flew in from Inner Mongolia, Brisbane, Canberra &amp;amp; Newcastle to meet…</t>
  </si>
  <si>
    <t>RT @SWOOPAnalytics: Join us at #SWOOPChat in NYC on Tuesday to find out more.
Contact @jimbobtyer for a last-minute free ticket to our cust…</t>
  </si>
  <si>
    <t>RT @SWOOPAnalytics: Sight seeing in New York ahead of #SWOOPChat tomorrow.
With @jimbobtyer &amp;amp; @SharonatSWOOP.
#EmployeeEngagement #futureof…</t>
  </si>
  <si>
    <t>RT @SWOOPAnalytics: Excited to be travelling across the country for #SWOOPChat in New York tomorrow!
#EmployeeEngagement #futureofwork #col…</t>
  </si>
  <si>
    <t>RT @SWOOPAnalytics: Hearing from Wiley at #SWOOPChat in New York City. https://t.co/honmkZeyhZ</t>
  </si>
  <si>
    <t>RT @SWOOPAnalytics: ⁦@UNICEF⁩ speaking at #SWOOPChat in New York City.
# yammer #EmployeeEngagement #futureofwork https://t.co/OTWs07yevc</t>
  </si>
  <si>
    <t>RT @SWOOPAnalytics: Happy Holidays from @SWOOPAnalytics!
Whether you're enjoying the sunshine in the southern hemisphere or a winter wonderâ€¦</t>
  </si>
  <si>
    <t>RT @SWOOPAnalytics: 2019 is off to a stellar start for us at @SWOOPAnalytics. We've gained international information security certification…</t>
  </si>
  <si>
    <t>RT @SWOOPAnalytics: @SWOOPAnalytics takes security very seriously and we're proud to tell you we have achieved ISO 27001 certification, a g…</t>
  </si>
  <si>
    <t>RT @SWOOPAnalytics: Have you asked a question on your @Yammer or @WorkplacebyFB network today?
#EmployeeEngagement #ESN #SWOOP #analytics #…</t>
  </si>
  <si>
    <t>RT @SWOOPAnalytics: We've recently been asked; "How long does it take before #SWOOP has an impact on your #ESN?" So, @llocklee started inve…</t>
  </si>
  <si>
    <t>RT @SWOOPAnalytics: We had a fabulous day of collaboration and learning with the @WorkplacebyFB team and fellow Workplace partners at the P…</t>
  </si>
  <si>
    <t>RT @SWOOPAnalytics: How many posts, replies and likes have you made recently?
#Yammer #futureofwork #HR #employeengagement #SWOOP #analytic…</t>
  </si>
  <si>
    <t>RT @SWOOPAnalytics: Happy Australia Day from @SWOOPAnalytics! Here's an Aussie treat to give you all a taste of Australia this weekend, no…</t>
  </si>
  <si>
    <t>RT @SWOOPAnalytics: Today is Community Manager Appreciation Day! We want to say thank you and happy Community Manager Appreciation Day from…</t>
  </si>
  <si>
    <t>RT @SWOOPAnalytics: @SWOOPAnalytics' insights makes it into @Yammer's Superpowers!
See how @Microsoft's #Yammer can empower everyone in you…</t>
  </si>
  <si>
    <t>Sight seeing in New York ahead of #SWOOPChat tomorrow.
With @jimbobtyer &amp;amp; @SharonatSWOOP.
#EmployeeEngagement #futureofwork https://t.co/wjNXXVWuSE</t>
  </si>
  <si>
    <t>It has begun! ⁦@jimbobtyer⁩ of ⁦@SWOOPAnalytics⁩ provides the key focus of the day - it’s not about the technology, it’s about people #swoopchat https://t.co/DQrpRYgX3s</t>
  </si>
  <si>
    <t>I'm really looking forward to presenting for @SWOOPAnalytics at SwoopChat in NYC next week. Social Learning for Internal Comms leaders. I warned you L&amp;amp;D ;) https://t.co/tKzaPvsWe8</t>
  </si>
  <si>
    <t>My observations from @SWOOPAnalytics #SwoopChat NYC. 
It’s Internal Comms and not L&amp;amp;D that are best prepared to support org Informal Social Learning https://t.co/Ik6lHtLxMc</t>
  </si>
  <si>
    <t>Bingo! Here was my short post after engaging with Internal Comms leaders at @SWOOPAnalytics event in NYC https://t.co/Ik6lHtLxMc “purposeful conversations about work” - @jimbobtyer https://t.co/JtQDNtEeaf</t>
  </si>
  <si>
    <t>RT @britz: My observations from @SWOOPAnalytics #SwoopChat NYC. 
It’s Internal Comms and not L&amp;amp;D that are best prepared to support org Inf…</t>
  </si>
  <si>
    <t>RT @britz: Bingo! Here was my short post after engaging with Internal Comms leaders at @SWOOPAnalytics event in NYC https://t.co/Ik6lHtLxMc…</t>
  </si>
  <si>
    <t>RT @britz: I'm really looking forward to presenting for @SWOOPAnalytics at SwoopChat in NYC next week. Social Learning for Internal Comms l…</t>
  </si>
  <si>
    <t>RT @britz: It has begun! ⁦@jimbobtyer⁩ of ⁦@SWOOPAnalytics⁩ provides the key focus of the day - it’s not about the technology, it’s about p…</t>
  </si>
  <si>
    <t>Hands on social learning with @britz at #SWOOPChat in NYC.
#EmployeeEngagement 
#futureofwork https://t.co/JhLDozrfXC</t>
  </si>
  <si>
    <t>⁦@UNICEF⁩ speaking at #SWOOPChat in New York City.
# yammer #EmployeeEngagement #futureofwork https://t.co/OTWs07yevc</t>
  </si>
  <si>
    <t>Join us at #SWOOPChat in NYC on Tuesday to find out more.
Contact @jimbobtyer for a last-minute free ticket to our customer and friends event. https://t.co/xBNrLFQvLN</t>
  </si>
  <si>
    <t>Happy Holidays from @SWOOPAnalytics! Our APAC team flew in from Inner Mongolia, Brisbane, Canberra &amp;amp; Newcastle to meet in Sydney for our Southern Hemisphere Christmas party. We work all over the world but stay connected with @Yammer, @WorkplacebyFB &amp;amp; @Microsoft Teams. 
#Analytics https://t.co/NOLiPwB8s1</t>
  </si>
  <si>
    <t>Learn how global real estate services firm @RealFoundations is using @Yammer, @Microsoft Teams &amp;amp; @SWOOPAnalytics to deliver better business outcomes.
https://t.co/5GhdH3AnNZ
#Yammer #SWOOP #Analytics #EmployeeEngagement #futureofwork #hr</t>
  </si>
  <si>
    <t>@SWOOPAnalytics' insights makes it into @Yammer's Superpowers!
See how @Microsoft's #Yammer can empower everyone in your organisation to engage, inform, and connect in a social and inclusive environment.
https://t.co/z4aFg3hJdk
#EmployeeEngagement #SWOOP #Analytics https://t.co/pQeK0a8euP</t>
  </si>
  <si>
    <t>⁦#SWOOPChat is underway in NYC. Thank you @RealFoundations⁩ for sharing your story.
#EmployeeEngagement 
#futureofwork 
#collaboration https://t.co/M6NnNDvDc1</t>
  </si>
  <si>
    <t>We've recently been asked; "How long does it take before #SWOOP has an impact on your #ESN?" So, @llocklee started investigating. Read the results here: https://t.co/hlzOedQvJz
#EmployeeEngagement #Yammer #futureofwork #enterprisesocialnetwork</t>
  </si>
  <si>
    <t>Can digital teams, as they exist today, achieve the psychological safety required to be effective and high performing?
@llocklee explores what it takes build an effective digital team.
https://t.co/Hsg29TSFPb
#EmployeeEngagement #futureofwork #SWOOP #ESN #HR #Analytics</t>
  </si>
  <si>
    <t>Launch #Yammer this year! Review the 'Yammer Launch Ideas' to learn creative ways to launch Yammer at your organization! https://t.co/RyhfnNsZAd https://t.co/YSDwqiAjhq</t>
  </si>
  <si>
    <t>Share this free infographic to spark ideas, educate users, and showcase the value of @Yammer across your organization! Download your copy here: https://t.co/34h4ujDP4v #enterprisesocial https://t.co/2igsQicC8u</t>
  </si>
  <si>
    <t>Review the 'Yammer Use Case Catalog' to learn about top use cases on how to use #Yammer within your organization. https://t.co/QyCWHETIAz https://t.co/vhH64UiA2z</t>
  </si>
  <si>
    <t>Yammer has super powers. It’s what makes @Yammer special. Lightweight, a familiar UX, video, photos, GIFs, and mobile, with the ability to like, comment, and share. Yammer is just easy. https://t.co/wvV33l3t08 #yammer #yammersuperpowers https://t.co/4XP3rJMEbW</t>
  </si>
  <si>
    <t>Join @SWOOPAnalytics CEO @caikjaer in Copenhagen on February 27, 2019 to learn how to get your senior leaders engaged on your @Yammer network.
https://t.co/lZW0sqhNMV
#ESPC18 #EmployeeEngagement #Yammer #Collaboration #futureofwork</t>
  </si>
  <si>
    <t>What are your online behaviours on your @Yammer or @WorkplacebyFB network? Which @SWOOPAnalytics Persona are you?
Find out more: https://t.co/6dqGfpDzp4
#EmployeeEngagement #futureofwork #Collaboration #ESN #Yammer https://t.co/4A0MHPu3Fi</t>
  </si>
  <si>
    <t>RT @Yammer: Launch #Yammer this year! Review the 'Yammer Launch Ideas' to learn creative ways to launch Yammer at your organization! https:…</t>
  </si>
  <si>
    <t>Have you asked a question on your @Yammer or @WorkplacebyFB network today?
#EmployeeEngagement #ESN #SWOOP #analytics #Collaboration #futureofwork #hr https://t.co/Ul5ws8GJ4k</t>
  </si>
  <si>
    <t>RT @Yammer: Share this free infographic to spark ideas, educate users, and showcase the value of @Yammer across your organization! Download…</t>
  </si>
  <si>
    <t>RT @Yammer: Review the 'Yammer Use Case Catalog' to learn about top use cases on how to use #Yammer within your organization. https://t.co/…</t>
  </si>
  <si>
    <t>Do you know the optimal length of a @Yammer or @WorkplacebyFB post? The answer will surprise you.
https://t.co/pFK3vNyAmJ
#EmployeeEngagement #SWOOP #Yammer #futureofwork #ESN #analytics #HR</t>
  </si>
  <si>
    <t>Research from @Griffith_Uni has found engagement on @Yammer correlates with academic performance. Students who became @SWOOPAnalytics "Engagers" had higher academic grades.
https://t.co/8KkjcUp8m0
#Yammer #SWOOP #ESN #EmployeeEngagement</t>
  </si>
  <si>
    <t>It's not too late to join the @Yammer meetup in Sydney on Tuesday, Feb 12 from 4.30-7pm. Register now to secure your spot. https://t.co/mFSdKTHrdv
#Yammer #EmployeeEngagement #LeadershipConnection #SWOOP #ESN</t>
  </si>
  <si>
    <t>RT @Yammer: Yammer has super powers. It’s what makes @Yammer special. Lightweight, a familiar UX, video, photos, GIFs, and mobile, with the…</t>
  </si>
  <si>
    <t>Don't forget to join us in Sydney this afternoon for a @Yammer meetup from 4.30-7pm.
Register here: https://t.co/mFSdKTHrdv
#MSIgniteTheTour #SWOOP #EmployeeEngagement #LeadershipConnection</t>
  </si>
  <si>
    <t>Are you overwhelmed by the information flooding in on your @WorkplacebyFB newsfeed or your @Yammer network? Perhaps you're in too many groups?
@caikjaer explores the optimal number of groups you should be participating in.
https://t.co/k8kmMBoYWn
#employeeengagement #SWOOP</t>
  </si>
  <si>
    <t>RT @SWOOPAnalytics: Do you know the optimal length of a @Yammer or @WorkplacebyFB post? The answer will surprise you.
https://t.co/pFK3vNyA…</t>
  </si>
  <si>
    <t>RT @SWOOPAnalytics: Research from @Griffith_Uni has found engagement on @Yammer correlates with academic performance. Students who became @…</t>
  </si>
  <si>
    <t>One more day to sign up to be included in @SWOOPAnalytics' benchmarking of @WorkplacebyFB networks.
SWOOP conducts the world's largest analysis of Workplace networks &amp;amp; you can join to see where your organisation stacks up against the world's best. 
https://t.co/VYgySVEMdw
#ESN https://t.co/CK4Fnc8Fwj</t>
  </si>
  <si>
    <t>2019 is off to a stellar start for us at @SWOOPAnalytics. We've gained international information security certification, we're on a high from SWOOP Chat NYC and we're working to release the world's largest analysis of @WorkplacebyFB networks.
https://t.co/aXHJDwGpAI
#SWOOP #ESN</t>
  </si>
  <si>
    <t>We had a fabulous day of collaboration and learning with the @WorkplacebyFB team and fellow Workplace partners at the Partner Enablement Event in Seattle. 
Thank you for an inspiring day Workplace team!
#futureofwork #EmployeeEngagement #SWOOP #esn https://t.co/o3HSunQsMh</t>
  </si>
  <si>
    <t>Will your @WorkplacebyFB community be named among the best in the world?
Read about @SWOOPAnalytics' 2019 Benchmarking Report of Workplace networks and latest happenings at SWOOP in our February newsletter.
https://t.co/w5fFjzCnLA
#EmployeeEngagement #SWOOP #ESN #hr #futureofwork</t>
  </si>
  <si>
    <t>@SWOOPAnalytics is thrilled to be at Facebook Mexico City for a day of #collaboration and learning with the @WorkplacebyFB team and fellow partners.
#bettertogether #futureofwork #employeeengagement #SWOOP #analytics #collaborativelearning https://t.co/6wsUsNmQDv</t>
  </si>
  <si>
    <t>RT @SWOOPAnalytics: One more day to sign up to be included in @SWOOPAnalytics' benchmarking of @WorkplacebyFB networks.
SWOOP conducts the…</t>
  </si>
  <si>
    <t>RT @SWOOPAnalytics: Will your @WorkplacebyFB community be named among the best in the world?
Read about @SWOOPAnalytics' 2019 Benchmarking…</t>
  </si>
  <si>
    <t>Group insights. “We now know that even the most collaborative large groups only get to about 25% of active members posting, replying and liking. Set your expectations accordingly.” - SWOOP Analytics #esn #communitymanager #internalcomms  https://t.co/hL24czgJN0</t>
  </si>
  <si>
    <t>RT @DanjLeonard: Group insights. “We now know that even the most collaborative large groups only get to about 25% of active members posting…</t>
  </si>
  <si>
    <t>RT @caikjaer: Over the years many of us have become a member in so many online groups at work. I figured it would be really useful to find…</t>
  </si>
  <si>
    <t>Executive engagement – the key to a successful Yammer network https://t.co/yAtIUwXVWW</t>
  </si>
  <si>
    <t>20 Questions That Could Change Your Company https://t.co/MqaMHLfODr</t>
  </si>
  <si>
    <t>Executive engagement – the key to a successful #Yammer network #esn https://t.co/yAtIUwXVWW</t>
  </si>
  <si>
    <t>Less is Not Always More with Enterprise Social https://t.co/Bj4P5D58sd</t>
  </si>
  <si>
    <t>How many groups should you join? #esn  https://t.co/hTZM4STqlQ</t>
  </si>
  <si>
    <t>It's just over a week until #SWOOPChat in New York City. This is our first customer and friends event in North America and we want you to join us. Register now: https://t.co/eAp5fI6npa
#EmployeeEngagement #futureofwork #ESN #Collaboration #Communication #HR</t>
  </si>
  <si>
    <t>We won! https://t.co/ewmJAi5lAZ</t>
  </si>
  <si>
    <t>We're hosting #SWOOPChat in NYC next week and we want you to join us. Find out all the latest from @SWOOPAnalytics in our December newsletter.
https://t.co/Wa4QcP07ke
#EmployeeEngagement #futureofwork #Analytics #Yammer #Collaboration #ESN</t>
  </si>
  <si>
    <t>There's still time to join us at #SWOOPChat in New York City on Tuesday - but get in quick before you miss out!
https://t.co/eAp5fI6npa
#EmployeeEngagement #futureofwork #Collaboration #Yammer</t>
  </si>
  <si>
    <t>Excited to be travelling across the country for #SWOOPChat in New York tomorrow!
#EmployeeEngagement #futureofwork #collaboration #analytics #ESN https://t.co/S68X410zEb</t>
  </si>
  <si>
    <t>Ready for #SWOOPChat in New York City.
# employee engagement
#futureofwork #yammer https://t.co/RijlgnFEDK</t>
  </si>
  <si>
    <t>Hearing from Wiley at #SWOOPChat in New York City. https://t.co/honmkZeyhZ</t>
  </si>
  <si>
    <t>Happy Holidays from @SWOOPAnalytics!
Whether you're enjoying the sunshine in the southern hemisphere or a winter wonderland in the north, we wish you a wonderful holiday break and we can't wait to collaborate with you in 2019!
#happyholidays2018 #HappyHolidays #ESN https://t.co/iNJitAwtb7</t>
  </si>
  <si>
    <t>@SWOOPAnalytics takes security very seriously and we're proud to tell you we have achieved ISO 27001 certification, a globally recognised information security standard. You can be sure your data is safe with SWOOP.
https://t.co/ApkMTLupGv
#iso27001 #EmployeeEngagement #SWOOP</t>
  </si>
  <si>
    <t>How many posts, replies and likes have you made recently?
#Yammer #futureofwork #HR #employeengagement #SWOOP #analytics https://t.co/OPc0NQlCWJ</t>
  </si>
  <si>
    <t>Happy Australia Day from @SWOOPAnalytics! Here's an Aussie treat to give you all a taste of Australia this weekend, no matter what corner of the globe you call home. https://t.co/fsuXbOy9G9
#AustraliaDay2019 #AustraliaDay #SWOOP #futureofwork #EmployeeEngagement #ESN https://t.co/lMO0ea763L</t>
  </si>
  <si>
    <t>Today is Community Manager Appreciation Day! We want to say thank you and happy Community Manager Appreciation Day from the SWOOP team.
Enjoy your day of well-deserved recognition!
#CMAD #SWOOP #ESN #HR #EmployeeEngagement #futureofwork https://t.co/nlTsgTMa0T</t>
  </si>
  <si>
    <t>@SWOOPAnalytics CEO @caikjaer is speaking at the 3rd HR Analytics, Metrics and Measurement 2019 in Melbourne today. Learn how people analytics can help deliver better employee engagement and culture change. https://t.co/xVJOAGhNl8
#EmployeeEngagement #futureofwork #SWOOP #hr</t>
  </si>
  <si>
    <t>RT @caikjaer: I am honored to be moderating a customer panel at this session about employee engagement on Yammer, Inc.
If you are in Sydneâ€¦</t>
  </si>
  <si>
    <t>RT @SWOOPAnalytics: Join @SWOOPAnalytics CEO @caikjaer in Copenhagen on February 27, 2019 to learn how to get your senior leaders engaged o…</t>
  </si>
  <si>
    <t>@caikjaer @SWOOPAnalytics shows the analytics around just how many groups we realistically are active in! #wishicould https://t.co/cL5rdSTlJN</t>
  </si>
  <si>
    <t>I am honored to be moderating a customer panel at this session about employee engagement on Yammer, Inc.
If you are in Sydney on 12 Feb and interested in this topic be quick to register while there are still tickets left. https://t.co/jH5knotk0h</t>
  </si>
  <si>
    <t>Iâ€™ve been mentioning many times that an AVERAGE message length on enterprise social networks (Workplace/Yammer) is about 270 characters.
But how long/short are the posts that get the most replies?
Our conclusions from analysing 1â€¦https://t.co/UBVpTvGV5m https://t.co/978mCo9mdg</t>
  </si>
  <si>
    <t>Over the years many of us have become a member in so many online groups at work. I figured it would be really useful to find out how many you can realistically be active in.
Check it out :-) https://t.co/KAC1te6wKB</t>
  </si>
  <si>
    <t>https://twitter.com/SWOOPAnalytics/status/1072512845038931968</t>
  </si>
  <si>
    <t>https://twitter.com/SWOOPAnalytics/status/1072577795874672640</t>
  </si>
  <si>
    <t>https://trendystartups.com/ https://www.youtube.com/channel/UC_1f5VL4nC03UsegwHaNcNA</t>
  </si>
  <si>
    <t>https://twitter.com/thecr/status/1084465333929418752</t>
  </si>
  <si>
    <t>https://www.swoopanalytics.com/the-dying-art-of-conversation/</t>
  </si>
  <si>
    <t>https://www.swoopanalytics.com</t>
  </si>
  <si>
    <t>https://mailchi.mp/hargraves/hi022019s</t>
  </si>
  <si>
    <t>https://www.swoopanalytics.com/social-groups-in-enterprise-social-networks/</t>
  </si>
  <si>
    <t>https://www.swoopanalytics.com/we-won-the-top-award-with-our-research-on-groups-in-esns/</t>
  </si>
  <si>
    <t>https://www.swoopanalytics.com/swoop-chat-nyc-why-we-do-what-we-do/</t>
  </si>
  <si>
    <t>https://www.swoopanalytics.com/swoop-is-iso27001-certified/</t>
  </si>
  <si>
    <t>https://www.swoopanalytics.com/how-long-does-it-take-before-swoop-has-an-impact-on-your-esn/</t>
  </si>
  <si>
    <t>https://www.swoopanalytics.com/less-is-not-always-more-with-enterprise-social/</t>
  </si>
  <si>
    <t>https://lnkd.in/dGy5KzW</t>
  </si>
  <si>
    <t>https://twitter.com/ClearBox/status/1090583656358240256</t>
  </si>
  <si>
    <t>http://www.swoopanalytics.com/20-questions-that-could-change-your-company/</t>
  </si>
  <si>
    <t>https://www.swoopanalytics.com/20-questions-that-could-change-your-company/</t>
  </si>
  <si>
    <t>https://twitter.com/SWOOPAnalytics/status/1095401576783437824</t>
  </si>
  <si>
    <t>https://www.swoopanalytics.com/now-that-you-mention-it/</t>
  </si>
  <si>
    <t>https://resources.techcommunity.microsoft.com/case-studies/on-an-island-but-not-alone-with-yammer-at-thrifty-car-rental-in-new-zealand/</t>
  </si>
  <si>
    <t>https://www.swoopanalytics.com/case-studies/how-syngentas-leaders-became-some-of-the-worlds-best-at-engaging-staff/</t>
  </si>
  <si>
    <t>https://forms.office.com/Pages/ResponsePage.aspx?id=v4j5cvGGr0GRqy180BHbRz6LYiXgstdDq0OQYtXINn1UNTlLNjY4UDAzSUhQTEYzVFRFREI2VjBBUi4u</t>
  </si>
  <si>
    <t>https://www.eventbrite.com/e/ignite-yammer-meetup-tickets-55616234655</t>
  </si>
  <si>
    <t>https://lnkd.in/feyYDS8</t>
  </si>
  <si>
    <t>http://markbritz.com/ld-is-primed-to-drive-enterprise-social-so-why-arent-they/</t>
  </si>
  <si>
    <t>http://markbritz.com/internal-comms-taking-the-informal-social-learning-torch/</t>
  </si>
  <si>
    <t>http://markbritz.com/internal-comms-taking-the-informal-social-learning-torch/ https://twitter.com/jimbobtyer/status/1090279901016588288</t>
  </si>
  <si>
    <t>https://resources.techcommunity.microsoft.com/case-studies/the-power-of-the-network-creates-a-competitive-advantage-at-realfoundations-with-yammer-and-swoop/</t>
  </si>
  <si>
    <t>https://resources.techcommunity.microsoft.com/wp-content/uploads/2019/01/YAI_SuperPowers_Infographic.pdf</t>
  </si>
  <si>
    <t>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t>
  </si>
  <si>
    <t>http://msft.social/6JSf5a</t>
  </si>
  <si>
    <t>http://msft.social/OJSthM</t>
  </si>
  <si>
    <t>http://msft.social/6p3K1y</t>
  </si>
  <si>
    <t>http://msft.social/CX4K7V</t>
  </si>
  <si>
    <t>https://event.intrateam.com/sessions/3-ridiculously-effective-ways-to-get-senior-leaders-active-on-your-enterprise-social-network-with-almost-no-effort/</t>
  </si>
  <si>
    <t>https://www.swoopanalytics.com/personas/</t>
  </si>
  <si>
    <t>https://resources.techcommunity.microsoft.com/case-studies/at-griffith-university-yammer-engagement-correlates-with-academic-performance/</t>
  </si>
  <si>
    <t>https://www.swoopanalytics.com/how-many-groups-should-you-join/</t>
  </si>
  <si>
    <t>https://www.swoopanalytics.com/benchmarking/workplace-benchmarking/</t>
  </si>
  <si>
    <t>https://mailchi.mp/1fa477b1aa3f/february-newsletter-1368533?e=f1462b0f52</t>
  </si>
  <si>
    <t>https://mailchi.mp/0f9d71b740d2/february-newsletter-1389565?e=f1462b0f52</t>
  </si>
  <si>
    <t>https://www.swoopanalytics.com/executive-engagement-the-key-to-a-successful-yammer-network/</t>
  </si>
  <si>
    <t>https://www.eventbrite.ca/e/swoop-chat-nyc-tickets-51793883901</t>
  </si>
  <si>
    <t>https://twitter.com/karisyd/status/1069880611228180480</t>
  </si>
  <si>
    <t>https://mailchi.mp/d912c89fbbe3/february-newsletter-1343813?e=f1462b0f52</t>
  </si>
  <si>
    <t>https://cookerandalooker.com/australia-day-pavlova/?fbclid=IwAR0D5-e9lbKF3hHVG1hAq9_014x8UCr_b-RDCTkrSWe8RtY_JDo9UyOe7uI</t>
  </si>
  <si>
    <t>http://claridenglobal.com/conference/3rd-hr-analytics-au2019/</t>
  </si>
  <si>
    <t>https://twitter.com/caikjaer/status/1096184441855188993</t>
  </si>
  <si>
    <t>https://lnkd.in/fJiYRnj</t>
  </si>
  <si>
    <t>https://lnkd.in/gQWENX9 https://lnkd.in/gpxV5Hb</t>
  </si>
  <si>
    <t>https://lnkd.in/fE-hPS9</t>
  </si>
  <si>
    <t>twitter.com</t>
  </si>
  <si>
    <t>trendystartups.com youtube.com</t>
  </si>
  <si>
    <t>swoopanalytics.com</t>
  </si>
  <si>
    <t>mailchi.mp</t>
  </si>
  <si>
    <t>lnkd.in</t>
  </si>
  <si>
    <t>microsoft.com</t>
  </si>
  <si>
    <t>office.com</t>
  </si>
  <si>
    <t>eventbrite.com</t>
  </si>
  <si>
    <t>markbritz.com</t>
  </si>
  <si>
    <t>markbritz.com twitter.com</t>
  </si>
  <si>
    <t>cmswire.com</t>
  </si>
  <si>
    <t>msft.social</t>
  </si>
  <si>
    <t>intrateam.com</t>
  </si>
  <si>
    <t>eventbrite.ca</t>
  </si>
  <si>
    <t>cookerandalooker.com</t>
  </si>
  <si>
    <t>claridenglobal.com</t>
  </si>
  <si>
    <t>lnkd.in lnkd.in</t>
  </si>
  <si>
    <t>esn</t>
  </si>
  <si>
    <t>swoopchat futureofwork yammer</t>
  </si>
  <si>
    <t>unicef swoopchat</t>
  </si>
  <si>
    <t>swoopchat employeeengagement futureofwork</t>
  </si>
  <si>
    <t>partners collaboration</t>
  </si>
  <si>
    <t>innovation collaboration</t>
  </si>
  <si>
    <t>esn digitalworkplace</t>
  </si>
  <si>
    <t>esn yammer digitalworkplace</t>
  </si>
  <si>
    <t>internalcomms esn intranet digitalworkplace</t>
  </si>
  <si>
    <t>internalcomms esn intranet</t>
  </si>
  <si>
    <t>cmgr</t>
  </si>
  <si>
    <t>msignitethetour msignite</t>
  </si>
  <si>
    <t>yammeradoption msignitethetour employeeengagement</t>
  </si>
  <si>
    <t>acis2018</t>
  </si>
  <si>
    <t>swoopchat futureofwork employeeengagement collaboration</t>
  </si>
  <si>
    <t>yammer yammeroutloud</t>
  </si>
  <si>
    <t>yammeroutloud</t>
  </si>
  <si>
    <t>employeeengagement futureofwork</t>
  </si>
  <si>
    <t>employeeengagement futureofwork esn yammer swoopchat</t>
  </si>
  <si>
    <t>swoopchat</t>
  </si>
  <si>
    <t>yammer employeeengagement esn futureofwork collaboration swoop analytics</t>
  </si>
  <si>
    <t>futureofwork employeeengagement</t>
  </si>
  <si>
    <t>futureofwork employeeengagement swoop analytics</t>
  </si>
  <si>
    <t>employeeengagement yammer futureofwork collaboration swoopchat</t>
  </si>
  <si>
    <t>employeeengagement yammer</t>
  </si>
  <si>
    <t>msignitetour yammer swoop employeeengagement msignite</t>
  </si>
  <si>
    <t>yammer employeeengagement swoop</t>
  </si>
  <si>
    <t>acis2018 disruptsyd</t>
  </si>
  <si>
    <t>swoopchat employeeengagement futureofwork thetent collaboration</t>
  </si>
  <si>
    <t>swoopchat employeeengagement</t>
  </si>
  <si>
    <t>employeeengagement esn swoop analytics</t>
  </si>
  <si>
    <t>swoop esn</t>
  </si>
  <si>
    <t>yammer futureofwork hr employeengagement swoop</t>
  </si>
  <si>
    <t>analytics</t>
  </si>
  <si>
    <t>yammer swoop analytics employeeengagement futureofwork hr</t>
  </si>
  <si>
    <t>yammer employeeengagement swoop analytics</t>
  </si>
  <si>
    <t>swoopchat employeeengagement futureofwork collaboration</t>
  </si>
  <si>
    <t>swoop esn employeeengagement yammer futureofwork enterprisesocialnetwork</t>
  </si>
  <si>
    <t>employeeengagement futureofwork swoop esn hr analytics</t>
  </si>
  <si>
    <t>enterprisesocial</t>
  </si>
  <si>
    <t>yammer yammersuperpowers</t>
  </si>
  <si>
    <t>espc18 employeeengagement yammer collaboration futureofwork</t>
  </si>
  <si>
    <t>employeeengagement futureofwork collaboration esn yammer</t>
  </si>
  <si>
    <t>employeeengagement esn swoop analytics collaboration futureofwork hr</t>
  </si>
  <si>
    <t>employeeengagement swoop yammer futureofwork esn analytics hr</t>
  </si>
  <si>
    <t>yammer swoop esn employeeengagement</t>
  </si>
  <si>
    <t>yammer employeeengagement leadershipconnection swoop esn</t>
  </si>
  <si>
    <t>msignitethetour swoop employeeengagement leadershipconnection</t>
  </si>
  <si>
    <t>employeeengagement swoop</t>
  </si>
  <si>
    <t>futureofwork employeeengagement swoop esn</t>
  </si>
  <si>
    <t>employeeengagement swoop esn hr futureofwork</t>
  </si>
  <si>
    <t>collaboration bettertogether futureofwork employeeengagement swoop analytics collaborativelearning</t>
  </si>
  <si>
    <t>esn communitymanager internalcomms</t>
  </si>
  <si>
    <t>yammer esn</t>
  </si>
  <si>
    <t>swoopchat employeeengagement futureofwork esn collaboration communication hr</t>
  </si>
  <si>
    <t>swoopchat employeeengagement futureofwork analytics yammer collaboration esn</t>
  </si>
  <si>
    <t>swoopchat employeeengagement futureofwork collaboration yammer</t>
  </si>
  <si>
    <t>swoopchat employeeengagement futureofwork collaboration analytics esn</t>
  </si>
  <si>
    <t>happyholidays2018 happyholidays esn</t>
  </si>
  <si>
    <t>iso27001 employeeengagement swoop</t>
  </si>
  <si>
    <t>yammer futureofwork hr employeengagement swoop analytics</t>
  </si>
  <si>
    <t>australiaday2019 australiaday swoop futureofwork employeeengagement esn</t>
  </si>
  <si>
    <t>cmad swoop esn hr employeeengagement futureofwork</t>
  </si>
  <si>
    <t>employeeengagement futureofwork swoop hr</t>
  </si>
  <si>
    <t>wishicould</t>
  </si>
  <si>
    <t>https://pbs.twimg.com/media/DuI6xpAW4AQUSDW.jpg</t>
  </si>
  <si>
    <t>https://pbs.twimg.com/media/DySINZ-WkAABDJ5.jpg</t>
  </si>
  <si>
    <t>https://pbs.twimg.com/media/Dy02pGRWkAABA_w.jpg</t>
  </si>
  <si>
    <t>https://pbs.twimg.com/media/DuKP0MEWwAAxNac.jpg</t>
  </si>
  <si>
    <t>https://pbs.twimg.com/tweet_video_thumb/DtmeDb5XgAAs-H5.jpg</t>
  </si>
  <si>
    <t>https://pbs.twimg.com/tweet_video_thumb/DzM8VO0UwAE6IYQ.jpg</t>
  </si>
  <si>
    <t>https://pbs.twimg.com/media/DuJtfZ7WsAAZ9l5.jpg</t>
  </si>
  <si>
    <t>https://pbs.twimg.com/media/DuEZSG2X4AAVXSQ.jpg</t>
  </si>
  <si>
    <t>https://pbs.twimg.com/media/DuO4ouoWwAA5y1Q.jpg</t>
  </si>
  <si>
    <t>https://pbs.twimg.com/media/DxnuGh_UwAAyi6h.jpg</t>
  </si>
  <si>
    <t>https://pbs.twimg.com/media/DzOlyTiUUAAPECg.jpg</t>
  </si>
  <si>
    <t>https://pbs.twimg.com/media/Dtj6vXrV4AcYGVY.jpg</t>
  </si>
  <si>
    <t>https://pbs.twimg.com/media/DuJnaB1WoAEfV9K.jpg</t>
  </si>
  <si>
    <t>https://pbs.twimg.com/media/DuJhWglWoAEODs2.jpg</t>
  </si>
  <si>
    <t>https://pbs.twimg.com/media/DuJUuurXgAALHB2.jpg</t>
  </si>
  <si>
    <t>https://pbs.twimg.com/media/DuG50fFX4AEul1k.jpg</t>
  </si>
  <si>
    <t>https://pbs.twimg.com/media/DuJNQJRWkAANmKh.jpg</t>
  </si>
  <si>
    <t>https://pbs.twimg.com/media/DuAWk1UU0AA9WBy.jpg</t>
  </si>
  <si>
    <t>https://pbs.twimg.com/media/Dtl3ySvV4AA2rju.jpg</t>
  </si>
  <si>
    <t>https://pbs.twimg.com/media/Dy5GEuAUUAASM8v.jpg</t>
  </si>
  <si>
    <t>https://pbs.twimg.com/media/DuJa5DxWkAIuHcB.jpg</t>
  </si>
  <si>
    <t>https://pbs.twimg.com/media/Dv15mT7WsAIV8un.jpg</t>
  </si>
  <si>
    <t>https://pbs.twimg.com/media/Dw5MkdsWwAAamHf.jpg</t>
  </si>
  <si>
    <t>https://pbs.twimg.com/media/DwuypRkXQAEsqvU.jpg</t>
  </si>
  <si>
    <t>https://pbs.twimg.com/media/Dy2SSrbX0AAP1ve.jpg</t>
  </si>
  <si>
    <t>https://pbs.twimg.com/media/DtmbDv8U4AAJYKs.jpg</t>
  </si>
  <si>
    <t>https://pbs.twimg.com/media/Dw5g5ZgUwAAQ-5I.jpg</t>
  </si>
  <si>
    <t>https://pbs.twimg.com/media/DtMuswMU0AEVBON.jpg</t>
  </si>
  <si>
    <t>https://pbs.twimg.com/media/DxsVR5HUwAE8R7q.jpg</t>
  </si>
  <si>
    <t>https://pbs.twimg.com/media/Dy5I15RVAAAa2_N.jpg</t>
  </si>
  <si>
    <t>https://pbs.twimg.com/media/DuD8PvWU8AIS8ha.jpg</t>
  </si>
  <si>
    <t>https://pbs.twimg.com/media/Du0Lf65U0AAl1lA.jpg</t>
  </si>
  <si>
    <t>https://pbs.twimg.com/media/Dxx5mqMVYAA3XLi.jpg</t>
  </si>
  <si>
    <t>https://pbs.twimg.com/media/DxyBpfBU8AAN03k.jpg</t>
  </si>
  <si>
    <t>https://pbs.twimg.com/media/DyCOF5bV4AAuTuu.png</t>
  </si>
  <si>
    <t>http://pbs.twimg.com/profile_images/918485773204279296/vt2DcdtG_normal.jpg</t>
  </si>
  <si>
    <t>http://pbs.twimg.com/profile_images/783325572646768641/LXuFxB2__normal.jpg</t>
  </si>
  <si>
    <t>http://pbs.twimg.com/profile_images/1058856121291673602/teNzJyAc_normal.jpg</t>
  </si>
  <si>
    <t>http://pbs.twimg.com/profile_images/977312052342435840/ZPB9V-wC_normal.jpg</t>
  </si>
  <si>
    <t>http://pbs.twimg.com/profile_images/1044492043517550592/DokiaS6X_normal.jpg</t>
  </si>
  <si>
    <t>http://pbs.twimg.com/profile_images/857066815767404544/Cprm4bvj_normal.jpg</t>
  </si>
  <si>
    <t>http://pbs.twimg.com/profile_images/1049695906495438848/Tiv3oraw_normal.jpg</t>
  </si>
  <si>
    <t>http://pbs.twimg.com/profile_images/912296274870849538/K-0PFfdk_normal.jpg</t>
  </si>
  <si>
    <t>http://pbs.twimg.com/profile_images/1058675801082810368/lZyYQ9W-_normal.jpg</t>
  </si>
  <si>
    <t>http://pbs.twimg.com/profile_images/1022958968841195520/R8ahjyV5_normal.jpg</t>
  </si>
  <si>
    <t>http://pbs.twimg.com/profile_images/963906136662519808/ZtNh7J3v_normal.jpg</t>
  </si>
  <si>
    <t>http://pbs.twimg.com/profile_images/760319556183138304/f5bG3xGX_normal.jpg</t>
  </si>
  <si>
    <t>http://pbs.twimg.com/profile_images/378800000838581841/3788f0b6051f48ef773847a6f4410eea_normal.png</t>
  </si>
  <si>
    <t>http://pbs.twimg.com/profile_images/823546547451228161/TREK2P9E_normal.jpg</t>
  </si>
  <si>
    <t>http://pbs.twimg.com/profile_images/1024685481089478658/Ws7nDlpQ_normal.jpg</t>
  </si>
  <si>
    <t>http://pbs.twimg.com/profile_images/1042039130845261824/QuwPGBcM_normal.jpg</t>
  </si>
  <si>
    <t>http://pbs.twimg.com/profile_images/468502341/Julie4_normal.jpg</t>
  </si>
  <si>
    <t>http://pbs.twimg.com/profile_images/462291844575936513/ZsipOSmR_normal.jpeg</t>
  </si>
  <si>
    <t>http://pbs.twimg.com/profile_images/2866699468/67424da52f3b78398b52115099fbc68d_normal.png</t>
  </si>
  <si>
    <t>http://pbs.twimg.com/profile_images/557506308220272640/4zNs1d1i_normal.jpeg</t>
  </si>
  <si>
    <t>http://pbs.twimg.com/profile_images/1046507790385078272/5lpexdB0_normal.jpg</t>
  </si>
  <si>
    <t>http://pbs.twimg.com/profile_images/1093611788078403585/NfsY2A6R_normal.jpg</t>
  </si>
  <si>
    <t>http://pbs.twimg.com/profile_images/829842247084412928/CxTMSJEu_normal.jpg</t>
  </si>
  <si>
    <t>http://pbs.twimg.com/profile_images/472007089556959233/zjKIZKbg_normal.jpeg</t>
  </si>
  <si>
    <t>http://pbs.twimg.com/profile_images/932632419307487232/VPulUZ61_normal.jpg</t>
  </si>
  <si>
    <t>http://pbs.twimg.com/profile_images/865061199045476352/_VBE_HfJ_normal.jpg</t>
  </si>
  <si>
    <t>http://pbs.twimg.com/profile_images/1037346427909955584/h7z2bYEy_normal.jpg</t>
  </si>
  <si>
    <t>http://pbs.twimg.com/profile_images/1089514053414731777/4Pbasanr_normal.jpg</t>
  </si>
  <si>
    <t>http://pbs.twimg.com/profile_images/3247195801/f490ed93d1ef4dd6a26a7df004e3b076_normal.png</t>
  </si>
  <si>
    <t>http://abs.twimg.com/sticky/default_profile_images/default_profile_normal.png</t>
  </si>
  <si>
    <t>http://pbs.twimg.com/profile_images/1066875960585265152/FcTwnBmW_normal.jpg</t>
  </si>
  <si>
    <t>http://pbs.twimg.com/profile_images/761382214139416578/65or6I24_normal.jpg</t>
  </si>
  <si>
    <t>http://pbs.twimg.com/profile_images/618655144058564608/UYQg-q2v_normal.jpg</t>
  </si>
  <si>
    <t>http://pbs.twimg.com/profile_images/137276315/Logo_Square_normal.jpg</t>
  </si>
  <si>
    <t>http://pbs.twimg.com/profile_images/1219309109/MarcSnyder_normal.jpg</t>
  </si>
  <si>
    <t>http://pbs.twimg.com/profile_images/1081338501507891200/HyPlnXDi_normal.jpg</t>
  </si>
  <si>
    <t>http://pbs.twimg.com/profile_images/2926525589/bc152b364ed8e06293e715c0373c3996_normal.jpeg</t>
  </si>
  <si>
    <t>http://pbs.twimg.com/profile_images/925907541522911237/XTsze1Br_normal.jpg</t>
  </si>
  <si>
    <t>http://pbs.twimg.com/profile_images/956255221562466304/5uwfPXIK_normal.jpg</t>
  </si>
  <si>
    <t>http://pbs.twimg.com/profile_images/913077441890983936/Zx0qdweC_normal.jpg</t>
  </si>
  <si>
    <t>http://pbs.twimg.com/profile_images/1042130769244774400/yHcmNbd8_normal.jpg</t>
  </si>
  <si>
    <t>http://pbs.twimg.com/profile_images/1021764314846220293/0rzcJoUN_normal.jpg</t>
  </si>
  <si>
    <t>http://pbs.twimg.com/profile_images/973626665849909248/AXErtSgV_normal.jpg</t>
  </si>
  <si>
    <t>http://pbs.twimg.com/profile_images/880129329887301634/JjdrpuO0_normal.jpg</t>
  </si>
  <si>
    <t>http://pbs.twimg.com/profile_images/667351009530806272/D85sBsSS_normal.jpg</t>
  </si>
  <si>
    <t>http://pbs.twimg.com/profile_images/629647877619363840/TRVNIS0o_normal.jpg</t>
  </si>
  <si>
    <t>http://pbs.twimg.com/profile_images/2392652189/xv5crogd87rqmltidfj8_normal.jpeg</t>
  </si>
  <si>
    <t>http://pbs.twimg.com/profile_images/730546276081623042/8dyOlZe7_normal.jpg</t>
  </si>
  <si>
    <t>http://pbs.twimg.com/profile_images/1043406771107385345/6eOi0CAb_normal.jpg</t>
  </si>
  <si>
    <t>http://pbs.twimg.com/profile_images/445965023068692481/ZfBq6s1L_normal.png</t>
  </si>
  <si>
    <t>http://pbs.twimg.com/profile_images/1093425165021659142/viKCUytu_normal.jpg</t>
  </si>
  <si>
    <t>http://pbs.twimg.com/profile_images/3119861225/5ad23eba8b7647403ee993ea81abc67e_normal.jpeg</t>
  </si>
  <si>
    <t>http://pbs.twimg.com/profile_images/1067720966657269761/PSI0Lxr9_normal.jpg</t>
  </si>
  <si>
    <t>http://pbs.twimg.com/profile_images/737013929419759616/BSqFt1y3_normal.jpg</t>
  </si>
  <si>
    <t>http://pbs.twimg.com/profile_images/956006600627679233/vdaS1-BX_normal.jpg</t>
  </si>
  <si>
    <t>https://twitter.com/#!/phil_wegge/status/1069883662911586304</t>
  </si>
  <si>
    <t>https://twitter.com/#!/janine1803/status/1069893511091249152</t>
  </si>
  <si>
    <t>https://twitter.com/#!/ellahafermalz/status/1069896788428115968</t>
  </si>
  <si>
    <t>https://twitter.com/#!/knowledgebird/status/1071018476939075585</t>
  </si>
  <si>
    <t>https://twitter.com/#!/isreallysexy/status/1072484784159555586</t>
  </si>
  <si>
    <t>https://twitter.com/#!/suegemmell/status/1072650333095161856</t>
  </si>
  <si>
    <t>https://twitter.com/#!/suegemmell/status/1072648994390716416</t>
  </si>
  <si>
    <t>https://twitter.com/#!/mrscoachfuller/status/1072751432426758144</t>
  </si>
  <si>
    <t>https://twitter.com/#!/palwshaa/status/1079371752181035008</t>
  </si>
  <si>
    <t>https://twitter.com/#!/dsrour/status/1080635590327132161</t>
  </si>
  <si>
    <t>https://twitter.com/#!/slatts/status/1084539093726515200</t>
  </si>
  <si>
    <t>https://twitter.com/#!/cmgrchi/status/1085402787859623941</t>
  </si>
  <si>
    <t>https://twitter.com/#!/javier_otaola/status/1087720411440259072</t>
  </si>
  <si>
    <t>https://twitter.com/#!/cookerandlooker/status/1089670323929149440</t>
  </si>
  <si>
    <t>https://twitter.com/#!/voinonen/status/1071090588378906629</t>
  </si>
  <si>
    <t>https://twitter.com/#!/rhappe/status/1071091965436014592</t>
  </si>
  <si>
    <t>https://twitter.com/#!/mollyanglin/status/1071092771325325312</t>
  </si>
  <si>
    <t>https://twitter.com/#!/britz/status/1071091819516178432</t>
  </si>
  <si>
    <t>https://twitter.com/#!/juliebhunt/status/1090612676508729347</t>
  </si>
  <si>
    <t>https://twitter.com/#!/juliebhunt/status/1090612717398999040</t>
  </si>
  <si>
    <t>https://twitter.com/#!/worrelpa/status/1093257807674179589</t>
  </si>
  <si>
    <t>https://twitter.com/#!/hargravesinst/status/1091146775501701120</t>
  </si>
  <si>
    <t>https://twitter.com/#!/hargravesinst/status/1070473746853568512</t>
  </si>
  <si>
    <t>https://twitter.com/#!/hargravesinst/status/1070903402488586240</t>
  </si>
  <si>
    <t>https://twitter.com/#!/hargravesinst/status/1075674919181127681</t>
  </si>
  <si>
    <t>https://twitter.com/#!/hargravesinst/status/1083157341946695681</t>
  </si>
  <si>
    <t>https://twitter.com/#!/hargravesinst/status/1085821725022011392</t>
  </si>
  <si>
    <t>https://twitter.com/#!/hargravesinst/status/1093431946263306240</t>
  </si>
  <si>
    <t>https://twitter.com/#!/clearbox/status/1093825265682141190</t>
  </si>
  <si>
    <t>https://twitter.com/#!/ernstdecsey/status/1094996174262726662</t>
  </si>
  <si>
    <t>https://twitter.com/#!/sarahcasdorph/status/1095111723327967232</t>
  </si>
  <si>
    <t>https://twitter.com/#!/wedge/status/1095261322638442497</t>
  </si>
  <si>
    <t>https://twitter.com/#!/cslemp/status/1093388900813455362</t>
  </si>
  <si>
    <t>https://twitter.com/#!/sammarshall/status/1093400246812590080</t>
  </si>
  <si>
    <t>https://twitter.com/#!/tsdigi/status/1095260745456123904</t>
  </si>
  <si>
    <t>https://twitter.com/#!/sammarshall/status/1095265548949180416</t>
  </si>
  <si>
    <t>https://twitter.com/#!/simongterry/status/1070047656104214528</t>
  </si>
  <si>
    <t>https://twitter.com/#!/simongterry/status/1095421092192120832</t>
  </si>
  <si>
    <t>https://twitter.com/#!/intranetfocus/status/1090592764717350912</t>
  </si>
  <si>
    <t>https://twitter.com/#!/tedhopton/status/1090595006841319424</t>
  </si>
  <si>
    <t>https://twitter.com/#!/llocklee/status/1090722776070086657</t>
  </si>
  <si>
    <t>https://twitter.com/#!/llocklee/status/1090723821710004224</t>
  </si>
  <si>
    <t>https://twitter.com/#!/llocklee/status/1090724830091988993</t>
  </si>
  <si>
    <t>https://twitter.com/#!/benjohn987/status/1095596877008064512</t>
  </si>
  <si>
    <t>https://twitter.com/#!/stefaniquarles/status/1095617536681566208</t>
  </si>
  <si>
    <t>https://twitter.com/#!/chieftech/status/1095615922293751809</t>
  </si>
  <si>
    <t>https://twitter.com/#!/owenbrandt/status/1095610385099640832</t>
  </si>
  <si>
    <t>https://twitter.com/#!/owenbrandt/status/1095646094749425664</t>
  </si>
  <si>
    <t>https://twitter.com/#!/thecr/status/1071015240903655424</t>
  </si>
  <si>
    <t>https://twitter.com/#!/thecr/status/1072589068498821126</t>
  </si>
  <si>
    <t>https://twitter.com/#!/thecr/status/1073231451007672321</t>
  </si>
  <si>
    <t>https://twitter.com/#!/thecr/status/1075299860537114624</t>
  </si>
  <si>
    <t>https://twitter.com/#!/thecr/status/1076432325238501376</t>
  </si>
  <si>
    <t>https://twitter.com/#!/thecr/status/1082147334442704896</t>
  </si>
  <si>
    <t>https://twitter.com/#!/thecr/status/1084465333929418752</t>
  </si>
  <si>
    <t>https://twitter.com/#!/thecr/status/1086533830369071104</t>
  </si>
  <si>
    <t>https://twitter.com/#!/thecr/status/1087666384111325184</t>
  </si>
  <si>
    <t>https://twitter.com/#!/thecr/status/1095699602337083392</t>
  </si>
  <si>
    <t>https://twitter.com/#!/marcsnyder/status/1095701163750567936</t>
  </si>
  <si>
    <t>https://twitter.com/#!/chieftech/status/1095587221208326144</t>
  </si>
  <si>
    <t>https://twitter.com/#!/ritazonius/status/1095788881620873217</t>
  </si>
  <si>
    <t>https://twitter.com/#!/slybeer/status/1095787914984710144</t>
  </si>
  <si>
    <t>https://twitter.com/#!/wiretap/status/1070060198000119808</t>
  </si>
  <si>
    <t>https://twitter.com/#!/swoopanalytics/status/1070059802833772545</t>
  </si>
  <si>
    <t>https://twitter.com/#!/wiretap/status/1095285483272253440</t>
  </si>
  <si>
    <t>https://twitter.com/#!/wiretap/status/1095419254659313670</t>
  </si>
  <si>
    <t>https://twitter.com/#!/sharonatswoop/status/1071883920050839552</t>
  </si>
  <si>
    <t>https://twitter.com/#!/swoopanalytics/status/1070549456511102977</t>
  </si>
  <si>
    <t>https://twitter.com/#!/sharonatswoop/status/1072704126147010562</t>
  </si>
  <si>
    <t>https://twitter.com/#!/swoopanalytics/status/1072540053845495808</t>
  </si>
  <si>
    <t>https://twitter.com/#!/ljglickman/status/1072166235616481280</t>
  </si>
  <si>
    <t>https://twitter.com/#!/ljglickman/status/1072558941714989057</t>
  </si>
  <si>
    <t>https://twitter.com/#!/sharonatswoop/status/1072704096384245760</t>
  </si>
  <si>
    <t>https://twitter.com/#!/swoopanalytics/status/1072580509384011777</t>
  </si>
  <si>
    <t>https://twitter.com/#!/jimbobtyer/status/1072904447846576129</t>
  </si>
  <si>
    <t>https://twitter.com/#!/sharonatswoop/status/1074867544379449344</t>
  </si>
  <si>
    <t>https://twitter.com/#!/swoopanalytics/status/1072904152035090435</t>
  </si>
  <si>
    <t>https://twitter.com/#!/jimbobtyer/status/1072529872554201088</t>
  </si>
  <si>
    <t>https://twitter.com/#!/sharonatswoop/status/1072342661271576579</t>
  </si>
  <si>
    <t>https://twitter.com/#!/swoopanalytics/status/1072341399876571137</t>
  </si>
  <si>
    <t>https://twitter.com/#!/swoopanalytics/status/1075114130829262848</t>
  </si>
  <si>
    <t>https://twitter.com/#!/swoopanalytics/status/1080550562796457984</t>
  </si>
  <si>
    <t>https://twitter.com/#!/noahsparks/status/1074759907201638405</t>
  </si>
  <si>
    <t>https://twitter.com/#!/noahsparks/status/1075155035997106176</t>
  </si>
  <si>
    <t>https://twitter.com/#!/espnguyen/status/1089994929835778049</t>
  </si>
  <si>
    <t>https://twitter.com/#!/ljglickman/status/1072490534386712576</t>
  </si>
  <si>
    <t>https://twitter.com/#!/ljglickman/status/1086281515208712192</t>
  </si>
  <si>
    <t>https://twitter.com/#!/swoopanalytics/status/1082350972922253314</t>
  </si>
  <si>
    <t>https://twitter.com/#!/danieloleary/status/1088247376140165121</t>
  </si>
  <si>
    <t>https://twitter.com/#!/swoopanalytics/status/1088162587089334272</t>
  </si>
  <si>
    <t>https://twitter.com/#!/swoopanalytics/status/1074733448877596672</t>
  </si>
  <si>
    <t>https://twitter.com/#!/swoopanalytics/status/1091419629455437825</t>
  </si>
  <si>
    <t>https://twitter.com/#!/swoopanalytics/status/1092492967279976448</t>
  </si>
  <si>
    <t>https://twitter.com/#!/swoopanalytics/status/1095401576783437824</t>
  </si>
  <si>
    <t>https://twitter.com/#!/angusflorance/status/1083143308082212864</t>
  </si>
  <si>
    <t>https://twitter.com/#!/angusflorance/status/1095413566360805376</t>
  </si>
  <si>
    <t>https://twitter.com/#!/adveisme/status/1095446668944728064</t>
  </si>
  <si>
    <t>https://twitter.com/#!/sharonatswoop/status/1083380718477049856</t>
  </si>
  <si>
    <t>https://twitter.com/#!/markwoodrow/status/1095527751463841792</t>
  </si>
  <si>
    <t>https://twitter.com/#!/swoopanalytics/status/1095400044193181696</t>
  </si>
  <si>
    <t>https://twitter.com/#!/caikjaer/status/1095268147966500865</t>
  </si>
  <si>
    <t>https://twitter.com/#!/karisyd/status/1069880611228180480</t>
  </si>
  <si>
    <t>https://twitter.com/#!/caikjaer/status/1069881394220822530</t>
  </si>
  <si>
    <t>https://twitter.com/#!/llocklee/status/1070237469591760896</t>
  </si>
  <si>
    <t>https://twitter.com/#!/sharonatswoop/status/1072704146661363712</t>
  </si>
  <si>
    <t>https://twitter.com/#!/swoopanalytics/status/1072533390069514241</t>
  </si>
  <si>
    <t>https://twitter.com/#!/caikjaer/status/1072586188081586177</t>
  </si>
  <si>
    <t>https://twitter.com/#!/sharonatswoop/status/1070057803388080128</t>
  </si>
  <si>
    <t>https://twitter.com/#!/sharonatswoop/status/1070057815547367424</t>
  </si>
  <si>
    <t>https://twitter.com/#!/sharonatswoop/status/1070057829887705088</t>
  </si>
  <si>
    <t>https://twitter.com/#!/sharonatswoop/status/1071883892259401728</t>
  </si>
  <si>
    <t>https://twitter.com/#!/sharonatswoop/status/1072342647178780674</t>
  </si>
  <si>
    <t>https://twitter.com/#!/sharonatswoop/status/1072342673049223168</t>
  </si>
  <si>
    <t>https://twitter.com/#!/sharonatswoop/status/1072704111110430722</t>
  </si>
  <si>
    <t>https://twitter.com/#!/sharonatswoop/status/1072704202353377280</t>
  </si>
  <si>
    <t>https://twitter.com/#!/sharonatswoop/status/1072704219365416962</t>
  </si>
  <si>
    <t>https://twitter.com/#!/sharonatswoop/status/1072704232128688129</t>
  </si>
  <si>
    <t>https://twitter.com/#!/sharonatswoop/status/1072704246074785793</t>
  </si>
  <si>
    <t>https://twitter.com/#!/sharonatswoop/status/1074867345149980677</t>
  </si>
  <si>
    <t>https://twitter.com/#!/sharonatswoop/status/1080562121115488256</t>
  </si>
  <si>
    <t>https://twitter.com/#!/sharonatswoop/status/1080562169517756416</t>
  </si>
  <si>
    <t>https://twitter.com/#!/sharonatswoop/status/1082351888111099904</t>
  </si>
  <si>
    <t>https://twitter.com/#!/sharonatswoop/status/1083380151029649408</t>
  </si>
  <si>
    <t>https://twitter.com/#!/sharonatswoop/status/1083380166036905985</t>
  </si>
  <si>
    <t>https://twitter.com/#!/sharonatswoop/status/1085215723385835520</t>
  </si>
  <si>
    <t>https://twitter.com/#!/sharonatswoop/status/1088326390187929601</t>
  </si>
  <si>
    <t>https://twitter.com/#!/sharonatswoop/status/1088326591351062529</t>
  </si>
  <si>
    <t>https://twitter.com/#!/sharonatswoop/status/1088891034296377344</t>
  </si>
  <si>
    <t>https://twitter.com/#!/sharonatswoop/status/1088891148297555968</t>
  </si>
  <si>
    <t>https://twitter.com/#!/sharonatswoop/status/1088891183257006080</t>
  </si>
  <si>
    <t>https://twitter.com/#!/sharonatswoop/status/1090031470637445120</t>
  </si>
  <si>
    <t>https://twitter.com/#!/sharonatswoop/status/1095481384603447297</t>
  </si>
  <si>
    <t>https://twitter.com/#!/sharonatswoop/status/1095483434619805697</t>
  </si>
  <si>
    <t>https://twitter.com/#!/swoopanalytics/status/1072342515804721153</t>
  </si>
  <si>
    <t>https://twitter.com/#!/caikjaer/status/1072586232360775681</t>
  </si>
  <si>
    <t>https://twitter.com/#!/britz/status/1072504607836946433</t>
  </si>
  <si>
    <t>https://twitter.com/#!/britz/status/1070722787910725632</t>
  </si>
  <si>
    <t>https://twitter.com/#!/britz/status/1072838236156911616</t>
  </si>
  <si>
    <t>https://twitter.com/#!/britz/status/1090281504813522944</t>
  </si>
  <si>
    <t>https://twitter.com/#!/jimbobtyer/status/1072861801845530624</t>
  </si>
  <si>
    <t>https://twitter.com/#!/jimbobtyer/status/1090289988435103745</t>
  </si>
  <si>
    <t>https://twitter.com/#!/swoopanalytics/status/1070773725132349440</t>
  </si>
  <si>
    <t>https://twitter.com/#!/swoopanalytics/status/1072526850595979265</t>
  </si>
  <si>
    <t>https://twitter.com/#!/swoopanalytics/status/1072577795874672640</t>
  </si>
  <si>
    <t>https://twitter.com/#!/caikjaer/status/1072586260903022592</t>
  </si>
  <si>
    <t>https://twitter.com/#!/swoopanalytics/status/1072512845038931968</t>
  </si>
  <si>
    <t>https://twitter.com/#!/caikjaer/status/1072586325751226370</t>
  </si>
  <si>
    <t>https://twitter.com/#!/jimbobtyer/status/1071891152415141889</t>
  </si>
  <si>
    <t>https://twitter.com/#!/swoopanalytics/status/1071881881581277184</t>
  </si>
  <si>
    <t>https://twitter.com/#!/caikjaer/status/1072586388737064962</t>
  </si>
  <si>
    <t>https://twitter.com/#!/caikjaer/status/1074952531955077120</t>
  </si>
  <si>
    <t>https://twitter.com/#!/realfoundations/status/1080552230137331712</t>
  </si>
  <si>
    <t>https://twitter.com/#!/swoopanalytics/status/1070021075252109312</t>
  </si>
  <si>
    <t>https://twitter.com/#!/swoopanalytics/status/1080551144227667968</t>
  </si>
  <si>
    <t>https://twitter.com/#!/swoopanalytics/status/1093888909426098176</t>
  </si>
  <si>
    <t>https://twitter.com/#!/caikjaer/status/1080947045970706432</t>
  </si>
  <si>
    <t>https://twitter.com/#!/swoopanalytics/status/1072519605069983746</t>
  </si>
  <si>
    <t>https://twitter.com/#!/caikjaer/status/1072586308718116864</t>
  </si>
  <si>
    <t>https://twitter.com/#!/llocklee/status/1095519757577547781</t>
  </si>
  <si>
    <t>https://twitter.com/#!/swoopanalytics/status/1085310731191341056</t>
  </si>
  <si>
    <t>https://twitter.com/#!/swoopanalytics/status/1090027208473665537</t>
  </si>
  <si>
    <t>https://twitter.com/#!/caikjaer/status/1088578422555566080</t>
  </si>
  <si>
    <t>https://twitter.com/#!/caikjaer/status/1088578597248364544</t>
  </si>
  <si>
    <t>https://twitter.com/#!/yammer/status/1080153194385293313</t>
  </si>
  <si>
    <t>https://twitter.com/#!/yammer/status/1084888753834024960</t>
  </si>
  <si>
    <t>https://twitter.com/#!/yammer/status/1084156561163984901</t>
  </si>
  <si>
    <t>https://twitter.com/#!/yammer/status/1093691137469153281</t>
  </si>
  <si>
    <t>https://twitter.com/#!/swoopanalytics/status/1067500948942053376</t>
  </si>
  <si>
    <t>https://twitter.com/#!/swoopanalytics/status/1070057439825813504</t>
  </si>
  <si>
    <t>https://twitter.com/#!/swoopanalytics/status/1080555067579674624</t>
  </si>
  <si>
    <t>https://twitter.com/#!/swoopanalytics/status/1084911241204707328</t>
  </si>
  <si>
    <t>https://twitter.com/#!/swoopanalytics/status/1084911314441449472</t>
  </si>
  <si>
    <t>https://twitter.com/#!/swoopanalytics/status/1084911496587403264</t>
  </si>
  <si>
    <t>https://twitter.com/#!/swoopanalytics/status/1092847168656859136</t>
  </si>
  <si>
    <t>https://twitter.com/#!/swoopanalytics/status/1092858132810747904</t>
  </si>
  <si>
    <t>https://twitter.com/#!/swoopanalytics/status/1093579408097435648</t>
  </si>
  <si>
    <t>https://twitter.com/#!/swoopanalytics/status/1093891945074548736</t>
  </si>
  <si>
    <t>https://twitter.com/#!/swoopanalytics/status/1095032578736676865</t>
  </si>
  <si>
    <t>https://twitter.com/#!/swoopanalytics/status/1096159515462926336</t>
  </si>
  <si>
    <t>https://twitter.com/#!/caikjaer/status/1084999473737064448</t>
  </si>
  <si>
    <t>https://twitter.com/#!/caikjaer/status/1093087563919675392</t>
  </si>
  <si>
    <t>https://twitter.com/#!/caikjaer/status/1093087603828568064</t>
  </si>
  <si>
    <t>https://twitter.com/#!/swoopanalytics/status/1068249209629925378</t>
  </si>
  <si>
    <t>https://twitter.com/#!/swoopanalytics/status/1083144214710345733</t>
  </si>
  <si>
    <t>https://twitter.com/#!/swoopanalytics/status/1088487260683624448</t>
  </si>
  <si>
    <t>https://twitter.com/#!/swoopanalytics/status/1093578633279463424</t>
  </si>
  <si>
    <t>https://twitter.com/#!/swoopanalytics/status/1093891872173391873</t>
  </si>
  <si>
    <t>https://twitter.com/#!/caikjaer/status/1069847630803390464</t>
  </si>
  <si>
    <t>https://twitter.com/#!/caikjaer/status/1088578381325594626</t>
  </si>
  <si>
    <t>https://twitter.com/#!/caikjaer/status/1093687590127992832</t>
  </si>
  <si>
    <t>https://twitter.com/#!/danjleonard/status/1096297117746892800</t>
  </si>
  <si>
    <t>https://twitter.com/#!/peterstaal/status/1096298801315356672</t>
  </si>
  <si>
    <t>https://twitter.com/#!/lisariemers/status/1096312667638300673</t>
  </si>
  <si>
    <t>https://twitter.com/#!/piotrmakula/status/1069962788561399808</t>
  </si>
  <si>
    <t>https://twitter.com/#!/piotrmakula/status/1072122513075916800</t>
  </si>
  <si>
    <t>https://twitter.com/#!/piotrmakula/status/1072148180794531840</t>
  </si>
  <si>
    <t>https://twitter.com/#!/piotrmakula/status/1082269382762549249</t>
  </si>
  <si>
    <t>https://twitter.com/#!/piotrmakula/status/1093197386330066947</t>
  </si>
  <si>
    <t>https://twitter.com/#!/piotrmakula/status/1096310674303709185</t>
  </si>
  <si>
    <t>https://twitter.com/#!/piotrmakula/status/1096379848145162245</t>
  </si>
  <si>
    <t>https://twitter.com/#!/swoopanalytics/status/1069625058228764672</t>
  </si>
  <si>
    <t>https://twitter.com/#!/swoopanalytics/status/1069990389023686656</t>
  </si>
  <si>
    <t>https://twitter.com/#!/swoopanalytics/status/1070022035399630848</t>
  </si>
  <si>
    <t>https://twitter.com/#!/swoopanalytics/status/1070773424203558912</t>
  </si>
  <si>
    <t>https://twitter.com/#!/swoopanalytics/status/1072134244116312064</t>
  </si>
  <si>
    <t>https://twitter.com/#!/swoopanalytics/status/1072484292071165955</t>
  </si>
  <si>
    <t>https://twitter.com/#!/swoopanalytics/status/1072526713832333312</t>
  </si>
  <si>
    <t>https://twitter.com/#!/swoopanalytics/status/1075529324277583872</t>
  </si>
  <si>
    <t>https://twitter.com/#!/swoopanalytics/status/1082662311989571584</t>
  </si>
  <si>
    <t>https://twitter.com/#!/swoopanalytics/status/1088878939060109312</t>
  </si>
  <si>
    <t>https://twitter.com/#!/swoopanalytics/status/1088887998110826496</t>
  </si>
  <si>
    <t>https://twitter.com/#!/swoopanalytics/status/1090027505635930112</t>
  </si>
  <si>
    <t>https://twitter.com/#!/swoopanalytics/status/1090308001422925824</t>
  </si>
  <si>
    <t>https://twitter.com/#!/swoopanalytics/status/1092847325205094400</t>
  </si>
  <si>
    <t>https://twitter.com/#!/caikjaer/status/1070908287481110528</t>
  </si>
  <si>
    <t>https://twitter.com/#!/caikjaer/status/1070908424756449280</t>
  </si>
  <si>
    <t>https://twitter.com/#!/caikjaer/status/1072586114005958656</t>
  </si>
  <si>
    <t>https://twitter.com/#!/caikjaer/status/1072586281564160002</t>
  </si>
  <si>
    <t>https://twitter.com/#!/caikjaer/status/1088972682060652544</t>
  </si>
  <si>
    <t>https://twitter.com/#!/kirstymcgrath13/status/1096542814710620160</t>
  </si>
  <si>
    <t>https://twitter.com/#!/caikjaer/status/1092689381041864704</t>
  </si>
  <si>
    <t>https://twitter.com/#!/caikjaer/status/1092882944274817024</t>
  </si>
  <si>
    <t>https://twitter.com/#!/caikjaer/status/1096184441855188993</t>
  </si>
  <si>
    <t>1069883662911586304</t>
  </si>
  <si>
    <t>1069893511091249152</t>
  </si>
  <si>
    <t>1069896788428115968</t>
  </si>
  <si>
    <t>1071018476939075585</t>
  </si>
  <si>
    <t>1072484784159555586</t>
  </si>
  <si>
    <t>1072650333095161856</t>
  </si>
  <si>
    <t>1072648994390716416</t>
  </si>
  <si>
    <t>1072751432426758144</t>
  </si>
  <si>
    <t>1079371752181035008</t>
  </si>
  <si>
    <t>1080635590327132161</t>
  </si>
  <si>
    <t>1084539093726515200</t>
  </si>
  <si>
    <t>1085402787859623941</t>
  </si>
  <si>
    <t>1087720411440259072</t>
  </si>
  <si>
    <t>1089670323929149440</t>
  </si>
  <si>
    <t>1071090588378906629</t>
  </si>
  <si>
    <t>1071091965436014592</t>
  </si>
  <si>
    <t>1071092771325325312</t>
  </si>
  <si>
    <t>1071091819516178432</t>
  </si>
  <si>
    <t>1090612676508729347</t>
  </si>
  <si>
    <t>1090612717398999040</t>
  </si>
  <si>
    <t>1093257807674179589</t>
  </si>
  <si>
    <t>1091146775501701120</t>
  </si>
  <si>
    <t>1070473746853568512</t>
  </si>
  <si>
    <t>1070903402488586240</t>
  </si>
  <si>
    <t>1075674919181127681</t>
  </si>
  <si>
    <t>1083157341946695681</t>
  </si>
  <si>
    <t>1085821725022011392</t>
  </si>
  <si>
    <t>1093431946263306240</t>
  </si>
  <si>
    <t>1093825265682141190</t>
  </si>
  <si>
    <t>1094996174262726662</t>
  </si>
  <si>
    <t>1095111723327967232</t>
  </si>
  <si>
    <t>1095261322638442497</t>
  </si>
  <si>
    <t>1093388900813455362</t>
  </si>
  <si>
    <t>1093400246812590080</t>
  </si>
  <si>
    <t>1095260745456123904</t>
  </si>
  <si>
    <t>1095265548949180416</t>
  </si>
  <si>
    <t>1070047656104214528</t>
  </si>
  <si>
    <t>1095421092192120832</t>
  </si>
  <si>
    <t>1090592764717350912</t>
  </si>
  <si>
    <t>1090595006841319424</t>
  </si>
  <si>
    <t>1090722776070086657</t>
  </si>
  <si>
    <t>1090723821710004224</t>
  </si>
  <si>
    <t>1090724830091988993</t>
  </si>
  <si>
    <t>1095596877008064512</t>
  </si>
  <si>
    <t>1095617536681566208</t>
  </si>
  <si>
    <t>1095615922293751809</t>
  </si>
  <si>
    <t>1095610385099640832</t>
  </si>
  <si>
    <t>1095646094749425664</t>
  </si>
  <si>
    <t>1071015240903655424</t>
  </si>
  <si>
    <t>1072589068498821126</t>
  </si>
  <si>
    <t>1073231451007672321</t>
  </si>
  <si>
    <t>1075299860537114624</t>
  </si>
  <si>
    <t>1076432325238501376</t>
  </si>
  <si>
    <t>1082147334442704896</t>
  </si>
  <si>
    <t>1084465333929418752</t>
  </si>
  <si>
    <t>1086533830369071104</t>
  </si>
  <si>
    <t>1087666384111325184</t>
  </si>
  <si>
    <t>1095699602337083392</t>
  </si>
  <si>
    <t>1095701163750567936</t>
  </si>
  <si>
    <t>1095587221208326144</t>
  </si>
  <si>
    <t>1095788881620873217</t>
  </si>
  <si>
    <t>1095787914984710144</t>
  </si>
  <si>
    <t>1070060198000119808</t>
  </si>
  <si>
    <t>1070059802833772545</t>
  </si>
  <si>
    <t>1095285483272253440</t>
  </si>
  <si>
    <t>1095419254659313670</t>
  </si>
  <si>
    <t>1071883920050839552</t>
  </si>
  <si>
    <t>1070549456511102977</t>
  </si>
  <si>
    <t>1072704126147010562</t>
  </si>
  <si>
    <t>1072540053845495808</t>
  </si>
  <si>
    <t>1072166235616481280</t>
  </si>
  <si>
    <t>1072558941714989057</t>
  </si>
  <si>
    <t>1072704096384245760</t>
  </si>
  <si>
    <t>1072580509384011777</t>
  </si>
  <si>
    <t>1072904447846576129</t>
  </si>
  <si>
    <t>1074867544379449344</t>
  </si>
  <si>
    <t>1072904152035090435</t>
  </si>
  <si>
    <t>1072529872554201088</t>
  </si>
  <si>
    <t>1072342661271576579</t>
  </si>
  <si>
    <t>1072341399876571137</t>
  </si>
  <si>
    <t>1075114130829262848</t>
  </si>
  <si>
    <t>1080550562796457984</t>
  </si>
  <si>
    <t>1074759907201638405</t>
  </si>
  <si>
    <t>1075155035997106176</t>
  </si>
  <si>
    <t>1089994929835778049</t>
  </si>
  <si>
    <t>1072490534386712576</t>
  </si>
  <si>
    <t>1086281515208712192</t>
  </si>
  <si>
    <t>1082350972922253314</t>
  </si>
  <si>
    <t>1088247376140165121</t>
  </si>
  <si>
    <t>1088162587089334272</t>
  </si>
  <si>
    <t>1074733448877596672</t>
  </si>
  <si>
    <t>1091419629455437825</t>
  </si>
  <si>
    <t>1092492967279976448</t>
  </si>
  <si>
    <t>1095401576783437824</t>
  </si>
  <si>
    <t>1083143308082212864</t>
  </si>
  <si>
    <t>1095413566360805376</t>
  </si>
  <si>
    <t>1095446668944728064</t>
  </si>
  <si>
    <t>1083380718477049856</t>
  </si>
  <si>
    <t>1095527751463841792</t>
  </si>
  <si>
    <t>1095400044193181696</t>
  </si>
  <si>
    <t>1095268147966500865</t>
  </si>
  <si>
    <t>1069880611228180480</t>
  </si>
  <si>
    <t>1069881394220822530</t>
  </si>
  <si>
    <t>1070237469591760896</t>
  </si>
  <si>
    <t>1072704146661363712</t>
  </si>
  <si>
    <t>1072533390069514241</t>
  </si>
  <si>
    <t>1072586188081586177</t>
  </si>
  <si>
    <t>1070057803388080128</t>
  </si>
  <si>
    <t>1070057815547367424</t>
  </si>
  <si>
    <t>1070057829887705088</t>
  </si>
  <si>
    <t>1071883892259401728</t>
  </si>
  <si>
    <t>1072342647178780674</t>
  </si>
  <si>
    <t>1072342673049223168</t>
  </si>
  <si>
    <t>1072704111110430722</t>
  </si>
  <si>
    <t>1072704202353377280</t>
  </si>
  <si>
    <t>1072704219365416962</t>
  </si>
  <si>
    <t>1072704232128688129</t>
  </si>
  <si>
    <t>1072704246074785793</t>
  </si>
  <si>
    <t>1074867345149980677</t>
  </si>
  <si>
    <t>1080562121115488256</t>
  </si>
  <si>
    <t>1080562169517756416</t>
  </si>
  <si>
    <t>1082351888111099904</t>
  </si>
  <si>
    <t>1083380151029649408</t>
  </si>
  <si>
    <t>1083380166036905985</t>
  </si>
  <si>
    <t>1085215723385835520</t>
  </si>
  <si>
    <t>1088326390187929601</t>
  </si>
  <si>
    <t>1088326591351062529</t>
  </si>
  <si>
    <t>1088891034296377344</t>
  </si>
  <si>
    <t>1088891148297555968</t>
  </si>
  <si>
    <t>1088891183257006080</t>
  </si>
  <si>
    <t>1090031470637445120</t>
  </si>
  <si>
    <t>1095481384603447297</t>
  </si>
  <si>
    <t>1095483434619805697</t>
  </si>
  <si>
    <t>1072342515804721153</t>
  </si>
  <si>
    <t>1072586232360775681</t>
  </si>
  <si>
    <t>1072504607836946433</t>
  </si>
  <si>
    <t>1070722787910725632</t>
  </si>
  <si>
    <t>1072838236156911616</t>
  </si>
  <si>
    <t>1090281504813522944</t>
  </si>
  <si>
    <t>1072861801845530624</t>
  </si>
  <si>
    <t>1090289988435103745</t>
  </si>
  <si>
    <t>1070773725132349440</t>
  </si>
  <si>
    <t>1072526850595979265</t>
  </si>
  <si>
    <t>1072577795874672640</t>
  </si>
  <si>
    <t>1072586260903022592</t>
  </si>
  <si>
    <t>1072512845038931968</t>
  </si>
  <si>
    <t>1072586325751226370</t>
  </si>
  <si>
    <t>1071891152415141889</t>
  </si>
  <si>
    <t>1071881881581277184</t>
  </si>
  <si>
    <t>1072586388737064962</t>
  </si>
  <si>
    <t>1074952531955077120</t>
  </si>
  <si>
    <t>1080552230137331712</t>
  </si>
  <si>
    <t>1070021075252109312</t>
  </si>
  <si>
    <t>1080551144227667968</t>
  </si>
  <si>
    <t>1093888909426098176</t>
  </si>
  <si>
    <t>1080947045970706432</t>
  </si>
  <si>
    <t>1072519605069983746</t>
  </si>
  <si>
    <t>1072586308718116864</t>
  </si>
  <si>
    <t>1095519757577547781</t>
  </si>
  <si>
    <t>1085310731191341056</t>
  </si>
  <si>
    <t>1090027208473665537</t>
  </si>
  <si>
    <t>1088578422555566080</t>
  </si>
  <si>
    <t>1088578597248364544</t>
  </si>
  <si>
    <t>1080153194385293313</t>
  </si>
  <si>
    <t>1084888753834024960</t>
  </si>
  <si>
    <t>1084156561163984901</t>
  </si>
  <si>
    <t>1093691137469153281</t>
  </si>
  <si>
    <t>1067500948942053376</t>
  </si>
  <si>
    <t>1070057439825813504</t>
  </si>
  <si>
    <t>1080555067579674624</t>
  </si>
  <si>
    <t>1084911241204707328</t>
  </si>
  <si>
    <t>1084911314441449472</t>
  </si>
  <si>
    <t>1084911496587403264</t>
  </si>
  <si>
    <t>1092847168656859136</t>
  </si>
  <si>
    <t>1092858132810747904</t>
  </si>
  <si>
    <t>1093579408097435648</t>
  </si>
  <si>
    <t>1093891945074548736</t>
  </si>
  <si>
    <t>1095032578736676865</t>
  </si>
  <si>
    <t>1096159515462926336</t>
  </si>
  <si>
    <t>1084999473737064448</t>
  </si>
  <si>
    <t>1093087563919675392</t>
  </si>
  <si>
    <t>1093087603828568064</t>
  </si>
  <si>
    <t>1068249209629925378</t>
  </si>
  <si>
    <t>1083144214710345733</t>
  </si>
  <si>
    <t>1088487260683624448</t>
  </si>
  <si>
    <t>1093578633279463424</t>
  </si>
  <si>
    <t>1093891872173391873</t>
  </si>
  <si>
    <t>1069847630803390464</t>
  </si>
  <si>
    <t>1088578381325594626</t>
  </si>
  <si>
    <t>1093687590127992832</t>
  </si>
  <si>
    <t>1096297117746892800</t>
  </si>
  <si>
    <t>1096298801315356672</t>
  </si>
  <si>
    <t>1096312667638300673</t>
  </si>
  <si>
    <t>1069962788561399808</t>
  </si>
  <si>
    <t>1072122513075916800</t>
  </si>
  <si>
    <t>1072148180794531840</t>
  </si>
  <si>
    <t>1082269382762549249</t>
  </si>
  <si>
    <t>1093197386330066947</t>
  </si>
  <si>
    <t>1096310674303709185</t>
  </si>
  <si>
    <t>1096379848145162245</t>
  </si>
  <si>
    <t>1069625058228764672</t>
  </si>
  <si>
    <t>1069990389023686656</t>
  </si>
  <si>
    <t>1070022035399630848</t>
  </si>
  <si>
    <t>1070773424203558912</t>
  </si>
  <si>
    <t>1072134244116312064</t>
  </si>
  <si>
    <t>1072484292071165955</t>
  </si>
  <si>
    <t>1072526713832333312</t>
  </si>
  <si>
    <t>1075529324277583872</t>
  </si>
  <si>
    <t>1082662311989571584</t>
  </si>
  <si>
    <t>1088878939060109312</t>
  </si>
  <si>
    <t>1088887998110826496</t>
  </si>
  <si>
    <t>1090027505635930112</t>
  </si>
  <si>
    <t>1090308001422925824</t>
  </si>
  <si>
    <t>1092847325205094400</t>
  </si>
  <si>
    <t>1070908287481110528</t>
  </si>
  <si>
    <t>1070908424756449280</t>
  </si>
  <si>
    <t>1072586114005958656</t>
  </si>
  <si>
    <t>1072586281564160002</t>
  </si>
  <si>
    <t>1088972682060652544</t>
  </si>
  <si>
    <t>1096542814710620160</t>
  </si>
  <si>
    <t>1092689381041864704</t>
  </si>
  <si>
    <t>1092882944274817024</t>
  </si>
  <si>
    <t>1096184441855188993</t>
  </si>
  <si>
    <t>1071026493239701504</t>
  </si>
  <si>
    <t>1070809115088187392</t>
  </si>
  <si>
    <t>1070023942977585152</t>
  </si>
  <si>
    <t>1080505291949703168</t>
  </si>
  <si>
    <t>1089993114465587202</t>
  </si>
  <si>
    <t>85475742</t>
  </si>
  <si>
    <t/>
  </si>
  <si>
    <t>4439270533</t>
  </si>
  <si>
    <t>14375302</t>
  </si>
  <si>
    <t>14719875</t>
  </si>
  <si>
    <t>9853212</t>
  </si>
  <si>
    <t>15775918</t>
  </si>
  <si>
    <t>16318928</t>
  </si>
  <si>
    <t>15284274</t>
  </si>
  <si>
    <t>21843551</t>
  </si>
  <si>
    <t>9286142</t>
  </si>
  <si>
    <t>755194982571581440</t>
  </si>
  <si>
    <t>2169157586</t>
  </si>
  <si>
    <t>165254467</t>
  </si>
  <si>
    <t>en</t>
  </si>
  <si>
    <t>fr</t>
  </si>
  <si>
    <t>und</t>
  </si>
  <si>
    <t>1090583656358240256</t>
  </si>
  <si>
    <t>1090279901016588288</t>
  </si>
  <si>
    <t>Twitter for Android</t>
  </si>
  <si>
    <t>Twitter Web Client</t>
  </si>
  <si>
    <t>Twitter for iPhone</t>
  </si>
  <si>
    <t>Tweetbot for iΟS</t>
  </si>
  <si>
    <t>Mobile Web (M2)</t>
  </si>
  <si>
    <t>TweetDeck</t>
  </si>
  <si>
    <t>MailChimp</t>
  </si>
  <si>
    <t>SocialPilot.co</t>
  </si>
  <si>
    <t>Tweetbot for Mac</t>
  </si>
  <si>
    <t>LinkedIn</t>
  </si>
  <si>
    <t>Twitter Web App</t>
  </si>
  <si>
    <t>MSIGnitePoster</t>
  </si>
  <si>
    <t>Hootsuite</t>
  </si>
  <si>
    <t>Hootsuite Inc.</t>
  </si>
  <si>
    <t>Twitter for iPad</t>
  </si>
  <si>
    <t>Sprinklr Prod2</t>
  </si>
  <si>
    <t>Sprinklr Publisher</t>
  </si>
  <si>
    <t>Buffer</t>
  </si>
  <si>
    <t>Retweet</t>
  </si>
  <si>
    <t>144.593741856,-38.433859306 
145.512528832,-38.433859306 
145.512528832,-37.5112737225 
144.593741856,-37.5112737225</t>
  </si>
  <si>
    <t>-87.894012,42.054687 
-87.7579575,42.054687 
-87.7579575,42.1151699 
-87.894012,42.1151699</t>
  </si>
  <si>
    <t>-76.111579,42.982133 
-76.024985,42.982133 
-76.024985,43.071278 
-76.111579,43.071278</t>
  </si>
  <si>
    <t>150.520928608,-34.1183470085 
151.343020992,-34.1183470085 
151.343020992,-33.578140996 
150.520928608,-33.578140996</t>
  </si>
  <si>
    <t>Australia</t>
  </si>
  <si>
    <t>United States</t>
  </si>
  <si>
    <t>AU</t>
  </si>
  <si>
    <t>US</t>
  </si>
  <si>
    <t>Melbourne, Victoria</t>
  </si>
  <si>
    <t>Glenview, IL</t>
  </si>
  <si>
    <t>De Witt, NY</t>
  </si>
  <si>
    <t>Sydney, New South Wales</t>
  </si>
  <si>
    <t>01864a8a64df9dc4</t>
  </si>
  <si>
    <t>ed888f00de07aa3a</t>
  </si>
  <si>
    <t>016b77b26c104867</t>
  </si>
  <si>
    <t>0073b76548e5984f</t>
  </si>
  <si>
    <t>Melbourne</t>
  </si>
  <si>
    <t>Glenview</t>
  </si>
  <si>
    <t>De Witt</t>
  </si>
  <si>
    <t>Sydney</t>
  </si>
  <si>
    <t>city</t>
  </si>
  <si>
    <t>https://api.twitter.com/1.1/geo/id/01864a8a64df9dc4.json</t>
  </si>
  <si>
    <t>https://api.twitter.com/1.1/geo/id/ed888f00de07aa3a.json</t>
  </si>
  <si>
    <t>https://api.twitter.com/1.1/geo/id/016b77b26c104867.json</t>
  </si>
  <si>
    <t>https://api.twitter.com/1.1/geo/id/0073b76548e5984f.json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</si>
  <si>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</si>
  <si>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</si>
  <si>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</si>
  <si>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</si>
  <si>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</si>
  <si>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</si>
  <si>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</si>
  <si>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</si>
  <si>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</si>
  <si>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</si>
  <si>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</si>
  <si>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</si>
  <si>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</si>
  <si>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</si>
  <si>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</si>
  <si>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</si>
  <si>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</si>
  <si>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</si>
  <si>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</si>
  <si>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</si>
  <si>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</si>
  <si>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 Wegge</t>
  </si>
  <si>
    <t>SWOOP Analytics</t>
  </si>
  <si>
    <t>Sydney Uni Business</t>
  </si>
  <si>
    <t>Cai Kjaer</t>
  </si>
  <si>
    <t>Kai Riemer</t>
  </si>
  <si>
    <t>Janine Viol Hacker</t>
  </si>
  <si>
    <t>Ella Hafermalz</t>
  </si>
  <si>
    <t>Aprill Allen</t>
  </si>
  <si>
    <t>Community Roundtable</t>
  </si>
  <si>
    <t>TSB</t>
  </si>
  <si>
    <t>Sue Gemmell</t>
  </si>
  <si>
    <t>Carrie Basham Young</t>
  </si>
  <si>
    <t>UNICEF</t>
  </si>
  <si>
    <t>ECF</t>
  </si>
  <si>
    <t>RealFoundations</t>
  </si>
  <si>
    <t>Manjoobb</t>
  </si>
  <si>
    <t>KING D</t>
  </si>
  <si>
    <t>Veni</t>
  </si>
  <si>
    <t>Adrian Costa Miranda</t>
  </si>
  <si>
    <t>Chris Mathis</t>
  </si>
  <si>
    <t>David Srour</t>
  </si>
  <si>
    <t>Microsoft</t>
  </si>
  <si>
    <t>Yammer</t>
  </si>
  <si>
    <t>Shaun Slattery</t>
  </si>
  <si>
    <t>Chicago Online Community Professionals</t>
  </si>
  <si>
    <t>Javier Otaola</t>
  </si>
  <si>
    <t>Amanda Smyth</t>
  </si>
  <si>
    <t>Virpi Oinonen</t>
  </si>
  <si>
    <t>Rachel Happe</t>
  </si>
  <si>
    <t>Jennifer Honig</t>
  </si>
  <si>
    <t>Noah Sparks</t>
  </si>
  <si>
    <t>Molly Anglin</t>
  </si>
  <si>
    <t>ᴍᴀʀᴋ ʙʀɪᴛᴢ</t>
  </si>
  <si>
    <t>Julie Hunt</t>
  </si>
  <si>
    <t>Martin White</t>
  </si>
  <si>
    <t>Ted Hopton</t>
  </si>
  <si>
    <t>Phil Worrell #Re365</t>
  </si>
  <si>
    <t>Hargraves Institute</t>
  </si>
  <si>
    <t>tess julian</t>
  </si>
  <si>
    <t>AllanRyan</t>
  </si>
  <si>
    <t>Yarno</t>
  </si>
  <si>
    <t>Kepner-Tregoe</t>
  </si>
  <si>
    <t>ClearBox Consulting</t>
  </si>
  <si>
    <t>Ernst DEXey</t>
  </si>
  <si>
    <t>Ernesto Izquierdo</t>
  </si>
  <si>
    <t>Sarah Casdorph @ #MSIgniteTheTour Sydney</t>
  </si>
  <si>
    <t>Wiretap @ #MSIgniteTheTour_xD83C__xDDE6__xD83C__xDDFA_</t>
  </si>
  <si>
    <t>Wedge !anew</t>
  </si>
  <si>
    <t>Tony Stewart</t>
  </si>
  <si>
    <t>Chris Slemp</t>
  </si>
  <si>
    <t>Sam Marshall</t>
  </si>
  <si>
    <t>Simon Terry</t>
  </si>
  <si>
    <t>Ben John K</t>
  </si>
  <si>
    <t>Jakkii Musgrave</t>
  </si>
  <si>
    <t>Stephen Monk</t>
  </si>
  <si>
    <t>Mark Woodrow</t>
  </si>
  <si>
    <t>Angus Florance _xD83C__xDF7B_</t>
  </si>
  <si>
    <t>James Dellow</t>
  </si>
  <si>
    <t>Stefani Quarles</t>
  </si>
  <si>
    <t>Owen Brandt</t>
  </si>
  <si>
    <t>James Robertson</t>
  </si>
  <si>
    <t>Marc Snyder</t>
  </si>
  <si>
    <t>Rita Zonius</t>
  </si>
  <si>
    <t>Gartner</t>
  </si>
  <si>
    <t>Sharon Dawson</t>
  </si>
  <si>
    <t>University of Sydney</t>
  </si>
  <si>
    <t>Berk D. Demir</t>
  </si>
  <si>
    <t>Larry Glickman | MVP, FTA</t>
  </si>
  <si>
    <t>Leora Kaye</t>
  </si>
  <si>
    <t>James Tyer</t>
  </si>
  <si>
    <t>United Nations</t>
  </si>
  <si>
    <t>The URJ</t>
  </si>
  <si>
    <t>Martina Grom ☁️</t>
  </si>
  <si>
    <t>Syngent Inc</t>
  </si>
  <si>
    <t>Wiley</t>
  </si>
  <si>
    <t>Steve Nguyen</t>
  </si>
  <si>
    <t>Kevin Crossman</t>
  </si>
  <si>
    <t>Amy Dolzine</t>
  </si>
  <si>
    <t>Melanie Hohertz</t>
  </si>
  <si>
    <t>Becky Benishek</t>
  </si>
  <si>
    <t>Thrifty Car Rental</t>
  </si>
  <si>
    <t>The NRMA</t>
  </si>
  <si>
    <t>Dan O'Leary</t>
  </si>
  <si>
    <t>Workplace by FB</t>
  </si>
  <si>
    <t>Syngenta</t>
  </si>
  <si>
    <t>Seth Patton</t>
  </si>
  <si>
    <t>Pete Johns</t>
  </si>
  <si>
    <t>Reform Judaism</t>
  </si>
  <si>
    <t>Griffith University</t>
  </si>
  <si>
    <t>Daniel Leonard</t>
  </si>
  <si>
    <t>peter staal</t>
  </si>
  <si>
    <t>Lisa Riemers</t>
  </si>
  <si>
    <t>Piotr Makuła</t>
  </si>
  <si>
    <t>Kirsty</t>
  </si>
  <si>
    <t>I'm a digital technology enthusiast and especially interested in digital transformation &amp; innovation, social analytics, AI and digital marketing.</t>
  </si>
  <si>
    <t>SWOOP analyses &amp; reports on the relationships that are formed through the use of enterprise collaboration platforms such as Yammer and Workplace by Facebook.</t>
  </si>
  <si>
    <t>The University of Sydney Business School. CRICOS#: 00026A 
We share content from Sydney Business Insights: https://t.co/8H5Yp2pjMA</t>
  </si>
  <si>
    <t>Network Analysis Practitioner; Researcher; Helps you find the 'right' connections. Co-Founder Swoop Analytics</t>
  </si>
  <si>
    <t>Co-Founder at SWOOP Analytics, Social Networks Analysis, Social Business Analytics, Workplace and Connectedness. #SNA #socialbusiness #socbiz #collaboration</t>
  </si>
  <si>
    <t>[kaɪ̯ ʀiːmɐ] Professor @ USYD, podcaster, speaker, gardener #digital #disruption #philosophy #futureofwork. Organiser #disruptsyd. The Future, This Week podcast</t>
  </si>
  <si>
    <t>Postdoctoral researcher of information systems @UZH_ifi, interested in  #knowledgeManagement, #socialsoftware, #FutureOfWork,#BlockchainInnovation</t>
  </si>
  <si>
    <t>Assistant Professor @KINResearch @VU_SBE Researching new &amp; old ways of working &amp; organising with digital technologies _xD83D__xDD87_ Podcaster @talkaboutorgs</t>
  </si>
  <si>
    <t>Specialist knowledge management consultant. #KCS certified trainer, independent analyst #knowtech | Board member ITSMF Au  | @mattallen's +1</t>
  </si>
  <si>
    <t>We collaborate with global community leaders to implement proven, research-backed strategies for community success. Home to #TheCRNetwork &amp; #TheCRLibrary.</t>
  </si>
  <si>
    <t>trending</t>
  </si>
  <si>
    <t>I bring structured thinking to innovative ideas, organize information, design systems, and convene communities. I’m passionate about social justice.</t>
  </si>
  <si>
    <t>CEO of Talk Social To Me. Advocate for Comms, HR and IT leaders supporting employee engagement. Workplace by Facebook and Yammer partner.</t>
  </si>
  <si>
    <t>Attacks on children must stop. #ChildrenUnderAttack</t>
  </si>
  <si>
    <t>#dragonseatbobcats</t>
  </si>
  <si>
    <t>Management Consulting, Managed Services &amp; Energy Solutions to RE developers, owners/operators, service providers, institutional investors &amp; corporate occupiers.</t>
  </si>
  <si>
    <t>Discover startups and blogging</t>
  </si>
  <si>
    <t>Veni, vidi, vici UMN '18 #CudFam</t>
  </si>
  <si>
    <t>SPONTANEOUS SOCIALS IN LONDON
VENI  → MEMO  → MOMENT
#liveyourmoments</t>
  </si>
  <si>
    <t>Full stack Web developer experienced with PHP, Laravel, JS, VueJS, jQuery, HTML, CSS, SQL and much more. I'm an aspiring entrepreneur and a music enthusiast!</t>
  </si>
  <si>
    <t>We’re on a mission to empower every person and every organization on the planet to achieve more. Support: @MicrosoftHelps</t>
  </si>
  <si>
    <t>Connect your company with Microsoft Yammer.</t>
  </si>
  <si>
    <t>Guiding organizations through #DigitalTransformation. Tweets on #collaboration &amp; #KM; #UX/#UI/#IA; &amp; digital culture. Husband, pet rescuer, drummer, &amp; @RPI #PhD</t>
  </si>
  <si>
    <t>#cmgrchi - We create meaningful conversations which shape the future of enterprise collaboration. #cmgr #esn #CX #digitalworkplace #socbiz #km #sociallearning</t>
  </si>
  <si>
    <t>By Javier Otaola, https://t.co/g0Z09BpWX1 literatura &amp; Libertad. Club de los Iguales, https://t.co/4Du3PZN5yO. RT significa interesante, no necesariamente a favor</t>
  </si>
  <si>
    <t>Home cooking and life on our farm in Glass House Mountains, Australia. hello@cookerandalooker.com https://t.co/oz2oR860a5</t>
  </si>
  <si>
    <t>Business cartoonist &amp; professional simplifier
at https://t.co/QaRMpCHacv
Author of Internal Social Networks The Smart Way https://t.co/9D98sATZQ8</t>
  </si>
  <si>
    <t>I believe in the power of community to enable human potential. Connector of ideas and people. Fascinated by social dynamics &amp; false truths. Co-founder of @TheCR</t>
  </si>
  <si>
    <t>Lover of #DigitalTransformation #SocialBiz &amp; #ESN that drive business value &amp; results, Believer in Collaboration, Mom helping her girls achieve their dreams.</t>
  </si>
  <si>
    <t>#community igniter | former Microsoft MVP | #Yammer | #VR | booyah #recroom | #ESNchat | #ldsconf | #orgdna | #sna | husband &amp; dad | #pepperdine #byu</t>
  </si>
  <si>
    <t>Global Community Manager @valtech #digitaltransformation #digitalworkplace #enterpriseux #futureofwork #intranet #socbiz #internalcomms Views are my own.</t>
  </si>
  <si>
    <t>"ʀᴇᴀʟ ᴋɴᴏᴡʟᴇᴅɢᴇ ᴅᴏᴇsɴ'ᴛ ᴇxɪsᴛ ᴡɪᴛʜɪɴ ᴜs ʙᴜᴛ ʙᴇᴛᴡᴇᴇɴ ᴜs, ɪɴ ᴏᴜʀ ᴄᴏɴᴠᴇʀsᴀᴛɪᴏɴs"-me @ intersection of social, learning &amp; org design. http://thesimpleshift.com</t>
  </si>
  <si>
    <t>Business Technology Strategist – solving real business
problems through best use of technology | http://www.juliehuntconsulting.com</t>
  </si>
  <si>
    <t>Information scientist with a passion for intranets, enterprise search and French organ music</t>
  </si>
  <si>
    <t>VP @appfusions, online community consultant @gainedvalue, co-founder of @cmgrchi. Curious and seeking. Philly and Chicago sports fan. Opinions are my own.</t>
  </si>
  <si>
    <t>Long time IT pro / Business analyst keeping up with #Office365 #SharePoint  (personal opinions only.) #Re365  https://t.co/ewWDohKZhM</t>
  </si>
  <si>
    <t>Do you think #innovation is difficult? Wondering what works? What doesn't? Hi, we’re Hargraves. An open, collaborative community sharing insights &amp; experience.</t>
  </si>
  <si>
    <t>Experienced and practical innovator that believes collaboration is the way of the future. Consults, teaches and leads teams that deliver real innovation.</t>
  </si>
  <si>
    <t>We're a workplace learning company, measuring and reinforcing employee knowledge. And we love mindfulness, working from home and Slack.</t>
  </si>
  <si>
    <t>2018 marks our 60th anniversary celebrating 6 decades of empowering organizations through a proven, structured approach to problem solving.</t>
  </si>
  <si>
    <t>Digital workplace consultancy on intranets and SharePoint. Focus on strategy and governance to enhance internal comms, collaboration and adoption.</t>
  </si>
  <si>
    <t>Communication Specialist UNICEF #digitalworkplace #intranet #yammer #esn #collaboration #sharepoint #ux #dex #caww #speaker. Views own.</t>
  </si>
  <si>
    <t>Project manager Social Collab · Building communities · Harnessing collective intelligence with digital tools @ICRC WOL multiplier</t>
  </si>
  <si>
    <t>Marketing at @Wiretap. Find me at #MSIgniteTheTour in Sydney to chat #Yammer and #MSTeams adoption!</t>
  </si>
  <si>
    <t>Gold Sponsor of #MSIgniteTheTour in Sydney, Feb. 13-14 • Check us out at Booth G36 _xD83D__xDC40_</t>
  </si>
  <si>
    <t>I love and hate comms and collaboration tech depending on the hour of the day. Work at @ClearBox. Founder of the @IntranetNow conference.</t>
  </si>
  <si>
    <t>Head of #Digital at @scarlettabbott. Total #internalcomms, #ESN and #digitalworkplace geek - Views my own</t>
  </si>
  <si>
    <t>Customer Success Manager @Microsoft in Scotland | #collaboration | #internalcomms | #ESNChat | https://t.co/xJkUlIYpG1</t>
  </si>
  <si>
    <t>#Intranet #digitalworkplace &amp; #collaboration at ClearBox Consulting. People side of tech - adoption, governance, strategy. #SharePoint digital workplace #esn</t>
  </si>
  <si>
    <t>@chagww | @lanternpay | NED | Consultant #strategy #innovation #learning #collaboration &amp; #leadership | Speaker #futureofwork | @wolweek | @humanoutloud</t>
  </si>
  <si>
    <t>Honorary Canadian. Sports Addict. Wanderlust sufferer. Easy laugher. Over tweeter. Community Manager. Socialiser. #cmgr #socmed #intranet #fow #esn #socbiz #ux</t>
  </si>
  <si>
    <t>Tasmanian. Melbourne resident, via Ottawa and London. CEO at @EngageSq. Passionate about #SharePoint, #UX, #adoption, #Yammer, social justice. All views my own.</t>
  </si>
  <si>
    <t>#Communication, #Digital and #Collaboration strategist. Client Success Manager @isentia. Vice President @iabcnsw. Loves #innovation #coworking #squash #travel</t>
  </si>
  <si>
    <t>// work @microsoft @yammer // brew @beercoau // cheer @melbournefc</t>
  </si>
  <si>
    <t>I am a human-centred designer and technology strategist. Director, Digital Workplace Company https://digitalworkplace.co / Chief Technology Solutions</t>
  </si>
  <si>
    <t>Living for Jesus...it's really that simple | #Microsoftie (again) | wife | mom | i help people succeed in today's #ModernBusiness | dj @thickumsjam</t>
  </si>
  <si>
    <t>Digital Workplaces, intranets, Microsoft, alliance direction, general management, software sales, online. These views are my own and do not represent my company</t>
  </si>
  <si>
    <t>Author of Essential intranets, Designing intranets: creating sites that work and What every intranet team should know. Intranet expert and founder of Step Two.</t>
  </si>
  <si>
    <t>Des relations publiques aux médias sociaux / Social media by way of PR.</t>
  </si>
  <si>
    <t>#IC. #Digital #comms. #ESNchat host. #Internalcomms. #Speaker. #ESN. #Digitalworkplace. #Socialmedia @McKinsey. #Intranet. #BodyPump instructor. My tweets.</t>
  </si>
  <si>
    <t>Gartner, Inc. (NYSE: IT), is the world’s leading research and advisory company and a member of the S&amp;P 500.</t>
  </si>
  <si>
    <t>Students &amp; researchers from all over the world unveiling new insights that change the world around us. RTs≠endorsements. CRICOS#: 00026A</t>
  </si>
  <si>
    <t>pour overs and artisan breads opinion leader. @facebook acquired my coffee think tank spin-off from @twitter. i work on green bean supply chain security.</t>
  </si>
  <si>
    <t>Microsoft MVP. Jewish community professional, Yammer and organizational transparency advocate, clunky guitar player and awkward runner.</t>
  </si>
  <si>
    <t>Social Learning Design | Social Network Analytics @swoopanalytics</t>
  </si>
  <si>
    <t>Official account of #UnitedNations. Get latest information on the UN. Follow us on Instagram: unitednations. #GlobalGoals #StandUp4HumanRights</t>
  </si>
  <si>
    <t>The Union for Reform Judaism strives to create &amp; sustain vibrant Jewish congregations &amp; communities. Also check out @URJPresident &amp; @ReformJudaism.</t>
  </si>
  <si>
    <t>Blogger, loves Social media &amp; security, Office365, Microsoft 365, Azure, co-founder of http://atwork.at, Office 365 MVP, Microsoft Regional Director</t>
  </si>
  <si>
    <t>MSP for Endpoint Compliance, Cyber Security, and Cloud Infrastructure Hosting</t>
  </si>
  <si>
    <t>Official Wiley account. We help people and organizations develop the skills and knowledge they need to succeed. 
Media, follow @WileyNews</t>
  </si>
  <si>
    <t>Yammer Product Evangelist. Helping people and teams be more productive. Speaker. Lifelong Buckeye fan. #esn #socbiz #yammer #futureofwork #responsiveorg</t>
  </si>
  <si>
    <t>An eclectic mix of personal interests and opinions, including enterprise collaboration, movies, music, tiki, SF Giants, and more. 2019 Microsoft MVP.</t>
  </si>
  <si>
    <t>Building a Better Working World in the Modern Workplace through Social Collaboration, Knowledge and Community Management. Microsoft MVP. Views are my own.</t>
  </si>
  <si>
    <t>Digital productivity, social collaboration, communications, change leadership. Science, culture, politics &amp; humor, pandas.</t>
  </si>
  <si>
    <t>Children's book author &amp; #O365 MVP. Collaboration &amp; community. #SharePoint #Yammer #MicrosoftTeams #SCBWI #DiversityandInclusion https://t.co/ngdzKleR3N</t>
  </si>
  <si>
    <t>As Thrifty As You Are. Need support? Message us: https://t.co/YEqOUGYowu</t>
  </si>
  <si>
    <t>We keep people moving. With roadside assistance at our core and 2.4m others beside you, you can get more, do more and drive for a better tomorrow with the NRMA.</t>
  </si>
  <si>
    <t>Building great partnerships &amp; communities @workplacebyfb . I ❤️ SAAS, dogs, and tacos. All tweets composed and endorsed exclusively by my chihuahuha</t>
  </si>
  <si>
    <t>Official account. The familiar features of Facebook,  safe for the enterprise, help you communicate, collaborate &amp; get more done. Together changes everything.</t>
  </si>
  <si>
    <t>We are helping growers around the world to meet the challenge of the future: to grow more from less.</t>
  </si>
  <si>
    <t>GM of Office 365 Product Marketing: OneDrive, SharePoint, Yammer, Outlook, Exchange</t>
  </si>
  <si>
    <t>Stumbling upon and sharing stuff that could make work work better. No doubt some other jazzy bits n pieces thrown in too...</t>
  </si>
  <si>
    <t>The Union for Reform Judaism strives to create &amp; sustain vibrant Jewish congregations &amp; communities. Tweets by Social Media Manager Kate Bigam. Say hello!</t>
  </si>
  <si>
    <t>At #GriffithUni, we celebrate, believe in and strive for the remarkable. #BeRemarkable
CRICOS No. 00233E</t>
  </si>
  <si>
    <t>Communication Management |Collaboration | WorkplacebyFB | Intranets | Helping folks connect, communicate, collaborate and evolve.</t>
  </si>
  <si>
    <t>Eigenaar Bind, bureau voor community building. Adviseert organisaties over benutten van de kracht van netwerken. Opereert vanuit #hoograven, Utrecht.</t>
  </si>
  <si>
    <t>Collaboration, comms, content design, community, copywriting. Intranets, marketing, sketchnotes. Co-organiser @intranetnow. Artist. Camera. Camra. Gamer.</t>
  </si>
  <si>
    <t>LearnPlace.pl CEO - Enterprise social network evangelist - Strategic internal comms ambassador - Corporate culture reformer - #ESN #Yammer #Salespower</t>
  </si>
  <si>
    <t>Microsoft MVP, @M365Adoption, Founder, Office 365 Adoption Evangelist, Productivity Ninja, Trainer, and definitely a short geek ensuring no user is left behind!</t>
  </si>
  <si>
    <t>Sydney HQ</t>
  </si>
  <si>
    <t>Sydney, Australia</t>
  </si>
  <si>
    <t>Nuremberg</t>
  </si>
  <si>
    <t>Amsterdam, The Netherlands</t>
  </si>
  <si>
    <t>Melbourne, Australia</t>
  </si>
  <si>
    <t>Boston, MA</t>
  </si>
  <si>
    <t>Portland, Oregon</t>
  </si>
  <si>
    <t>San Francisco, CA</t>
  </si>
  <si>
    <t>Texas, USA</t>
  </si>
  <si>
    <t>Americas | Asia-Pacific | EMEA</t>
  </si>
  <si>
    <t>world</t>
  </si>
  <si>
    <t>Minneapolis, MN</t>
  </si>
  <si>
    <t>London, England</t>
  </si>
  <si>
    <t>Harmony, MN</t>
  </si>
  <si>
    <t>Redmond, WA</t>
  </si>
  <si>
    <t>San Francisco</t>
  </si>
  <si>
    <t>Chicago, IL</t>
  </si>
  <si>
    <t>Vitoria-Gasteiz -Spain</t>
  </si>
  <si>
    <t>Sunshine Coast, Australia</t>
  </si>
  <si>
    <t>London</t>
  </si>
  <si>
    <t>Boston</t>
  </si>
  <si>
    <t>Pittsburgh, PA</t>
  </si>
  <si>
    <t>SLC, UT</t>
  </si>
  <si>
    <t>Ottawa</t>
  </si>
  <si>
    <t>Syracuse, NY</t>
  </si>
  <si>
    <t>San Antonio TX</t>
  </si>
  <si>
    <t>UK</t>
  </si>
  <si>
    <t>Nyon, Switzerland</t>
  </si>
  <si>
    <t>Baulkham Hills, NSW</t>
  </si>
  <si>
    <t>Princeton, NJ</t>
  </si>
  <si>
    <t>Geneva, Switzerland</t>
  </si>
  <si>
    <t>Columbus ✈️ Sydney</t>
  </si>
  <si>
    <t>Birmingham, Coventry, and London</t>
  </si>
  <si>
    <t>Bellevue, WA</t>
  </si>
  <si>
    <t>Chester, UK</t>
  </si>
  <si>
    <t>Melbourne/Australia/Worldwide</t>
  </si>
  <si>
    <t>Sydney and across the globe</t>
  </si>
  <si>
    <t>Wollongong/Sydney, Australia</t>
  </si>
  <si>
    <t>Outside Your Box</t>
  </si>
  <si>
    <t>Montreal, Quebec, Canada</t>
  </si>
  <si>
    <t>Melbourne, Australia.</t>
  </si>
  <si>
    <t>Stamford, CT</t>
  </si>
  <si>
    <t>Menlo Park, CA</t>
  </si>
  <si>
    <t>Buffalo Grove, IL</t>
  </si>
  <si>
    <t>Toronto, Ontario</t>
  </si>
  <si>
    <t>New York, NY</t>
  </si>
  <si>
    <t>Vienna, Austria</t>
  </si>
  <si>
    <t>New York</t>
  </si>
  <si>
    <t>Global</t>
  </si>
  <si>
    <t>Fremont, CA</t>
  </si>
  <si>
    <t>Cleveland, OH</t>
  </si>
  <si>
    <t>At a location near you</t>
  </si>
  <si>
    <t>Basel, Switzerland</t>
  </si>
  <si>
    <t>Queensland, Australia</t>
  </si>
  <si>
    <t>Utrecht, Netherlands</t>
  </si>
  <si>
    <t>Utrecht</t>
  </si>
  <si>
    <t>Warsaw, Poland</t>
  </si>
  <si>
    <t>https://t.co/2owEQGKf7Y</t>
  </si>
  <si>
    <t>https://t.co/aYlCkMFIGv</t>
  </si>
  <si>
    <t>http://t.co/9oNF9WuYsJ</t>
  </si>
  <si>
    <t>https://t.co/IN5ujAkprS</t>
  </si>
  <si>
    <t>https://t.co/IN5ujA2OAk</t>
  </si>
  <si>
    <t>https://t.co/JerlBaQXOG</t>
  </si>
  <si>
    <t>http://www.kinresearch.nl/person/ella-hafermalz/</t>
  </si>
  <si>
    <t>https://t.co/FYTLuqwYJK</t>
  </si>
  <si>
    <t>http://t.co/Hfk9VjxtWA</t>
  </si>
  <si>
    <t>https://t.co/YQ6UMfqphZ</t>
  </si>
  <si>
    <t>http://t.co/YserI1ipAf</t>
  </si>
  <si>
    <t>https://t.co/9jL6LcYTSC</t>
  </si>
  <si>
    <t>http://realfoundations.net/</t>
  </si>
  <si>
    <t>https://t.co/1gDaoHoJsR</t>
  </si>
  <si>
    <t>https://t.co/FhiHMCpJEb</t>
  </si>
  <si>
    <t>http://adrianmiranda.com.br</t>
  </si>
  <si>
    <t>https://t.co/0KZxa2p1z4</t>
  </si>
  <si>
    <t>https://news.microsoft.com/</t>
  </si>
  <si>
    <t>http://yammer.com</t>
  </si>
  <si>
    <t>https://t.co/72bg0iS1R2</t>
  </si>
  <si>
    <t>https://chicago-online-community-professionals.mn.co/</t>
  </si>
  <si>
    <t>https://t.co/sXfhAnDszq</t>
  </si>
  <si>
    <t>http://t.co/BM7HarDW4l</t>
  </si>
  <si>
    <t>https://t.co/wRPTqlbWAz</t>
  </si>
  <si>
    <t>http://www.communityroundtable.com/our-story/leadership/</t>
  </si>
  <si>
    <t>https://t.co/booMzXediC</t>
  </si>
  <si>
    <t>https://t.co/IScEMqDFxQ</t>
  </si>
  <si>
    <t>http://www.thruwork.com</t>
  </si>
  <si>
    <t>http://jhcblog.juliehuntconsulting.com/</t>
  </si>
  <si>
    <t>http://t.co/b5oOXqBP84</t>
  </si>
  <si>
    <t>http://www.hargraves.com.au</t>
  </si>
  <si>
    <t>https://t.co/0KYJQyrohC</t>
  </si>
  <si>
    <t>http://t.co/gYcvdeJ6</t>
  </si>
  <si>
    <t>http://t.co/MerkgeKSGY</t>
  </si>
  <si>
    <t>http://digitalworkplace.wordpress.com</t>
  </si>
  <si>
    <t>https://t.co/mNby0YfUPg</t>
  </si>
  <si>
    <t>https://t.co/kSms4lMQBw</t>
  </si>
  <si>
    <t>https://t.co/91jrzK8OAD</t>
  </si>
  <si>
    <t>https://t.co/fEmXkFNKGM</t>
  </si>
  <si>
    <t>https://t.co/vXxZgh9RaO</t>
  </si>
  <si>
    <t>http://t.co/hWreTTAZuQ</t>
  </si>
  <si>
    <t>http://simonterry.com/</t>
  </si>
  <si>
    <t>https://t.co/E0Fm7Ws4b3</t>
  </si>
  <si>
    <t>https://engagesq.com</t>
  </si>
  <si>
    <t>https://t.co/pkNkUIU50l</t>
  </si>
  <si>
    <t>http://chieftech.com.au</t>
  </si>
  <si>
    <t>https://t.co/yVy7prCZ4W</t>
  </si>
  <si>
    <t>https://t.co/uoV8Yhhdxk</t>
  </si>
  <si>
    <t>http://t.co/uD0tMcS7Ca</t>
  </si>
  <si>
    <t>https://t.co/CbRNTh998Z</t>
  </si>
  <si>
    <t>http://au.linkedin.com/in/ritazonius</t>
  </si>
  <si>
    <t>http://t.co/rY2nONPKug</t>
  </si>
  <si>
    <t>http://t.co/sXzCO1VsYP</t>
  </si>
  <si>
    <t>https://t.co/4XWcYoVZFV</t>
  </si>
  <si>
    <t>https://t.co/fkmC9pyxtN</t>
  </si>
  <si>
    <t>https://t.co/K1hTm3sa0d</t>
  </si>
  <si>
    <t>https://t.co/kgJqUNDMpy</t>
  </si>
  <si>
    <t>http://www.urj.org</t>
  </si>
  <si>
    <t>http://blog.atwork.at</t>
  </si>
  <si>
    <t>http://www.syngent.com</t>
  </si>
  <si>
    <t>http://www.wiley.com</t>
  </si>
  <si>
    <t>http://www.kevdo.com</t>
  </si>
  <si>
    <t>https://t.co/GQPwj0eOZh</t>
  </si>
  <si>
    <t>http://t.co/nmgrcUBatU</t>
  </si>
  <si>
    <t>https://t.co/V9TZsLrEnK</t>
  </si>
  <si>
    <t>http://facebook.com/daniel.oleary</t>
  </si>
  <si>
    <t>https://t.co/m5TRbH6Ju1</t>
  </si>
  <si>
    <t>http://t.co/vuT9ZYXZA5</t>
  </si>
  <si>
    <t>http://t.co/gHFMG3wO6Z</t>
  </si>
  <si>
    <t>http://www.griffith.edu.au</t>
  </si>
  <si>
    <t>https://t.co/ljxjLLKy1H</t>
  </si>
  <si>
    <t>http://www.bind.nl</t>
  </si>
  <si>
    <t>https://t.co/QMz7fCk92y</t>
  </si>
  <si>
    <t>https://t.co/l6GrEYs6kC</t>
  </si>
  <si>
    <t>https://t.co/EZyN0pZcZM</t>
  </si>
  <si>
    <t>Pacific Time (US &amp; Canada)</t>
  </si>
  <si>
    <t>Eastern Time (US &amp; Canada)</t>
  </si>
  <si>
    <t>https://pbs.twimg.com/profile_banners/2525837196/1408657998</t>
  </si>
  <si>
    <t>https://pbs.twimg.com/profile_banners/4439270533/1509588603</t>
  </si>
  <si>
    <t>https://pbs.twimg.com/profile_banners/104057829/1483923865</t>
  </si>
  <si>
    <t>https://pbs.twimg.com/profile_banners/15317166/1458087009</t>
  </si>
  <si>
    <t>https://pbs.twimg.com/profile_banners/165254467/1398636282</t>
  </si>
  <si>
    <t>https://pbs.twimg.com/profile_banners/85475742/1449519373</t>
  </si>
  <si>
    <t>https://pbs.twimg.com/profile_banners/99090489/1547927622</t>
  </si>
  <si>
    <t>https://pbs.twimg.com/profile_banners/1642172870/1519314833</t>
  </si>
  <si>
    <t>https://pbs.twimg.com/profile_banners/281362086/1542857996</t>
  </si>
  <si>
    <t>https://pbs.twimg.com/profile_banners/30864653/1539362165</t>
  </si>
  <si>
    <t>https://pbs.twimg.com/profile_banners/71493881/1547856308</t>
  </si>
  <si>
    <t>https://pbs.twimg.com/profile_banners/37968592/1537861222</t>
  </si>
  <si>
    <t>https://pbs.twimg.com/profile_banners/14951010/1537329940</t>
  </si>
  <si>
    <t>https://pbs.twimg.com/profile_banners/33933259/1549658321</t>
  </si>
  <si>
    <t>https://pbs.twimg.com/profile_banners/784851872536408064/1475958599</t>
  </si>
  <si>
    <t>https://pbs.twimg.com/profile_banners/48006542/1531271787</t>
  </si>
  <si>
    <t>https://pbs.twimg.com/profile_banners/2491082108/1539101952</t>
  </si>
  <si>
    <t>https://pbs.twimg.com/profile_banners/1245294937/1420282981</t>
  </si>
  <si>
    <t>https://pbs.twimg.com/profile_banners/3297901214/1462957807</t>
  </si>
  <si>
    <t>https://pbs.twimg.com/profile_banners/2492141130/1518756668</t>
  </si>
  <si>
    <t>https://pbs.twimg.com/profile_banners/74286565/1549992428</t>
  </si>
  <si>
    <t>https://pbs.twimg.com/profile_banners/16049723/1449166119</t>
  </si>
  <si>
    <t>https://pbs.twimg.com/profile_banners/15239217/1537315422</t>
  </si>
  <si>
    <t>https://pbs.twimg.com/profile_banners/1022935783404126208/1539387833</t>
  </si>
  <si>
    <t>https://pbs.twimg.com/profile_banners/95741354/1518648107</t>
  </si>
  <si>
    <t>https://pbs.twimg.com/profile_banners/158194376/1410485206</t>
  </si>
  <si>
    <t>https://pbs.twimg.com/profile_banners/10131312/1405933581</t>
  </si>
  <si>
    <t>https://pbs.twimg.com/profile_banners/9853212/1547589829</t>
  </si>
  <si>
    <t>https://pbs.twimg.com/profile_banners/110436020/1398351627</t>
  </si>
  <si>
    <t>https://pbs.twimg.com/profile_banners/15093157/1422571779</t>
  </si>
  <si>
    <t>https://pbs.twimg.com/profile_banners/14375302/1533139843</t>
  </si>
  <si>
    <t>https://pbs.twimg.com/profile_banners/14719875/1488626844</t>
  </si>
  <si>
    <t>https://pbs.twimg.com/profile_banners/63875612/1356803466</t>
  </si>
  <si>
    <t>https://pbs.twimg.com/profile_banners/15284274/1541348839</t>
  </si>
  <si>
    <t>https://pbs.twimg.com/profile_banners/2474372065/1537531736</t>
  </si>
  <si>
    <t>https://pbs.twimg.com/profile_banners/221986271/1529374648</t>
  </si>
  <si>
    <t>https://pbs.twimg.com/profile_banners/35046668/1522095521</t>
  </si>
  <si>
    <t>https://pbs.twimg.com/profile_banners/2268758657/1542307113</t>
  </si>
  <si>
    <t>https://pbs.twimg.com/profile_banners/1495551/1398452694</t>
  </si>
  <si>
    <t>https://pbs.twimg.com/profile_banners/588400012/1475042353</t>
  </si>
  <si>
    <t>https://pbs.twimg.com/profile_banners/282093606/1504751613</t>
  </si>
  <si>
    <t>https://pbs.twimg.com/profile_banners/755194982571581440/1549906911</t>
  </si>
  <si>
    <t>https://pbs.twimg.com/profile_banners/10524/1543856001</t>
  </si>
  <si>
    <t>https://pbs.twimg.com/profile_banners/15775918/1532419822</t>
  </si>
  <si>
    <t>https://pbs.twimg.com/profile_banners/14499743/1486685764</t>
  </si>
  <si>
    <t>https://pbs.twimg.com/profile_banners/15630029/1399018614</t>
  </si>
  <si>
    <t>https://pbs.twimg.com/profile_banners/24829716/1464939255</t>
  </si>
  <si>
    <t>https://pbs.twimg.com/profile_banners/17180578/1398210534</t>
  </si>
  <si>
    <t>https://pbs.twimg.com/profile_banners/20636932/1428842337</t>
  </si>
  <si>
    <t>https://pbs.twimg.com/profile_banners/143277879/1358551513</t>
  </si>
  <si>
    <t>https://pbs.twimg.com/profile_banners/15203994/1419975121</t>
  </si>
  <si>
    <t>https://pbs.twimg.com/profile_banners/9286142/1476778251</t>
  </si>
  <si>
    <t>https://pbs.twimg.com/profile_banners/1067113560/1545933399</t>
  </si>
  <si>
    <t>https://pbs.twimg.com/profile_banners/21843551/1503485781</t>
  </si>
  <si>
    <t>https://pbs.twimg.com/profile_banners/812456/1499185222</t>
  </si>
  <si>
    <t>https://pbs.twimg.com/profile_banners/1434992078/1546646377</t>
  </si>
  <si>
    <t>https://pbs.twimg.com/profile_banners/15231287/1546872117</t>
  </si>
  <si>
    <t>https://pbs.twimg.com/profile_banners/20104025/1547693290</t>
  </si>
  <si>
    <t>https://pbs.twimg.com/profile_banners/7169872/1436073278</t>
  </si>
  <si>
    <t>https://pbs.twimg.com/profile_banners/2169157586/1420823374</t>
  </si>
  <si>
    <t>https://pbs.twimg.com/profile_banners/14159148/1537324134</t>
  </si>
  <si>
    <t>https://pbs.twimg.com/profile_banners/745606497456001024/1513979953</t>
  </si>
  <si>
    <t>https://pbs.twimg.com/profile_banners/22930340/1525428102</t>
  </si>
  <si>
    <t>https://pbs.twimg.com/profile_banners/121077908/1510672475</t>
  </si>
  <si>
    <t>https://pbs.twimg.com/profile_banners/9106642/1409705833</t>
  </si>
  <si>
    <t>https://pbs.twimg.com/profile_banners/15014042/1535745866</t>
  </si>
  <si>
    <t>https://pbs.twimg.com/profile_banners/14996908/1431952860</t>
  </si>
  <si>
    <t>https://pbs.twimg.com/profile_banners/462500565/1421202788</t>
  </si>
  <si>
    <t>https://pbs.twimg.com/profile_banners/88983930/1543280263</t>
  </si>
  <si>
    <t>https://pbs.twimg.com/profile_banners/75382697/1535407110</t>
  </si>
  <si>
    <t>https://pbs.twimg.com/profile_banners/14787702/1540113561</t>
  </si>
  <si>
    <t>https://pbs.twimg.com/profile_banners/15013580/1539177565</t>
  </si>
  <si>
    <t>https://pbs.twimg.com/profile_banners/751054209345347585/1492513423</t>
  </si>
  <si>
    <t>https://pbs.twimg.com/profile_banners/17488526/1536928173</t>
  </si>
  <si>
    <t>https://pbs.twimg.com/profile_banners/45671000/1466544737</t>
  </si>
  <si>
    <t>https://pbs.twimg.com/profile_banners/58389760/1548802674</t>
  </si>
  <si>
    <t>https://pbs.twimg.com/profile_banners/79689763/1534254714</t>
  </si>
  <si>
    <t>https://pbs.twimg.com/profile_banners/157627819/1445770507</t>
  </si>
  <si>
    <t>https://pbs.twimg.com/profile_banners/14270160/1547213050</t>
  </si>
  <si>
    <t>https://pbs.twimg.com/profile_banners/2481679652/1403211864</t>
  </si>
  <si>
    <t>https://pbs.twimg.com/profile_banners/68899070/1510703666</t>
  </si>
  <si>
    <t>pt</t>
  </si>
  <si>
    <t>en-gb</t>
  </si>
  <si>
    <t>pl</t>
  </si>
  <si>
    <t>http://abs.twimg.com/images/themes/theme1/bg.png</t>
  </si>
  <si>
    <t>http://abs.twimg.com/images/themes/theme18/bg.gif</t>
  </si>
  <si>
    <t>http://abs.twimg.com/images/themes/theme19/bg.gif</t>
  </si>
  <si>
    <t>http://abs.twimg.com/images/themes/theme5/bg.gif</t>
  </si>
  <si>
    <t>http://abs.twimg.com/images/themes/theme15/bg.png</t>
  </si>
  <si>
    <t>http://abs.twimg.com/images/themes/theme3/bg.gif</t>
  </si>
  <si>
    <t>http://abs.twimg.com/images/themes/theme6/bg.gif</t>
  </si>
  <si>
    <t>http://abs.twimg.com/images/themes/theme9/bg.gif</t>
  </si>
  <si>
    <t>http://abs.twimg.com/images/themes/theme14/bg.gif</t>
  </si>
  <si>
    <t>http://abs.twimg.com/images/themes/theme16/bg.gif</t>
  </si>
  <si>
    <t>http://abs.twimg.com/images/themes/theme4/bg.gif</t>
  </si>
  <si>
    <t>http://pbs.twimg.com/profile_background_images/378800000179081145/0wpY_eUW.jpeg</t>
  </si>
  <si>
    <t>http://abs.twimg.com/images/themes/theme2/bg.gif</t>
  </si>
  <si>
    <t>http://pbs.twimg.com/profile_images/984618692083269632/PhXmndUY_normal.jpg</t>
  </si>
  <si>
    <t>http://pbs.twimg.com/profile_images/779881241378066432/8QFVteQR_normal.jpg</t>
  </si>
  <si>
    <t>http://pbs.twimg.com/profile_images/1086414302356094976/LuA_qUJJ_normal.jpg</t>
  </si>
  <si>
    <t>http://pbs.twimg.com/profile_images/914698578227892224/unnAs7Fj_normal.jpg</t>
  </si>
  <si>
    <t>http://pbs.twimg.com/profile_images/808330362417979392/AdiQ86lk_normal.jpg</t>
  </si>
  <si>
    <t>http://pbs.twimg.com/profile_images/811288251382304768/nP8QbENN_normal.jpg</t>
  </si>
  <si>
    <t>http://pbs.twimg.com/profile_images/730681850876833792/Wa0AKk4k_normal.jpg</t>
  </si>
  <si>
    <t>http://pbs.twimg.com/profile_images/654350043/avatar_normal.jpg</t>
  </si>
  <si>
    <t>http://pbs.twimg.com/profile_images/964359665625657344/8utS3mFy_normal.jpg</t>
  </si>
  <si>
    <t>http://pbs.twimg.com/profile_images/875416480547917824/R6wl9gWl_normal.jpg</t>
  </si>
  <si>
    <t>http://pbs.twimg.com/profile_images/876911127791153152/YTkm7TGE_normal.jpg</t>
  </si>
  <si>
    <t>http://pbs.twimg.com/profile_images/672411689485144064/GkMlclmx_normal.jpg</t>
  </si>
  <si>
    <t>http://pbs.twimg.com/profile_images/985238564/Cartoon_of_Allan_normal.jpg</t>
  </si>
  <si>
    <t>http://pbs.twimg.com/profile_images/742870278976331776/nI1nwqQZ_normal.jpg</t>
  </si>
  <si>
    <t>http://pbs.twimg.com/profile_images/2852758621/df360ca6d02574313c8594ed6a1a15ec_normal.png</t>
  </si>
  <si>
    <t>http://pbs.twimg.com/profile_images/420904944024031234/QGMsXktM_normal.png</t>
  </si>
  <si>
    <t>http://pbs.twimg.com/profile_images/3644185273/c329f1118e127e55255dac20fead4a5b_normal.jpeg</t>
  </si>
  <si>
    <t>http://pbs.twimg.com/profile_images/445531650764451841/nwwdouDH_normal.jpeg</t>
  </si>
  <si>
    <t>http://pbs.twimg.com/profile_images/58500410/James_050_lores_square_normal.jpg</t>
  </si>
  <si>
    <t>http://pbs.twimg.com/profile_images/1034096792663547904/eRThRuEX_normal.jpg</t>
  </si>
  <si>
    <t>http://pbs.twimg.com/profile_images/921250222369488896/mUuw5Yhc_normal.jpg</t>
  </si>
  <si>
    <t>http://pbs.twimg.com/profile_images/1008390092577112064/4wRmxejS_normal.jpg</t>
  </si>
  <si>
    <t>http://pbs.twimg.com/profile_images/372923299/6056_212111140719_869350719_7651208_2114162_n_normal.jpg</t>
  </si>
  <si>
    <t>http://pbs.twimg.com/profile_images/950749155575541760/MZoiVs3G_normal.jpg</t>
  </si>
  <si>
    <t>http://pbs.twimg.com/profile_images/877947060103901185/aTqkDlfc_normal.jpg</t>
  </si>
  <si>
    <t>http://pbs.twimg.com/profile_images/962695554378723328/I2jDJGEi_normal.jpg</t>
  </si>
  <si>
    <t>http://pbs.twimg.com/profile_images/486148338366955520/Hlq5NJW6_normal.png</t>
  </si>
  <si>
    <t>http://pbs.twimg.com/profile_images/930468031087763456/QxRWj9rt_normal.jpg</t>
  </si>
  <si>
    <t>http://pbs.twimg.com/profile_images/905533999195471873/NJPLxyRG_normal.jpg</t>
  </si>
  <si>
    <t>http://pbs.twimg.com/profile_images/908403275623538689/QHALV3dW_normal.jpg</t>
  </si>
  <si>
    <t>http://pbs.twimg.com/profile_images/555191606702526464/r-3fXyhU_normal.jpeg</t>
  </si>
  <si>
    <t>http://pbs.twimg.com/profile_images/643196328609218561/Ev_zn6H2_normal.jpg</t>
  </si>
  <si>
    <t>http://pbs.twimg.com/profile_images/1084825122005934081/gby3ctAp_normal.jpg</t>
  </si>
  <si>
    <t>http://pbs.twimg.com/profile_images/922279997213089793/yqz2OBCa_normal.jpg</t>
  </si>
  <si>
    <t>http://pbs.twimg.com/profile_images/785528530000023552/H9S7xkSU_normal.jpg</t>
  </si>
  <si>
    <t>http://pbs.twimg.com/profile_images/1357873012/Syngenta_ongreen_web_normal.jpg</t>
  </si>
  <si>
    <t>http://pbs.twimg.com/profile_images/742412513086574592/EHP21yrv_normal.jpg</t>
  </si>
  <si>
    <t>http://pbs.twimg.com/profile_images/649058177951076352/kVx0pbQS_normal.jpg</t>
  </si>
  <si>
    <t>http://pbs.twimg.com/profile_images/956310291154792451/vnJC8b_P_normal.jpg</t>
  </si>
  <si>
    <t>Open Twitter Page for This Person</t>
  </si>
  <si>
    <t>https://twitter.com/phil_wegge</t>
  </si>
  <si>
    <t>https://twitter.com/swoopanalytics</t>
  </si>
  <si>
    <t>https://twitter.com/sydney_business</t>
  </si>
  <si>
    <t>https://twitter.com/llocklee</t>
  </si>
  <si>
    <t>https://twitter.com/caikjaer</t>
  </si>
  <si>
    <t>https://twitter.com/karisyd</t>
  </si>
  <si>
    <t>https://twitter.com/janine1803</t>
  </si>
  <si>
    <t>https://twitter.com/ellahafermalz</t>
  </si>
  <si>
    <t>https://twitter.com/knowledgebird</t>
  </si>
  <si>
    <t>https://twitter.com/thecr</t>
  </si>
  <si>
    <t>https://twitter.com/isreallysexy</t>
  </si>
  <si>
    <t>https://twitter.com/suegemmell</t>
  </si>
  <si>
    <t>https://twitter.com/carrieyoung</t>
  </si>
  <si>
    <t>https://twitter.com/unicef</t>
  </si>
  <si>
    <t>https://twitter.com/mrscoachfuller</t>
  </si>
  <si>
    <t>https://twitter.com/realfoundations</t>
  </si>
  <si>
    <t>https://twitter.com/palwshaa</t>
  </si>
  <si>
    <t>https://twitter.com/dollinsguy</t>
  </si>
  <si>
    <t>https://twitter.com/veniapp</t>
  </si>
  <si>
    <t>https://twitter.com/adriancmiranda</t>
  </si>
  <si>
    <t>https://twitter.com/_chris_mathis_</t>
  </si>
  <si>
    <t>https://twitter.com/dsrour</t>
  </si>
  <si>
    <t>https://twitter.com/microsoft</t>
  </si>
  <si>
    <t>https://twitter.com/yammer</t>
  </si>
  <si>
    <t>https://twitter.com/slatts</t>
  </si>
  <si>
    <t>https://twitter.com/cmgrchi</t>
  </si>
  <si>
    <t>https://twitter.com/javier_otaola</t>
  </si>
  <si>
    <t>https://twitter.com/cookerandlooker</t>
  </si>
  <si>
    <t>https://twitter.com/voinonen</t>
  </si>
  <si>
    <t>https://twitter.com/rhappe</t>
  </si>
  <si>
    <t>https://twitter.com/jhonig1</t>
  </si>
  <si>
    <t>https://twitter.com/noahsparks</t>
  </si>
  <si>
    <t>https://twitter.com/mollyanglin</t>
  </si>
  <si>
    <t>https://twitter.com/britz</t>
  </si>
  <si>
    <t>https://twitter.com/juliebhunt</t>
  </si>
  <si>
    <t>https://twitter.com/intranetfocus</t>
  </si>
  <si>
    <t>https://twitter.com/tedhopton</t>
  </si>
  <si>
    <t>https://twitter.com/worrelpa</t>
  </si>
  <si>
    <t>https://twitter.com/hargravesinst</t>
  </si>
  <si>
    <t>https://twitter.com/juliantess</t>
  </si>
  <si>
    <t>https://twitter.com/allanryan</t>
  </si>
  <si>
    <t>https://twitter.com/weareyarno</t>
  </si>
  <si>
    <t>https://twitter.com/kepnertregoe</t>
  </si>
  <si>
    <t>https://twitter.com/clearbox</t>
  </si>
  <si>
    <t>https://twitter.com/ernstdecsey</t>
  </si>
  <si>
    <t>https://twitter.com/socialnetweaver</t>
  </si>
  <si>
    <t>https://twitter.com/sarahcasdorph</t>
  </si>
  <si>
    <t>https://twitter.com/wiretap</t>
  </si>
  <si>
    <t>https://twitter.com/wedge</t>
  </si>
  <si>
    <t>https://twitter.com/tsdigi</t>
  </si>
  <si>
    <t>https://twitter.com/cslemp</t>
  </si>
  <si>
    <t>https://twitter.com/sammarshall</t>
  </si>
  <si>
    <t>https://twitter.com/simongterry</t>
  </si>
  <si>
    <t>https://twitter.com/benjohn987</t>
  </si>
  <si>
    <t>https://twitter.com/slybeer</t>
  </si>
  <si>
    <t>https://twitter.com/dext3r</t>
  </si>
  <si>
    <t>https://twitter.com/markwoodrow</t>
  </si>
  <si>
    <t>https://twitter.com/angusflorance</t>
  </si>
  <si>
    <t>https://twitter.com/chieftech</t>
  </si>
  <si>
    <t>https://twitter.com/stefaniquarles</t>
  </si>
  <si>
    <t>https://twitter.com/owenbrandt</t>
  </si>
  <si>
    <t>https://twitter.com/james_steptwo</t>
  </si>
  <si>
    <t>https://twitter.com/marcsnyder</t>
  </si>
  <si>
    <t>https://twitter.com/ritazonius</t>
  </si>
  <si>
    <t>https://twitter.com/gartner_inc</t>
  </si>
  <si>
    <t>https://twitter.com/sharonatswoop</t>
  </si>
  <si>
    <t>https://twitter.com/sydney_uni</t>
  </si>
  <si>
    <t>https://twitter.com/bd</t>
  </si>
  <si>
    <t>https://twitter.com/ljglickman</t>
  </si>
  <si>
    <t>https://twitter.com/leorakaye</t>
  </si>
  <si>
    <t>https://twitter.com/jimbobtyer</t>
  </si>
  <si>
    <t>https://twitter.com/un</t>
  </si>
  <si>
    <t>https://twitter.com/urjorg</t>
  </si>
  <si>
    <t>https://twitter.com/magrom</t>
  </si>
  <si>
    <t>https://twitter.com/syngent</t>
  </si>
  <si>
    <t>https://twitter.com/wileyglobal</t>
  </si>
  <si>
    <t>https://twitter.com/espnguyen</t>
  </si>
  <si>
    <t>https://twitter.com/kevincrossman</t>
  </si>
  <si>
    <t>https://twitter.com/amydolz</t>
  </si>
  <si>
    <t>https://twitter.com/hohertz3</t>
  </si>
  <si>
    <t>https://twitter.com/beckybenishek</t>
  </si>
  <si>
    <t>https://twitter.com/thriftycars</t>
  </si>
  <si>
    <t>https://twitter.com/nrma</t>
  </si>
  <si>
    <t>https://twitter.com/danieloleary</t>
  </si>
  <si>
    <t>https://twitter.com/workplacebyfb</t>
  </si>
  <si>
    <t>https://twitter.com/syngenta</t>
  </si>
  <si>
    <t>https://twitter.com/sethpat</t>
  </si>
  <si>
    <t>https://twitter.com/adveisme</t>
  </si>
  <si>
    <t>https://twitter.com/urj</t>
  </si>
  <si>
    <t>https://twitter.com/griffith_uni</t>
  </si>
  <si>
    <t>https://twitter.com/danjleonard</t>
  </si>
  <si>
    <t>https://twitter.com/peterstaal</t>
  </si>
  <si>
    <t>https://twitter.com/lisariemers</t>
  </si>
  <si>
    <t>https://twitter.com/piotrmakula</t>
  </si>
  <si>
    <t>https://twitter.com/kirstymcgrath13</t>
  </si>
  <si>
    <t>phil_wegge
@karisyd @caikjaer @llocklee @sydney_business
@SWOOPAnalytics That's great, congrats!</t>
  </si>
  <si>
    <t>swoopanalytics
Are you overwhelmed by the information
flooding in on your @WorkplacebyFB
newsfeed or your @Yammer network?
Perhaps you're in too many groups?
@caikjaer explores the optimal
number of groups you should be
participating in. https://t.co/k8kmMBoYWn
#employeeengagement #SWOOP</t>
  </si>
  <si>
    <t xml:space="preserve">sydney_business
</t>
  </si>
  <si>
    <t>llocklee
RT @SWOOPAnalytics: We've had a
great evening of collaboration
at the @Yammer meetup in Sydney.
Thanks to Emily O'Brien (KFC),
Catherine El…</t>
  </si>
  <si>
    <t>caikjaer
Over the years many of us have
become a member in so many online
groups at work. I figured it would
be really useful to find out how
many you can realistically be active
in. Check it out :-) https://t.co/KAC1te6wKB</t>
  </si>
  <si>
    <t>karisyd
Look @caikjaer and @llocklee what
just happened. We won best paper
at #ACIS2018 for our work on metrics
for ESN group identification. Well
done to us all! #disruptsyd @sydney_business
@SWOOPAnalytics https://t.co/9e1YQEvSnt</t>
  </si>
  <si>
    <t>janine1803
@karisyd @caikjaer @llocklee @sydney_business
@SWOOPAnalytics Awesome, well done!</t>
  </si>
  <si>
    <t>ellahafermalz
@karisyd @caikjaer @llocklee @sydney_business
@SWOOPAnalytics Congratulations
all! _xD83D__xDC4D__xD83C__xDFC6__xD83D__xDC4F_</t>
  </si>
  <si>
    <t>knowledgebird
RT @TheCR: ESNs are a great place
for executives to ask questions,
and @SWOOPAnalytics has some great
ideas for where they can start
#esn h…</t>
  </si>
  <si>
    <t>thecr
ESNs are a great place for executives
to ask questions, and @SWOOPAnalytics
has some great ideas for where
they can start #esn https://t.co/EMWfFcd177</t>
  </si>
  <si>
    <t>isreallysexy
RT @SWOOPAnalytics: Ready for #SWOOPChat
in New York City. # employee engagement
#futureofwork #yammer https://t.co/RijlgnFEDK</t>
  </si>
  <si>
    <t>suegemmell
Great strides have been made in
the @UNICEF community network,
thanks to Paola Storchi and her
team, including @carrieyoung. https://t.co/aMuLBC5jUJ</t>
  </si>
  <si>
    <t xml:space="preserve">carrieyoung
</t>
  </si>
  <si>
    <t xml:space="preserve">unicef
</t>
  </si>
  <si>
    <t>mrscoachfuller
RT @SWOOPAnalytics: ⁦#SWOOPChat
is underway in NYC. Thank you @RealFoundations⁩
for sharing your story. #EmployeeEngagement
#futureofwork…</t>
  </si>
  <si>
    <t>realfoundations
RT @SWOOPAnalytics: Learn how global
real estate services firm @RealFoundations
is using @Yammer, @Microsoft Teams
&amp;amp; @SWOOPAnalytics to del…</t>
  </si>
  <si>
    <t>palwshaa
"We invite you to submit your website
on trendystartups https://t.co/SYOsUyEI92
&amp;amp; subscribe our YouTube Channel
https://t.co/fPJ56loor2 @_chris_mathis_
@adriancmiranda @VeniApp @SWOOPAnalytics
@dollinsguy"</t>
  </si>
  <si>
    <t xml:space="preserve">dollinsguy
</t>
  </si>
  <si>
    <t xml:space="preserve">veniapp
</t>
  </si>
  <si>
    <t xml:space="preserve">adriancmiranda
</t>
  </si>
  <si>
    <t xml:space="preserve">_chris_mathis_
</t>
  </si>
  <si>
    <t>dsrour
RT @SWOOPAnalytics: Learn how global
real estate services firm @RealFoundations
is using @Yammer, @Microsoft Teams
&amp;amp; @SWOOPAnalytics to del…</t>
  </si>
  <si>
    <t xml:space="preserve">microsoft
</t>
  </si>
  <si>
    <t>yammer
Yammer has super powers. It’s what
makes @Yammer special. Lightweight,
a familiar UX, video, photos, GIFs,
and mobile, with the ability to
like, comment, and share. Yammer
is just easy. https://t.co/wvV33l3t08
#yammer #yammersuperpowers https://t.co/4XP3rJMEbW</t>
  </si>
  <si>
    <t>slatts
Fantastic list of questions from
@SWOOPAnalytics that senior leaders
could ask employees in an #ESN.
https://t.co/phcBWdB6gN</t>
  </si>
  <si>
    <t>cmgrchi
RT @slatts: Fantastic list of questions
from @SWOOPAnalytics that senior
leaders could ask employees in
an #ESN. https://t.co/phcBWdB6gN</t>
  </si>
  <si>
    <t>javier_otaola
The Dying Art of Conversation https://t.co/FdWukpzIks
via @SwoopAnalytics</t>
  </si>
  <si>
    <t>cookerandlooker
@SWOOPAnalytics Thanks for sharing
@SWOOPAnalytics - hope you had
a wonderful Australia Day! A x</t>
  </si>
  <si>
    <t>voinonen
@mollyanglin @noahsparks @jhonig1
@rhappe @TheCR There are several
third party solutions for tracking
influence, what content gets shared
within an #esn etc. For example
https://t.co/oKrsDVH5uz</t>
  </si>
  <si>
    <t>rhappe
@britz @mollyanglin @jhonig1 @TheCR
@voinonen @SWOOPAnalytics I've
seen - it's one of the best analytics
offerings on the market for communities
right now</t>
  </si>
  <si>
    <t xml:space="preserve">jhonig1
</t>
  </si>
  <si>
    <t>noahsparks
RT @SWOOPAnalytics: We had a fabulous
day of collaboration at SWOOP Chat
NYC last week. Read all about it.
Thank you to @WileyGlobal for th…</t>
  </si>
  <si>
    <t>mollyanglin
@rhappe @britz @jhonig1 @TheCR
@voinonen @SWOOPAnalytics I've
tried it and l think it's great.</t>
  </si>
  <si>
    <t>britz
Bingo! Here was my short post after
engaging with Internal Comms leaders
at @SWOOPAnalytics event in NYC
https://t.co/Ik6lHtLxMc “purposeful
conversations about work” - @jimbobtyer
https://t.co/JtQDNtEeaf</t>
  </si>
  <si>
    <t>juliebhunt
RT @TedHopton: @IntranetFocus @SWOOPAnalytics
Spot on, @IntranetFocus. Conflating
research about teams with surveys/analysis
of online comm…</t>
  </si>
  <si>
    <t>intranetfocus
Interesting post and I applaud
the investment by @SWOOPAnalytics
in conducting the survey. However
I'm not sure I buy into the analysis.
Is a digital team of 296 (the average
size) actually a 'team' or a 'community'?
https://t.co/xkbRz1zwW1</t>
  </si>
  <si>
    <t>tedhopton
@IntranetFocus @SWOOPAnalytics
Spot on, @IntranetFocus. Conflating
research about teams with surveys/analysis
of online communities is misguided.
Comparing the two and analyzing
how communities supplement teams
in orgs is useful, but must keep
terminology distinct. #cmgr</t>
  </si>
  <si>
    <t>worrelpa
RT @caikjaer: I’ve been mentioning
many times that an AVERAGE message
length on enterprise social networks
(Workplace/Yammer) is about 270…</t>
  </si>
  <si>
    <t>hargravesinst
Less is Not Always More with Enterprise
Social https://t.co/RSJp4Ir0ws
#partners #collaboration</t>
  </si>
  <si>
    <t xml:space="preserve">juliantess
</t>
  </si>
  <si>
    <t xml:space="preserve">allanryan
</t>
  </si>
  <si>
    <t xml:space="preserve">weareyarno
</t>
  </si>
  <si>
    <t xml:space="preserve">kepnertregoe
</t>
  </si>
  <si>
    <t>clearbox
Less is not always more with enterprise
social https://t.co/ubhooX1PIz
via @SwoopAnalytics #ESN #DigitalWorkplace
https://t.co/QiFukGHujx</t>
  </si>
  <si>
    <t>ernstdecsey
Write longer posts! https://t.co/WfFSboCGZd
#esn #yammer #DigitalWorkplace
by @SWOOPAnalytics @caikjaer CC
@SocialNetweaver</t>
  </si>
  <si>
    <t xml:space="preserve">socialnetweaver
</t>
  </si>
  <si>
    <t>sarahcasdorph
@SWOOPAnalytics @Yammer The @Wiretap
crew is looking forward to this
meetup tonight! See you soon!</t>
  </si>
  <si>
    <t>wiretap
Great event - very insightful!
_xD83D__xDC4F_ https://t.co/gr4eexBcyr</t>
  </si>
  <si>
    <t>wedge
@TSDigi @SWOOPAnalytics That isn’t
a spot.</t>
  </si>
  <si>
    <t>tsdigi
Less isn't always more when posting
content on #internalcomms platforms
like #ESN or #Intranet _xD83D__xDCDD_ 300 -
2,000 chars a 'sweet spot' for
updates according to new @SWOOPAnalytics
research! https://t.co/e7YYFQyFFb
#digitalworkplace</t>
  </si>
  <si>
    <t>cslemp
My friend Cai brings the data to
show that enterprise social doesn't
always follow the same rules as
consumer social media. Longer posts
drive more engagement. Counter-intuitive,
and good to know. #ESN @Yammer
https://t.co/Y0GixWvyxQ</t>
  </si>
  <si>
    <t>sammarshall
RT @TSDigi: Less isn't always more
when posting content on #internalcomms
platforms like #ESN or #Intranet
_xD83D__xDCDD_ 300 - 2,000 chars a 'sweet spo…</t>
  </si>
  <si>
    <t>simongterry
RT @SWOOPAnalytics: We've had a
great evening of collaboration
at the @Yammer meetup in Sydney.
Thanks to Emily O'Brien (KFC),
Catherine El…</t>
  </si>
  <si>
    <t>benjohn987
RT @chieftech: Great to chat with
@angusflorance @markwoodrow @dext3r
@slybeer Laurie Lock Lee from @SWOOPAnalytics
&amp;amp; Matt Moore this after…</t>
  </si>
  <si>
    <t>slybeer
RT @chieftech: Great to chat with
@angusflorance @markwoodrow @dext3r
@slybeer Laurie Lock Lee from @SWOOPAnalytics
&amp;amp; Matt Moore this after…</t>
  </si>
  <si>
    <t xml:space="preserve">dext3r
</t>
  </si>
  <si>
    <t>markwoodrow
RT @SWOOPAnalytics: We've had a
great evening of collaboration
at the @Yammer meetup in Sydney.
Thanks to Emily O'Brien (KFC),
Catherine El…</t>
  </si>
  <si>
    <t>angusflorance
RT @SWOOPAnalytics: We've had a
great evening of collaboration
at the @Yammer meetup in Sydney.
Thanks to Emily O'Brien (KFC),
Catherine El…</t>
  </si>
  <si>
    <t>chieftech
@owenbrandt @angusflorance @markwoodrow
@dext3r @slybeer @SWOOPAnalytics
@james_steptwo Should be at some
stage! Would be good to catch up</t>
  </si>
  <si>
    <t>stefaniquarles
RT @SWOOPAnalytics: We've had a
great evening of collaboration
at the @Yammer meetup in Sydney.
Thanks to Emily O'Brien (KFC),
Catherine El…</t>
  </si>
  <si>
    <t>owenbrandt
@chieftech @angusflorance @markwoodrow
@dext3r @slybeer @SWOOPAnalytics
@james_steptwo Will ping you. Lots
to chat about</t>
  </si>
  <si>
    <t xml:space="preserve">james_steptwo
</t>
  </si>
  <si>
    <t>marcsnyder
Comment obtenir du feedback de
l'équipe : 20 Questions That Could
Change Your Company https://t.co/2iCw6uqydJ</t>
  </si>
  <si>
    <t>ritazonius
@chieftech @slybeer @angusflorance
@markwoodrow @dext3r @SWOOPAnalytics
@james_steptwo I wish I could have
come up, but am solo parent this
week. Am watching from afar! Enjoy.</t>
  </si>
  <si>
    <t xml:space="preserve">gartner_inc
</t>
  </si>
  <si>
    <t>sharonatswoop
RT @SWOOPAnalytics: @SWOOPAnalytics'
insights makes it into @Yammer's
Superpowers! See how @Microsoft's
#Yammer can empower everyone in
you…</t>
  </si>
  <si>
    <t xml:space="preserve">sydney_uni
</t>
  </si>
  <si>
    <t xml:space="preserve">bd
</t>
  </si>
  <si>
    <t>ljglickman
Reviewing #Yammer analytics for
2018. We love @SWOOPAnalytics,
and the trends and interests it
reveals to us.Traffic ebbs and
flows with holidays, seasons and
news events. Nothing stands alone,
everything is connected. #YammerOutLoud</t>
  </si>
  <si>
    <t xml:space="preserve">leorakaye
</t>
  </si>
  <si>
    <t>jimbobtyer
RT @britz: Bingo! Here was my short
post after engaging with Internal
Comms leaders at @SWOOPAnalytics
event in NYC https://t.co/Ik6lHtLxMc…</t>
  </si>
  <si>
    <t xml:space="preserve">un
</t>
  </si>
  <si>
    <t xml:space="preserve">urjorg
</t>
  </si>
  <si>
    <t xml:space="preserve">magrom
</t>
  </si>
  <si>
    <t xml:space="preserve">syngent
</t>
  </si>
  <si>
    <t xml:space="preserve">wileyglobal
</t>
  </si>
  <si>
    <t>espnguyen
@LJGlickman And @SWOOPAnalytics
has the data to support this tactic!
https://t.co/CTJ4NbOd93</t>
  </si>
  <si>
    <t xml:space="preserve">kevincrossman
</t>
  </si>
  <si>
    <t xml:space="preserve">amydolz
</t>
  </si>
  <si>
    <t xml:space="preserve">hohertz3
</t>
  </si>
  <si>
    <t xml:space="preserve">beckybenishek
</t>
  </si>
  <si>
    <t xml:space="preserve">thriftycars
</t>
  </si>
  <si>
    <t xml:space="preserve">nrma
</t>
  </si>
  <si>
    <t>danieloleary
RT @SWOOPAnalytics: Excited to
be attending @WorkplacebyFB's Partner
Enablement Event in Seattle today.
#futureofwork #EmployeeEngagement
#…</t>
  </si>
  <si>
    <t xml:space="preserve">workplacebyfb
</t>
  </si>
  <si>
    <t xml:space="preserve">syngenta
</t>
  </si>
  <si>
    <t xml:space="preserve">sethpat
</t>
  </si>
  <si>
    <t>adveisme
Good times, good times. A pleasure
to share a taster of the story
I'm seeing unfurl at NRMA. Thanks
@caikjaer for the invite and good
to get roadmap update from @angusflorance
too - @yammer looking prettyyyy
prettyyyy good https://t.co/MVbBt0JuM5</t>
  </si>
  <si>
    <t xml:space="preserve">urj
</t>
  </si>
  <si>
    <t xml:space="preserve">griffith_uni
</t>
  </si>
  <si>
    <t>danjleonard
Group insights. “We now know that
even the most collaborative large
groups only get to about 25% of
active members posting, replying
and liking. Set your expectations
accordingly.” - SWOOP Analytics
#esn #communitymanager #internalcomms
https://t.co/hL24czgJN0</t>
  </si>
  <si>
    <t>peterstaal
RT @DanjLeonard: Group insights.
“We now know that even the most
collaborative large groups only
get to about 25% of active members
posting…</t>
  </si>
  <si>
    <t>lisariemers
RT @caikjaer: Over the years many
of us have become a member in so
many online groups at work. I figured
it would be really useful to find…</t>
  </si>
  <si>
    <t>piotrmakula
20 Questions That Could Change
Your Company https://t.co/MqaMHLfODr</t>
  </si>
  <si>
    <t>kirstymcgrath13
@caikjaer @SWOOPAnalytics shows
the analytics around just how many
groups we realistically are active
in! #wishicould https://t.co/cL5rdSTlJN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</si>
  <si>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</si>
  <si>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</si>
  <si>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</si>
  <si>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</si>
  <si>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</si>
  <si>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</si>
  <si>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</si>
  <si>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</si>
  <si>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</si>
  <si>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</si>
  <si>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</si>
  <si>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</si>
  <si>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</si>
  <si>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</si>
  <si>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</si>
  <si>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</si>
  <si>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</si>
  <si>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</si>
  <si>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</si>
  <si>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</si>
  <si>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</si>
  <si>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</si>
  <si>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</si>
  <si>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</si>
  <si>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</si>
  <si>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</si>
  <si>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</si>
  <si>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</si>
  <si>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</si>
  <si>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</si>
  <si>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</si>
  <si>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</si>
  <si>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</si>
  <si>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</si>
  <si>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</si>
  <si>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</si>
  <si>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</si>
  <si>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</si>
  <si>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</si>
  <si>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</si>
  <si>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</si>
  <si>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</si>
  <si>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</si>
  <si>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</si>
  <si>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</si>
  <si>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</si>
  <si>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</si>
  <si>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</si>
  <si>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</si>
  <si>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</si>
  <si>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</si>
  <si>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</si>
  <si>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</si>
  <si>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</si>
  <si>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</si>
  <si>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</si>
  <si>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</si>
  <si>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</si>
  <si>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</si>
  <si>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</si>
  <si>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</si>
  <si>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</si>
  <si>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</si>
  <si>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</si>
  <si>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</si>
  <si>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</si>
  <si>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</si>
  <si>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</si>
  <si>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</si>
  <si>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</si>
  <si>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</si>
  <si>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</si>
  <si>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</si>
  <si>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</si>
  <si>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</si>
  <si>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https://lnkd.in/gQWENX9</t>
  </si>
  <si>
    <t>https://lnkd.in/gpxV5Hb</t>
  </si>
  <si>
    <t>Top URLs in Tweet in G3</t>
  </si>
  <si>
    <t>G2 Count</t>
  </si>
  <si>
    <t>Top URLs in Tweet in G4</t>
  </si>
  <si>
    <t>G3 Count</t>
  </si>
  <si>
    <t>Top URLs in Tweet in G5</t>
  </si>
  <si>
    <t>G4 Count</t>
  </si>
  <si>
    <t>https://twitter.com/jimbobtyer/status/1090279901016588288</t>
  </si>
  <si>
    <t>Top URLs in Tweet in G6</t>
  </si>
  <si>
    <t>G5 Count</t>
  </si>
  <si>
    <t>Top URLs in Tweet in G7</t>
  </si>
  <si>
    <t>G6 Count</t>
  </si>
  <si>
    <t>https://trendystartups.com/</t>
  </si>
  <si>
    <t>https://www.youtube.com/channel/UC_1f5VL4nC03UsegwHaNcNA</t>
  </si>
  <si>
    <t>Top URLs in Tweet in G8</t>
  </si>
  <si>
    <t>G7 Count</t>
  </si>
  <si>
    <t>Top URLs in Tweet in G9</t>
  </si>
  <si>
    <t>G8 Count</t>
  </si>
  <si>
    <t>Top URLs in Tweet in G10</t>
  </si>
  <si>
    <t>G9 Count</t>
  </si>
  <si>
    <t>G10 Count</t>
  </si>
  <si>
    <t>Top URLs in Tweet</t>
  </si>
  <si>
    <t>https://www.eventbrite.com/e/ignite-yammer-meetup-tickets-55616234655 https://www.swoopanalytics.com/less-is-not-always-more-with-enterprise-social/ https://www.eventbrite.ca/e/swoop-chat-nyc-tickets-51793883901 https://twitter.com/thecr/status/1084465333929418752 https://resources.techcommunity.microsoft.com/case-studies/at-griffith-university-yammer-engagement-correlates-with-academic-performance/ https://twitter.com/karisyd/status/1069880611228180480 https://mailchi.mp/d912c89fbbe3/february-newsletter-1343813?e=f1462b0f52 https://www.swoopanalytics.com/swoop-is-iso27001-certified/ https://cookerandalooker.com/australia-day-pavlova/?fbclid=IwAR0D5-e9lbKF3hHVG1hAq9_014x8UCr_b-RDCTkrSWe8RtY_JDo9UyOe7uI https://www.swoopanalytics.com/how-long-does-it-take-before-swoop-has-an-impact-on-your-esn/</t>
  </si>
  <si>
    <t>https://twitter.com/caikjaer/status/1096184441855188993 https://lnkd.in/fJiYRnj https://lnkd.in/gQWENX9 https://lnkd.in/gpxV5Hb https://lnkd.in/fE-hPS9 https://lnkd.in/feyYDS8 https://www.swoopanalytics.com/less-is-not-always-more-with-enterprise-social/ https://twitter.com/ClearBox/status/1090583656358240256</t>
  </si>
  <si>
    <t>http://msft.social/CX4K7V http://msft.social/6JSf5a http://msft.social/OJSthM http://msft.social/6p3K1y https://twitter.com/SWOOPAnalytics/status/1095401576783437824 https://lnkd.in/dGy5KzW</t>
  </si>
  <si>
    <t>https://twitter.com/SWOOPAnalytics/status/1095401576783437824 https://www.swoopanalytics.com/swoop-chat-nyc-why-we-do-what-we-do/</t>
  </si>
  <si>
    <t>http://www.swoopanalytics.com/20-questions-that-could-change-your-company/ http://markbritz.com/internal-comms-taking-the-informal-social-learning-torch/ https://twitter.com/jimbobtyer/status/1090279901016588288 http://markbritz.com/ld-is-primed-to-drive-enterprise-social-so-why-arent-they/ https://www.swoopanalytics.com</t>
  </si>
  <si>
    <t>https://mailchi.mp/hargraves/hi022019s https://www.swoopanalytics.com/social-groups-in-enterprise-social-networks/ https://www.swoopanalytics.com/we-won-the-top-award-with-our-research-on-groups-in-esns/ https://www.swoopanalytics.com/swoop-chat-nyc-why-we-do-what-we-do/ https://www.swoopanalytics.com/swoop-is-iso27001-certified/ https://www.swoopanalytics.com/how-long-does-it-take-before-swoop-has-an-impact-on-your-esn/ https://www.swoopanalytics.com/less-is-not-always-more-with-enterprise-social/</t>
  </si>
  <si>
    <t>https://twitter.com/SWOOPAnalytics/status/1072512845038931968 https://twitter.com/SWOOPAnalytics/status/1072577795874672640</t>
  </si>
  <si>
    <t>https://www.swoopanalytics.com/20-questions-that-could-change-your-company/ https://www.swoopanalytics.com/executive-engagement-the-key-to-a-successful-yammer-network/ https://www.swoopanalytics.com/less-is-not-always-more-with-enterprise-social/ https://www.swoopanalytics.com/how-many-groups-should-you-join/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</si>
  <si>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</si>
  <si>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</si>
  <si>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</si>
  <si>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</si>
  <si>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</si>
  <si>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</si>
  <si>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</si>
  <si>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</si>
  <si>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trendystartups.com</t>
  </si>
  <si>
    <t>youtube.com</t>
  </si>
  <si>
    <t>Top Domains in Tweet in G8</t>
  </si>
  <si>
    <t>Top Domains in Tweet in G9</t>
  </si>
  <si>
    <t>Top Domains in Tweet in G10</t>
  </si>
  <si>
    <t>Top Domains in Tweet</t>
  </si>
  <si>
    <t>swoopanalytics.com microsoft.com twitter.com mailchi.mp eventbrite.com eventbrite.ca cookerandalooker.com cmswire.com claridenglobal.com intrateam.com</t>
  </si>
  <si>
    <t>lnkd.in twitter.com swoopanalytics.com</t>
  </si>
  <si>
    <t>msft.social twitter.com lnkd.in</t>
  </si>
  <si>
    <t>twitter.com swoopanalytics.com</t>
  </si>
  <si>
    <t>swoopanalytics.com markbritz.com twitter.com</t>
  </si>
  <si>
    <t>swoopanalytics.com mailchi.mp</t>
  </si>
  <si>
    <t>Top Hashtags in Tweet in Entire Graph</t>
  </si>
  <si>
    <t>employeeengagement</t>
  </si>
  <si>
    <t>futureofwork</t>
  </si>
  <si>
    <t>swoop</t>
  </si>
  <si>
    <t>collaboration</t>
  </si>
  <si>
    <t>hr</t>
  </si>
  <si>
    <t>partners</t>
  </si>
  <si>
    <t>Top Hashtags in Tweet in G1</t>
  </si>
  <si>
    <t>Top Hashtags in Tweet in G2</t>
  </si>
  <si>
    <t>disruptsyd</t>
  </si>
  <si>
    <t>Top Hashtags in Tweet in G3</t>
  </si>
  <si>
    <t>employeengagement</t>
  </si>
  <si>
    <t>Top Hashtags in Tweet in G4</t>
  </si>
  <si>
    <t>msignitethetour</t>
  </si>
  <si>
    <t>msignite</t>
  </si>
  <si>
    <t>Top Hashtags in Tweet in G5</t>
  </si>
  <si>
    <t>Top Hashtags in Tweet in G6</t>
  </si>
  <si>
    <t>innovation</t>
  </si>
  <si>
    <t>Top Hashtags in Tweet in G7</t>
  </si>
  <si>
    <t>Top Hashtags in Tweet in G8</t>
  </si>
  <si>
    <t>Top Hashtags in Tweet in G9</t>
  </si>
  <si>
    <t>communitymanager</t>
  </si>
  <si>
    <t>internalcomms</t>
  </si>
  <si>
    <t>Top Hashtags in Tweet in G10</t>
  </si>
  <si>
    <t>Top Hashtags in Tweet</t>
  </si>
  <si>
    <t>employeeengagement futureofwork yammer swoop esn swoopchat collaboration analytics hr yammeroutloud</t>
  </si>
  <si>
    <t>swoopchat employeeengagement futureofwork esn yammer swoop acis2018 wishicould analytics disruptsyd</t>
  </si>
  <si>
    <t>swoopchat employeeengagement futureofwork yammer esn swoop hr employeengagement collaboration analytics</t>
  </si>
  <si>
    <t>yammer msignitethetour msignite</t>
  </si>
  <si>
    <t>esn swoopchat employeeengagement futureofwork</t>
  </si>
  <si>
    <t>collaboration partners innovation</t>
  </si>
  <si>
    <t>esn yammer</t>
  </si>
  <si>
    <t>Top Words in Tweet in Entire Graph</t>
  </si>
  <si>
    <t>Words in Sentiment List#1: Positive</t>
  </si>
  <si>
    <t>Words in Sentiment List#2: Negative</t>
  </si>
  <si>
    <t>Words in Sentiment List#3: Angry/Violent</t>
  </si>
  <si>
    <t>Non-categorized Words</t>
  </si>
  <si>
    <t>Total Words</t>
  </si>
  <si>
    <t>Top Words in Tweet in G1</t>
  </si>
  <si>
    <t>new</t>
  </si>
  <si>
    <t>york</t>
  </si>
  <si>
    <t>Top Words in Tweet in G2</t>
  </si>
  <si>
    <t>many</t>
  </si>
  <si>
    <t>group</t>
  </si>
  <si>
    <t>Top Words in Tweet in G3</t>
  </si>
  <si>
    <t>nyc</t>
  </si>
  <si>
    <t>social</t>
  </si>
  <si>
    <t>Top Words in Tweet in G4</t>
  </si>
  <si>
    <t>good</t>
  </si>
  <si>
    <t>great</t>
  </si>
  <si>
    <t>chat</t>
  </si>
  <si>
    <t>Top Words in Tweet in G5</t>
  </si>
  <si>
    <t>esns</t>
  </si>
  <si>
    <t>place</t>
  </si>
  <si>
    <t>executives</t>
  </si>
  <si>
    <t>ask</t>
  </si>
  <si>
    <t>questions</t>
  </si>
  <si>
    <t>ideas</t>
  </si>
  <si>
    <t>start</t>
  </si>
  <si>
    <t>Top Words in Tweet in G6</t>
  </si>
  <si>
    <t>groups</t>
  </si>
  <si>
    <t>enterprise</t>
  </si>
  <si>
    <t>Top Words in Tweet in G7</t>
  </si>
  <si>
    <t>Top Words in Tweet in G8</t>
  </si>
  <si>
    <t>paola</t>
  </si>
  <si>
    <t>storchi</t>
  </si>
  <si>
    <t>Top Words in Tweet in G9</t>
  </si>
  <si>
    <t>insights</t>
  </si>
  <si>
    <t>now</t>
  </si>
  <si>
    <t>know</t>
  </si>
  <si>
    <t>even</t>
  </si>
  <si>
    <t>collaborative</t>
  </si>
  <si>
    <t>large</t>
  </si>
  <si>
    <t>25</t>
  </si>
  <si>
    <t>active</t>
  </si>
  <si>
    <t>Top Words in Tweet in G10</t>
  </si>
  <si>
    <t>20</t>
  </si>
  <si>
    <t>change</t>
  </si>
  <si>
    <t>company</t>
  </si>
  <si>
    <t>executive</t>
  </si>
  <si>
    <t>engagement</t>
  </si>
  <si>
    <t>key</t>
  </si>
  <si>
    <t>successful</t>
  </si>
  <si>
    <t>network</t>
  </si>
  <si>
    <t>Top Words in Tweet</t>
  </si>
  <si>
    <t>yammer swoopanalytics employeeengagement futureofwork swoop esn swoopchat new york collaboration</t>
  </si>
  <si>
    <t>swoopanalytics yammer caikjaer many swoopchat llocklee intranetfocus group karisyd sydney_business</t>
  </si>
  <si>
    <t>swoopanalytics yammer swoopchat employeeengagement futureofwork new york collaboration nyc social</t>
  </si>
  <si>
    <t>swoopanalytics angusflorance slybeer markwoodrow dext3r good great chat chieftech yammer</t>
  </si>
  <si>
    <t>great swoopanalytics esn esns place executives ask questions ideas start</t>
  </si>
  <si>
    <t>collaboration partners social swoop swoopanalytics groups enterprise</t>
  </si>
  <si>
    <t>unicef paola storchi</t>
  </si>
  <si>
    <t>group insights now know even collaborative large groups 25 active</t>
  </si>
  <si>
    <t>20 questions change company executive engagement key successful yammer network</t>
  </si>
  <si>
    <t>Top Word Pairs in Tweet in Entire Graph</t>
  </si>
  <si>
    <t>new,york</t>
  </si>
  <si>
    <t>employeeengagement,futureofwork</t>
  </si>
  <si>
    <t>swoopchat,new</t>
  </si>
  <si>
    <t>york,city</t>
  </si>
  <si>
    <t>swoopchat,nyc</t>
  </si>
  <si>
    <t>enterprise,social</t>
  </si>
  <si>
    <t>swoopanalytics,great</t>
  </si>
  <si>
    <t>questions,swoopanalytics</t>
  </si>
  <si>
    <t>swoop,analytics</t>
  </si>
  <si>
    <t>yammer,meetup</t>
  </si>
  <si>
    <t>Top Word Pairs in Tweet in G1</t>
  </si>
  <si>
    <t>employeeengagement,swoop</t>
  </si>
  <si>
    <t>swoop,esn</t>
  </si>
  <si>
    <t>futureofwork,collaboration</t>
  </si>
  <si>
    <t>employee,engagement</t>
  </si>
  <si>
    <t>Top Word Pairs in Tweet in G2</t>
  </si>
  <si>
    <t>sydney_business,swoopanalytics</t>
  </si>
  <si>
    <t>caikjaer,llocklee</t>
  </si>
  <si>
    <t>llocklee,sydney_business</t>
  </si>
  <si>
    <t>intranetfocus,swoopanalytics</t>
  </si>
  <si>
    <t>group,creators</t>
  </si>
  <si>
    <t>Top Word Pairs in Tweet in G3</t>
  </si>
  <si>
    <t>learn,global</t>
  </si>
  <si>
    <t>swoopanalytics,we've</t>
  </si>
  <si>
    <t>swoopanalytics,happy</t>
  </si>
  <si>
    <t>swoopanalytics,learn</t>
  </si>
  <si>
    <t>global,real</t>
  </si>
  <si>
    <t>Top Word Pairs in Tweet in G4</t>
  </si>
  <si>
    <t>angusflorance,markwoodrow</t>
  </si>
  <si>
    <t>markwoodrow,dext3r</t>
  </si>
  <si>
    <t>dext3r,slybeer</t>
  </si>
  <si>
    <t>swoopanalytics,james_steptwo</t>
  </si>
  <si>
    <t>slybeer,swoopanalytics</t>
  </si>
  <si>
    <t>great,chat</t>
  </si>
  <si>
    <t>chat,angusflorance</t>
  </si>
  <si>
    <t>slybeer,laurie</t>
  </si>
  <si>
    <t>laurie,lock</t>
  </si>
  <si>
    <t>lock,lee</t>
  </si>
  <si>
    <t>Top Word Pairs in Tweet in G5</t>
  </si>
  <si>
    <t>esns,great</t>
  </si>
  <si>
    <t>great,place</t>
  </si>
  <si>
    <t>place,executives</t>
  </si>
  <si>
    <t>executives,ask</t>
  </si>
  <si>
    <t>ask,questions</t>
  </si>
  <si>
    <t>great,ideas</t>
  </si>
  <si>
    <t>ideas,start</t>
  </si>
  <si>
    <t>start,esn</t>
  </si>
  <si>
    <t>Top Word Pairs in Tweet in G6</t>
  </si>
  <si>
    <t>partners,collaboration</t>
  </si>
  <si>
    <t>Top Word Pairs in Tweet in G7</t>
  </si>
  <si>
    <t>Top Word Pairs in Tweet in G8</t>
  </si>
  <si>
    <t>paola,storchi</t>
  </si>
  <si>
    <t>Top Word Pairs in Tweet in G9</t>
  </si>
  <si>
    <t>group,insights</t>
  </si>
  <si>
    <t>insights,now</t>
  </si>
  <si>
    <t>now,know</t>
  </si>
  <si>
    <t>know,even</t>
  </si>
  <si>
    <t>even,collaborative</t>
  </si>
  <si>
    <t>collaborative,large</t>
  </si>
  <si>
    <t>large,groups</t>
  </si>
  <si>
    <t>groups,25</t>
  </si>
  <si>
    <t>25,active</t>
  </si>
  <si>
    <t>active,members</t>
  </si>
  <si>
    <t>Top Word Pairs in Tweet in G10</t>
  </si>
  <si>
    <t>20,questions</t>
  </si>
  <si>
    <t>questions,change</t>
  </si>
  <si>
    <t>change,company</t>
  </si>
  <si>
    <t>executive,engagement</t>
  </si>
  <si>
    <t>engagement,key</t>
  </si>
  <si>
    <t>key,successful</t>
  </si>
  <si>
    <t>successful,yammer</t>
  </si>
  <si>
    <t>yammer,network</t>
  </si>
  <si>
    <t>Top Word Pairs in Tweet</t>
  </si>
  <si>
    <t>new,york  employeeengagement,futureofwork  swoopchat,new  york,city  employeeengagement,swoop  swoop,esn  swoop,analytics  swoopchat,nyc  futureofwork,collaboration  employee,engagement</t>
  </si>
  <si>
    <t>sydney_business,swoopanalytics  caikjaer,llocklee  new,york  llocklee,sydney_business  intranetfocus,swoopanalytics  swoopchat,new  york,city  enterprise,social  employeeengagement,futureofwork  group,creators</t>
  </si>
  <si>
    <t>new,york  employeeengagement,futureofwork  swoopchat,new  york,city  learn,global  swoopanalytics,we've  swoopchat,nyc  swoopanalytics,happy  swoopanalytics,learn  global,real</t>
  </si>
  <si>
    <t>angusflorance,markwoodrow  markwoodrow,dext3r  dext3r,slybeer  swoopanalytics,james_steptwo  slybeer,swoopanalytics  great,chat  chat,angusflorance  slybeer,laurie  laurie,lock  lock,lee</t>
  </si>
  <si>
    <t>esns,great  great,place  place,executives  executives,ask  ask,questions  questions,swoopanalytics  swoopanalytics,great  great,ideas  ideas,start  start,esn</t>
  </si>
  <si>
    <t>partners,collaboration  enterprise,social</t>
  </si>
  <si>
    <t>group,insights  insights,now  now,know  know,even  even,collaborative  collaborative,large  large,groups  groups,25  25,active  active,members</t>
  </si>
  <si>
    <t>20,questions  questions,change  change,company  executive,engagement  engagement,key  key,successful  successful,yammer  yammer,network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</si>
  <si>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</si>
  <si>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</si>
  <si>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</si>
  <si>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</si>
  <si>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</si>
  <si>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</si>
  <si>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</si>
  <si>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</si>
  <si>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</si>
  <si>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</si>
  <si>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</si>
  <si>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</si>
  <si>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</si>
  <si>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</si>
  <si>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</si>
  <si>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</si>
  <si>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</si>
  <si>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</si>
  <si>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</si>
  <si>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</si>
  <si>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</si>
  <si>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</si>
  <si>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</si>
  <si>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swoopanalytics ljglickman wiretap tsdigi</t>
  </si>
  <si>
    <t>karisyd tedhopton intranetfocus caikjaer</t>
  </si>
  <si>
    <t>chieftech owenbrandt</t>
  </si>
  <si>
    <t>mollyanglin rhappe britz</t>
  </si>
  <si>
    <t>Top Mentioned in Tweet</t>
  </si>
  <si>
    <t>swoopanalytics yammer workplacebyfb caikjaer britz urjorg jimbobtyer unicef llocklee realfoundations</t>
  </si>
  <si>
    <t>swoopanalytics caikjaer llocklee yammer sydney_business workplacebyfb intranetfocus realfoundations jimbobtyer syngent</t>
  </si>
  <si>
    <t>swoopanalytics yammer realfoundations microsoft workplacebyfb unicef jimbobtyer ljglickman urjorg urj</t>
  </si>
  <si>
    <t>swoopanalytics angusflorance slybeer markwoodrow dext3r james_steptwo yammer chieftech caikjaer</t>
  </si>
  <si>
    <t>swoopanalytics thecr jhonig1 voinonen jimbobtyer rhappe britz mollyanglin noahsparks</t>
  </si>
  <si>
    <t>swoopanalytics kepnertregoe weareyarno allanryan juliantess</t>
  </si>
  <si>
    <t>_chris_mathis_ adriancmiranda veniapp swoopanalytics dollinsguy</t>
  </si>
  <si>
    <t>unicef carrieyoung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</si>
  <si>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</si>
  <si>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</si>
  <si>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</si>
  <si>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</si>
  <si>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</si>
  <si>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</si>
  <si>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</si>
  <si>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</si>
  <si>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</si>
  <si>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</si>
  <si>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</si>
  <si>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</si>
  <si>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wedge thriftycars kevincrossman hohertz3 magrom syngenta beckybenishek isreallysexy espnguyen</t>
  </si>
  <si>
    <t>juliebhunt worrelpa lisariemers noahsparks simongterry griffith_uni intranetfocus wileyglobal sydney_business ellahafermalz</t>
  </si>
  <si>
    <t>sydney_uni gartner_inc urj yammer microsoft bd sammarshall wiretap stefaniquarles cslemp</t>
  </si>
  <si>
    <t>slybeer chieftech benjohn987 ritazonius markwoodrow james_steptwo owenbrandt angusflorance adveisme dext3r</t>
  </si>
  <si>
    <t>rhappe britz thecr knowledgebird jhonig1 mollyanglin voinonen</t>
  </si>
  <si>
    <t>kepnertregoe hargravesinst allanryan juliantess weareyarno</t>
  </si>
  <si>
    <t>palwshaa dollinsguy adriancmiranda _chris_mathis_ veniapp</t>
  </si>
  <si>
    <t>unicef carrieyoung suegemmell</t>
  </si>
  <si>
    <t>peterstaal danjleonard</t>
  </si>
  <si>
    <t>piotrmakula marcsnyder</t>
  </si>
  <si>
    <t>Top URLs in Tweet by Count</t>
  </si>
  <si>
    <t>https://www.eventbrite.com/e/ignite-yammer-meetup-tickets-55616234655 https://www.eventbrite.ca/e/swoop-chat-nyc-tickets-51793883901 https://resources.techcommunity.microsoft.com/case-studies/at-griffith-university-yammer-engagement-correlates-with-academic-performance/ https://forms.office.com/Pages/ResponsePage.aspx?id=v4j5cvGGr0GRqy180BHbRz6LYiXgstdDq0OQYtXINn1UNTlLNjY4UDAzSUhQTEYzVFRFREI2VjBBUi4u https://www.swoopanalytics.com/case-studies/how-syngentas-leaders-became-some-of-the-worlds-best-at-engaging-staff/ https://www.swoopanalytics.com/how-many-groups-should-you-join/ https://mailchi.mp/0f9d71b740d2/february-newsletter-1389565?e=f1462b0f52 https://www.swoopanalytics.com/less-is-not-always-more-with-enterprise-social/ https://mailchi.mp/1fa477b1aa3f/february-newsletter-1368533?e=f1462b0f52 https://www.swoopanalytics.com/personas/</t>
  </si>
  <si>
    <t>https://lnkd.in/feyYDS8 https://lnkd.in/fE-hPS9 https://lnkd.in/gQWENX9 https://lnkd.in/gpxV5Hb https://lnkd.in/fJiYRnj</t>
  </si>
  <si>
    <t>http://msft.social/CX4K7V http://msft.social/6p3K1y http://msft.social/OJSthM http://msft.social/6JSf5a</t>
  </si>
  <si>
    <t>http://markbritz.com/internal-comms-taking-the-informal-social-learning-torch/ https://twitter.com/jimbobtyer/status/1090279901016588288 http://markbritz.com/ld-is-primed-to-drive-enterprise-social-so-why-arent-they/</t>
  </si>
  <si>
    <t>https://mailchi.mp/hargraves/hi022019s https://www.swoopanalytics.com/less-is-not-always-more-with-enterprise-social/ https://www.swoopanalytics.com/how-long-does-it-take-before-swoop-has-an-impact-on-your-esn/ https://www.swoopanalytics.com/swoop-is-iso27001-certified/ https://www.swoopanalytics.com/swoop-chat-nyc-why-we-do-what-we-do/ https://www.swoopanalytics.com/we-won-the-top-award-with-our-research-on-groups-in-esns/ https://www.swoopanalytics.com/social-groups-in-enterprise-social-networks/</t>
  </si>
  <si>
    <t>https://www.swoopanalytics.com/20-questions-that-could-change-your-company/ https://www.swoopanalytics.com/executive-engagement-the-key-to-a-successful-yammer-network/ https://www.swoopanalytics.com/how-many-groups-should-you-join/ https://www.swoopanalytics.com/less-is-not-always-more-with-enterprise-social/</t>
  </si>
  <si>
    <t>Top URLs in Tweet by Salience</t>
  </si>
  <si>
    <t>https://twitter.com/jimbobtyer/status/1090279901016588288 http://markbritz.com/ld-is-primed-to-drive-enterprise-social-so-why-arent-they/ http://markbritz.com/internal-comms-taking-the-informal-social-learning-torch/</t>
  </si>
  <si>
    <t>Top Domains in Tweet by Count</t>
  </si>
  <si>
    <t>swoopanalytics.com microsoft.com eventbrite.com mailchi.mp eventbrite.ca office.com intrateam.com claridenglobal.com cmswire.com cookerandalooker.com</t>
  </si>
  <si>
    <t>Top Domains in Tweet by Salience</t>
  </si>
  <si>
    <t>twitter.com markbritz.com</t>
  </si>
  <si>
    <t>mailchi.mp swoopanalytics.com</t>
  </si>
  <si>
    <t>Top Hashtags in Tweet by Count</t>
  </si>
  <si>
    <t>employeeengagement futureofwork swoop yammer esn swoopchat collaboration analytics hr leadershipconnection</t>
  </si>
  <si>
    <t>swoopchat employeeengagement futureofwork esn swoop analytics yammer</t>
  </si>
  <si>
    <t>yammer yammersuperpowers enterprisesocial</t>
  </si>
  <si>
    <t>swoopchat futureofwork employeeengagement yammer swoop esn analytics collaboration hr employeengagement</t>
  </si>
  <si>
    <t>yammeroutloud yammer swoopchat futureofwork</t>
  </si>
  <si>
    <t>Top Hashtags in Tweet by Salience</t>
  </si>
  <si>
    <t>esn swoopchat yammer collaboration swoop analytics hr futureofwork employeeengagement leadershipconnection</t>
  </si>
  <si>
    <t>futureofwork esn swoop employeeengagement analytics yammer swoopchat</t>
  </si>
  <si>
    <t>swoopchat employeeengagement futureofwork esn</t>
  </si>
  <si>
    <t>yammersuperpowers enterprisesocial yammer</t>
  </si>
  <si>
    <t>innovation partners collaboration</t>
  </si>
  <si>
    <t>yammer futureofwork employeeengagement swoopchat swoop esn analytics collaboration hr employeengagement</t>
  </si>
  <si>
    <t>swoopchat futureofwork yammeroutloud yammer</t>
  </si>
  <si>
    <t>employeeengagement futureofwork swoopchat</t>
  </si>
  <si>
    <t>Top Words in Tweet by Count</t>
  </si>
  <si>
    <t>karisyd caikjaer llocklee sydney_business great congrats</t>
  </si>
  <si>
    <t>yammer employeeengagement swoop futureofwork esn swoopchat collaboration analytics new york</t>
  </si>
  <si>
    <t>group creators 'team' intranetfocus purpose tedhopton actually conflating terms 'community'</t>
  </si>
  <si>
    <t>yammer swoopchat employeeengagement new york futureofwork many workplacebyfb city day</t>
  </si>
  <si>
    <t>look caikjaer llocklee happened won best paper acis2018 work metrics</t>
  </si>
  <si>
    <t>karisyd caikjaer llocklee sydney_business awesome well done</t>
  </si>
  <si>
    <t>karisyd caikjaer llocklee sydney_business congratulations</t>
  </si>
  <si>
    <t>great thecr esns place executives ask questions ideas start esn</t>
  </si>
  <si>
    <t>great esns place executives ask questions ideas start esn cmgr</t>
  </si>
  <si>
    <t>ready swoopchat new york city employee engagement futureofwork yammer</t>
  </si>
  <si>
    <t>unicef paola storchi great strides made community network thanks team</t>
  </si>
  <si>
    <t>swoopchat underway nyc thank realfoundations sharing story employeeengagement futureofwork</t>
  </si>
  <si>
    <t>learn global real estate services firm realfoundations using yammer microsoft</t>
  </si>
  <si>
    <t>invite submit website trendystartups subscribe youtube channel _chris_mathis_ adriancmiranda veniapp</t>
  </si>
  <si>
    <t>yammer use organization launch share review 'yammer learn super powers</t>
  </si>
  <si>
    <t>fantastic list questions senior leaders ask employees esn</t>
  </si>
  <si>
    <t>slatts fantastic list questions senior leaders ask employees esn</t>
  </si>
  <si>
    <t>dying art conversation via</t>
  </si>
  <si>
    <t>thanks sharing hope wonderful australia day x</t>
  </si>
  <si>
    <t>mollyanglin noahsparks jhonig1 rhappe thecr several third party solutions tracking</t>
  </si>
  <si>
    <t>britz mollyanglin jhonig1 thecr voinonen seen one best analytics offerings</t>
  </si>
  <si>
    <t>fabulous day collaboration swoop chat nyc last week read thank</t>
  </si>
  <si>
    <t>rhappe britz jhonig1 thecr voinonen tried l think great</t>
  </si>
  <si>
    <t>internal comms nyc s swoopchat leaders jimbobtyer l d social</t>
  </si>
  <si>
    <t>intranetfocus tedhopton spot conflating research teams surveys analysis online comm</t>
  </si>
  <si>
    <t>interesting post applaud investment conducting survey sure buy analysis digital</t>
  </si>
  <si>
    <t>intranetfocus teams communities spot conflating research surveys analysis online misguided</t>
  </si>
  <si>
    <t>caikjaer ve mentioning many times average message length enterprise social</t>
  </si>
  <si>
    <t>collaboration partners social swoop enterprise groups hargraves' newsletter february 2019</t>
  </si>
  <si>
    <t>less always more enterprise social via esn digitalworkplace</t>
  </si>
  <si>
    <t>write longer posts esn yammer digitalworkplace caikjaer cc socialnetweaver</t>
  </si>
  <si>
    <t>yammer wiretap crew looking forward meetup tonight see soon</t>
  </si>
  <si>
    <t>great event 4 gartner_inc very insightful yammeradoption takeaways tonight 1</t>
  </si>
  <si>
    <t>tsdigi isn t spot</t>
  </si>
  <si>
    <t>less always more posting content internalcomms platforms esn intranet 300</t>
  </si>
  <si>
    <t>social friend cai brings data show enterprise always follow same</t>
  </si>
  <si>
    <t>always social tsdigi less more posting content internalcomms platforms esn</t>
  </si>
  <si>
    <t>we've great evening collaboration yammer meetup sydney thanks emily o'brien</t>
  </si>
  <si>
    <t>chieftech great chat angusflorance markwoodrow dext3r slybeer laurie lock lee</t>
  </si>
  <si>
    <t>yammer we've great evening collaboration meetup sydney thanks emily o'brien</t>
  </si>
  <si>
    <t>angusflorance markwoodrow dext3r slybeer owenbrandt james_steptwo stage good catch up</t>
  </si>
  <si>
    <t>chieftech angusflorance markwoodrow dext3r slybeer james_steptwo ping lots chat darn</t>
  </si>
  <si>
    <t>comment obtenir du feedback de l'équipe 20 questions change company</t>
  </si>
  <si>
    <t>chieftech slybeer angusflorance markwoodrow dext3r james_steptwo wish come up solo</t>
  </si>
  <si>
    <t>swoopchat new employeeengagement futureofwork york yammer nyc city collaboration day</t>
  </si>
  <si>
    <t>yammeroutloud yammer urjorg amazing leorakaye new york couldn t representing</t>
  </si>
  <si>
    <t>nyc customer event new york britz internal comms swoopchat ljglickman</t>
  </si>
  <si>
    <t>ljglickman data support tactic</t>
  </si>
  <si>
    <t>excited attending workplacebyfb's partner enablement event seattle today futureofwork employeeengagement</t>
  </si>
  <si>
    <t>good times prettyyyy pleasure share taster story seeing unfurl nrma</t>
  </si>
  <si>
    <t>danjleonard group insights now know even collaborative large groups 25</t>
  </si>
  <si>
    <t>many caikjaer over years become member online groups work figured</t>
  </si>
  <si>
    <t>20 questions change company esn executive engagement key successful yammer</t>
  </si>
  <si>
    <t>caikjaer shows analytics around many groups realistically active wishicould</t>
  </si>
  <si>
    <t>Top Words in Tweet by Salience</t>
  </si>
  <si>
    <t>yammer swoop esn day analytics swoopchat collaboration futureofwork learn hr</t>
  </si>
  <si>
    <t>'community' groups self declared purpose creators 'team' tedhopton actually conflating</t>
  </si>
  <si>
    <t>many yammer swoopchat employeeengagement new york futureofwork workplacebyfb out city</t>
  </si>
  <si>
    <t>cmgr hands social learning britz swoopchat nyc employeeengagement futureofwork great</t>
  </si>
  <si>
    <t>great strides made community network thanks team including carrieyoung wish</t>
  </si>
  <si>
    <t>use launch share review 'yammer learn super powers s makes</t>
  </si>
  <si>
    <t>s leaders jimbobtyer l d social learning bingo here short</t>
  </si>
  <si>
    <t>tedhopton spot conflating research teams surveys analysis online comm interesting</t>
  </si>
  <si>
    <t>social swoop enterprise groups partners hargraves' newsletter february 2019 devour</t>
  </si>
  <si>
    <t>4 gartner_inc very insightful yammeradoption takeaways tonight 1 focus purpose</t>
  </si>
  <si>
    <t>social tsdigi less more posting content internalcomms platforms esn intranet</t>
  </si>
  <si>
    <t>we've great evening collaboration meetup sydney thanks emily o'brien kfc</t>
  </si>
  <si>
    <t>owenbrandt james_steptwo stage good catch up great chat laurie lock</t>
  </si>
  <si>
    <t>ping lots chat darn popped briefly between client msft meetings</t>
  </si>
  <si>
    <t>swoopchat new employeeengagement futureofwork york yammer day nyc city collaboration</t>
  </si>
  <si>
    <t>urjorg amazing leorakaye new york couldn t representing glad colleague</t>
  </si>
  <si>
    <t>customer event new york britz internal comms swoopchat ljglickman sorry</t>
  </si>
  <si>
    <t>Top Word Pairs in Tweet by Count</t>
  </si>
  <si>
    <t>karisyd,caikjaer  caikjaer,llocklee  llocklee,sydney_business  sydney_business,swoopanalytics  swoopanalytics,great  great,congrats</t>
  </si>
  <si>
    <t>employeeengagement,futureofwork  new,york  employeeengagement,swoop  swoopchat,new  swoop,esn  york,city  swoop,analytics  futureofwork,collaboration  futureofwork,employeeengagement  yammer,meetup</t>
  </si>
  <si>
    <t>group,creators  intranetfocus,swoopanalytics  tedhopton,intranetfocus  conflating,terms  self,declared  swoopanalytics,actually  actually,group  creators,conflating  terms,'team'  'team','community'</t>
  </si>
  <si>
    <t>new,york  swoopchat,new  york,city  employeeengagement,futureofwork  engagement,yammer  panel,session  https,t  t,co  yammer,workplacebyfb  swoopanalytics,fabulous</t>
  </si>
  <si>
    <t>look,caikjaer  caikjaer,llocklee  llocklee,happened  happened,won  won,best  best,paper  paper,acis2018  acis2018,work  work,metrics  metrics,esn</t>
  </si>
  <si>
    <t>karisyd,caikjaer  caikjaer,llocklee  llocklee,sydney_business  sydney_business,swoopanalytics  swoopanalytics,awesome  awesome,well  well,done</t>
  </si>
  <si>
    <t>karisyd,caikjaer  caikjaer,llocklee  llocklee,sydney_business  sydney_business,swoopanalytics  swoopanalytics,congratulations</t>
  </si>
  <si>
    <t>thecr,esns  esns,great  great,place  place,executives  executives,ask  ask,questions  questions,swoopanalytics  swoopanalytics,great  great,ideas  ideas,start</t>
  </si>
  <si>
    <t>swoopanalytics,ready  ready,swoopchat  swoopchat,new  new,york  york,city  city,employee  employee,engagement  engagement,futureofwork  futureofwork,yammer</t>
  </si>
  <si>
    <t>paola,storchi  great,strides  strides,made  made,unicef  unicef,community  community,network  network,thanks  thanks,paola  storchi,team  team,including</t>
  </si>
  <si>
    <t>swoopanalytics,swoopchat  swoopchat,underway  underway,nyc  nyc,thank  thank,realfoundations  realfoundations,sharing  sharing,story  story,employeeengagement  employeeengagement,futureofwork</t>
  </si>
  <si>
    <t>swoopanalytics,learn  learn,global  global,real  real,estate  estate,services  services,firm  firm,realfoundations  realfoundations,using  using,yammer  yammer,microsoft</t>
  </si>
  <si>
    <t>invite,submit  submit,website  website,trendystartups  trendystartups,subscribe  subscribe,youtube  youtube,channel  channel,_chris_mathis_  _chris_mathis_,adriancmiranda  adriancmiranda,veniapp  veniapp,swoopanalytics</t>
  </si>
  <si>
    <t>review,'yammer  yammer,organization  launch,yammer  yammer,super  super,powers  powers,s  s,makes  makes,yammer  yammer,special  special,lightweight</t>
  </si>
  <si>
    <t>fantastic,list  list,questions  questions,swoopanalytics  swoopanalytics,senior  senior,leaders  leaders,ask  ask,employees  employees,esn</t>
  </si>
  <si>
    <t>slatts,fantastic  fantastic,list  list,questions  questions,swoopanalytics  swoopanalytics,senior  senior,leaders  leaders,ask  ask,employees  employees,esn</t>
  </si>
  <si>
    <t>dying,art  art,conversation  conversation,via  via,swoopanalytics</t>
  </si>
  <si>
    <t>swoopanalytics,thanks  thanks,sharing  sharing,swoopanalytics  swoopanalytics,hope  hope,wonderful  wonderful,australia  australia,day  day,x</t>
  </si>
  <si>
    <t>mollyanglin,noahsparks  noahsparks,jhonig1  jhonig1,rhappe  rhappe,thecr  thecr,several  several,third  third,party  party,solutions  solutions,tracking  tracking,influence</t>
  </si>
  <si>
    <t>britz,mollyanglin  mollyanglin,jhonig1  jhonig1,thecr  thecr,voinonen  voinonen,swoopanalytics  swoopanalytics,seen  seen,one  one,best  best,analytics  analytics,offerings</t>
  </si>
  <si>
    <t>swoopanalytics,fabulous  fabulous,day  day,collaboration  collaboration,swoop  swoop,chat  chat,nyc  nyc,last  last,week  week,read  read,thank</t>
  </si>
  <si>
    <t>rhappe,britz  britz,jhonig1  jhonig1,thecr  thecr,voinonen  voinonen,swoopanalytics  swoopanalytics,tried  tried,l  l,think  think,great</t>
  </si>
  <si>
    <t>internal,comms  comms,leaders  swoopanalytics,swoopchat  swoopchat,nyc  l,d  social,learning  bingo,here  here,short  short,post  post,engaging</t>
  </si>
  <si>
    <t>tedhopton,intranetfocus  intranetfocus,swoopanalytics  swoopanalytics,spot  spot,intranetfocus  intranetfocus,conflating  conflating,research  research,teams  teams,surveys  surveys,analysis  analysis,online</t>
  </si>
  <si>
    <t>interesting,post  post,applaud  applaud,investment  investment,swoopanalytics  swoopanalytics,conducting  conducting,survey  survey,sure  sure,buy  buy,analysis  analysis,digital</t>
  </si>
  <si>
    <t>intranetfocus,swoopanalytics  swoopanalytics,spot  spot,intranetfocus  intranetfocus,conflating  conflating,research  research,teams  teams,surveys  surveys,analysis  analysis,online  online,communities</t>
  </si>
  <si>
    <t>caikjaer,ve  ve,mentioning  mentioning,many  many,times  times,average  average,message  message,length  length,enterprise  enterprise,social  social,networks</t>
  </si>
  <si>
    <t>partners,collaboration  enterprise,social  hargraves',newsletter  newsletter,february  february,2019  2019,devour  devour,latest  latest,news  news,hargraves  hargraves,tools</t>
  </si>
  <si>
    <t>less,always  always,more  more,enterprise  enterprise,social  social,via  via,swoopanalytics  swoopanalytics,esn  esn,digitalworkplace</t>
  </si>
  <si>
    <t>write,longer  longer,posts  posts,esn  esn,yammer  yammer,digitalworkplace  digitalworkplace,swoopanalytics  swoopanalytics,caikjaer  caikjaer,cc  cc,socialnetweaver</t>
  </si>
  <si>
    <t>swoopanalytics,yammer  yammer,wiretap  wiretap,crew  crew,looking  looking,forward  forward,meetup  meetup,tonight  tonight,see  see,soon</t>
  </si>
  <si>
    <t>great,event  swoopanalytics,gartner_inc  event,very  very,insightful  4,yammeradoption  yammeradoption,takeaways  takeaways,tonight  tonight,1  1,focus  focus,purpose</t>
  </si>
  <si>
    <t>tsdigi,swoopanalytics  swoopanalytics,isn  isn,t  t,spot</t>
  </si>
  <si>
    <t>less,always  always,more  more,posting  posting,content  content,internalcomms  internalcomms,platforms  platforms,esn  esn,intranet  intranet,300  300,2</t>
  </si>
  <si>
    <t>friend,cai  cai,brings  brings,data  data,show  show,enterprise  enterprise,social  social,always  always,follow  follow,same  same,rules</t>
  </si>
  <si>
    <t>tsdigi,less  less,always  always,more  more,posting  posting,content  content,internalcomms  internalcomms,platforms  platforms,esn  esn,intranet  intranet,300</t>
  </si>
  <si>
    <t>swoopanalytics,we've  we've,great  great,evening  evening,collaboration  collaboration,yammer  yammer,meetup  meetup,sydney  sydney,thanks  thanks,emily  emily,o'brien</t>
  </si>
  <si>
    <t>chieftech,great  great,chat  chat,angusflorance  angusflorance,markwoodrow  markwoodrow,dext3r  dext3r,slybeer  slybeer,laurie  laurie,lock  lock,lee  lee,swoopanalytics</t>
  </si>
  <si>
    <t>angusflorance,markwoodrow  markwoodrow,dext3r  dext3r,slybeer  owenbrandt,angusflorance  slybeer,swoopanalytics  swoopanalytics,james_steptwo  james_steptwo,stage  stage,good  good,catch  catch,up</t>
  </si>
  <si>
    <t>chieftech,angusflorance  angusflorance,markwoodrow  markwoodrow,dext3r  dext3r,slybeer  slybeer,swoopanalytics  swoopanalytics,james_steptwo  james_steptwo,ping  ping,lots  lots,chat  james_steptwo,darn</t>
  </si>
  <si>
    <t>comment,obtenir  obtenir,du  du,feedback  feedback,de  de,l'équipe  l'équipe,20  20,questions  questions,change  change,company</t>
  </si>
  <si>
    <t>chieftech,slybeer  slybeer,angusflorance  angusflorance,markwoodrow  markwoodrow,dext3r  dext3r,swoopanalytics  swoopanalytics,james_steptwo  james_steptwo,wish  wish,come  come,up  up,solo</t>
  </si>
  <si>
    <t>new,york  swoopchat,new  employeeengagement,futureofwork  york,city  swoopchat,nyc  swoopanalytics,we've  swoopanalytics,happy  swoopanalytics,fabulous  fabulous,day  day,collaboration</t>
  </si>
  <si>
    <t>new,york  swoopanalytics,couldn  couldn,t  t,representing  representing,urjorg  urjorg,glad  glad,amazing  amazing,colleague  colleague,friend  friend,leorakaye</t>
  </si>
  <si>
    <t>new,york  internal,comms  swoopchat,nyc  ljglickman,sorry  sorry,swoopanalytics  swoopanalytics,customer  customer,event  event,tomorrow  tomorrow,new  york,thrilled</t>
  </si>
  <si>
    <t>ljglickman,swoopanalytics  swoopanalytics,data  data,support  support,tactic</t>
  </si>
  <si>
    <t>swoopanalytics,excited  excited,attending  attending,workplacebyfb's  workplacebyfb's,partner  partner,enablement  enablement,event  event,seattle  seattle,today  today,futureofwork  futureofwork,employeeengagement</t>
  </si>
  <si>
    <t>good,times  times,good  times,pleasure  pleasure,share  share,taster  taster,story  story,seeing  seeing,unfurl  unfurl,nrma  nrma,thanks</t>
  </si>
  <si>
    <t>danjleonard,group  group,insights  insights,now  now,know  know,even  even,collaborative  collaborative,large  large,groups  groups,25  25,active</t>
  </si>
  <si>
    <t>caikjaer,over  over,years  years,many  many,become  become,member  member,many  many,online  online,groups  groups,work  work,figured</t>
  </si>
  <si>
    <t>20,questions  questions,change  change,company  executive,engagement  engagement,key  key,successful  successful,yammer  yammer,network  many,groups  groups,join</t>
  </si>
  <si>
    <t>caikjaer,swoopanalytics  swoopanalytics,shows  shows,analytics  analytics,around  around,many  many,groups  groups,realistically  realistically,active  active,wishicould</t>
  </si>
  <si>
    <t>Top Word Pairs in Tweet by Salience</t>
  </si>
  <si>
    <t>self,declared  group,creators  tedhopton,intranetfocus  conflating,terms  swoopanalytics,actually  actually,group  creators,conflating  terms,'team'  'team','community'  'community',declaring</t>
  </si>
  <si>
    <t>esn,cmgr  swoopanalytics,hands  hands,social  social,learning  learning,britz  britz,swoopchat  swoopchat,nyc  nyc,employeeengagement  employeeengagement,futureofwork  esns,great</t>
  </si>
  <si>
    <t>great,strides  strides,made  made,unicef  unicef,community  community,network  network,thanks  thanks,paola  storchi,team  team,including  including,carrieyoung</t>
  </si>
  <si>
    <t>launch,yammer  review,'yammer  yammer,organization  yammer,super  super,powers  powers,s  s,makes  makes,yammer  yammer,special  special,lightweight</t>
  </si>
  <si>
    <t>comms,leaders  swoopanalytics,swoopchat  swoopchat,nyc  l,d  social,learning  bingo,here  here,short  short,post  post,engaging  engaging,internal</t>
  </si>
  <si>
    <t>enterprise,social  partners,collaboration  hargraves',newsletter  newsletter,february  february,2019  2019,devour  devour,latest  latest,news  news,hargraves  hargraves,tools</t>
  </si>
  <si>
    <t>swoopanalytics,gartner_inc  event,very  very,insightful  4,yammeradoption  yammeradoption,takeaways  takeaways,tonight  tonight,1  1,focus  focus,purpose  purpose,collaboration</t>
  </si>
  <si>
    <t>owenbrandt,angusflorance  slybeer,swoopanalytics  swoopanalytics,james_steptwo  james_steptwo,stage  stage,good  good,catch  catch,up  great,chat  chat,angusflorance  slybeer,laurie</t>
  </si>
  <si>
    <t>james_steptwo,ping  ping,lots  lots,chat  james_steptwo,darn  darn,popped  popped,briefly  briefly,between  between,client  client,msft  msft,meetings</t>
  </si>
  <si>
    <t>new,york  swoopchat,new  employeeengagement,futureofwork  york,city  swoopchat,nyc  swoopanalytics,we've  swoopanalytics,happy  community,manager  manager,appreciation  appreciation,day</t>
  </si>
  <si>
    <t>Word</t>
  </si>
  <si>
    <t>day</t>
  </si>
  <si>
    <t>learn</t>
  </si>
  <si>
    <t>join</t>
  </si>
  <si>
    <t>event</t>
  </si>
  <si>
    <t>more</t>
  </si>
  <si>
    <t>team</t>
  </si>
  <si>
    <t>today</t>
  </si>
  <si>
    <t>we've</t>
  </si>
  <si>
    <t>sydney</t>
  </si>
  <si>
    <t>thank</t>
  </si>
  <si>
    <t>meetup</t>
  </si>
  <si>
    <t>leaders</t>
  </si>
  <si>
    <t>learning</t>
  </si>
  <si>
    <t>teams</t>
  </si>
  <si>
    <t>customer</t>
  </si>
  <si>
    <t>tomorrow</t>
  </si>
  <si>
    <t>find</t>
  </si>
  <si>
    <t>thanks</t>
  </si>
  <si>
    <t>employee</t>
  </si>
  <si>
    <t>networks</t>
  </si>
  <si>
    <t>out</t>
  </si>
  <si>
    <t>happy</t>
  </si>
  <si>
    <t>week</t>
  </si>
  <si>
    <t>s</t>
  </si>
  <si>
    <t>emily</t>
  </si>
  <si>
    <t>o'brien</t>
  </si>
  <si>
    <t>kfc</t>
  </si>
  <si>
    <t>catherine</t>
  </si>
  <si>
    <t>sharing</t>
  </si>
  <si>
    <t>global</t>
  </si>
  <si>
    <t>2019</t>
  </si>
  <si>
    <t>workplace</t>
  </si>
  <si>
    <t>work</t>
  </si>
  <si>
    <t>research</t>
  </si>
  <si>
    <t>story</t>
  </si>
  <si>
    <t>best</t>
  </si>
  <si>
    <t>last</t>
  </si>
  <si>
    <t>won</t>
  </si>
  <si>
    <t>always</t>
  </si>
  <si>
    <t>evening</t>
  </si>
  <si>
    <t>want</t>
  </si>
  <si>
    <t>engaged</t>
  </si>
  <si>
    <t>tuesday</t>
  </si>
  <si>
    <t>community</t>
  </si>
  <si>
    <t>read</t>
  </si>
  <si>
    <t>fabulous</t>
  </si>
  <si>
    <t>analysis</t>
  </si>
  <si>
    <t>australia</t>
  </si>
  <si>
    <t>online</t>
  </si>
  <si>
    <t>t</t>
  </si>
  <si>
    <t>share</t>
  </si>
  <si>
    <t>4</t>
  </si>
  <si>
    <t>swoopanalytics'</t>
  </si>
  <si>
    <t>post</t>
  </si>
  <si>
    <t>asked</t>
  </si>
  <si>
    <t>holidays</t>
  </si>
  <si>
    <t>see</t>
  </si>
  <si>
    <t>free</t>
  </si>
  <si>
    <t>internal</t>
  </si>
  <si>
    <t>comms</t>
  </si>
  <si>
    <t>using</t>
  </si>
  <si>
    <t>use</t>
  </si>
  <si>
    <t>organization</t>
  </si>
  <si>
    <t>launch</t>
  </si>
  <si>
    <t>less</t>
  </si>
  <si>
    <t>really</t>
  </si>
  <si>
    <t>february</t>
  </si>
  <si>
    <t>up</t>
  </si>
  <si>
    <t>thrilled</t>
  </si>
  <si>
    <t>excited</t>
  </si>
  <si>
    <t>security</t>
  </si>
  <si>
    <t>amazing</t>
  </si>
  <si>
    <t>friend</t>
  </si>
  <si>
    <t>here</t>
  </si>
  <si>
    <t>l</t>
  </si>
  <si>
    <t>ready</t>
  </si>
  <si>
    <t>top</t>
  </si>
  <si>
    <t>posts</t>
  </si>
  <si>
    <t>recently</t>
  </si>
  <si>
    <t>long</t>
  </si>
  <si>
    <t>before</t>
  </si>
  <si>
    <t>real</t>
  </si>
  <si>
    <t>estate</t>
  </si>
  <si>
    <t>services</t>
  </si>
  <si>
    <t>firm</t>
  </si>
  <si>
    <t>next</t>
  </si>
  <si>
    <t>'team'</t>
  </si>
  <si>
    <t>communities</t>
  </si>
  <si>
    <t>over</t>
  </si>
  <si>
    <t>posting</t>
  </si>
  <si>
    <t>inspiring</t>
  </si>
  <si>
    <t>session</t>
  </si>
  <si>
    <t>times</t>
  </si>
  <si>
    <t>seeing</t>
  </si>
  <si>
    <t>looking</t>
  </si>
  <si>
    <t>ceo</t>
  </si>
  <si>
    <t>struggling</t>
  </si>
  <si>
    <t>agriculture</t>
  </si>
  <si>
    <t>benchmarking</t>
  </si>
  <si>
    <t>length</t>
  </si>
  <si>
    <t>fellow</t>
  </si>
  <si>
    <t>information</t>
  </si>
  <si>
    <t>latest</t>
  </si>
  <si>
    <t>partner</t>
  </si>
  <si>
    <t>enablement</t>
  </si>
  <si>
    <t>seattle</t>
  </si>
  <si>
    <t>certification</t>
  </si>
  <si>
    <t>congratulations</t>
  </si>
  <si>
    <t>well</t>
  </si>
  <si>
    <t>data</t>
  </si>
  <si>
    <t>colleague</t>
  </si>
  <si>
    <t>sorry</t>
  </si>
  <si>
    <t>contact</t>
  </si>
  <si>
    <t>minute</t>
  </si>
  <si>
    <t>ticket</t>
  </si>
  <si>
    <t>makes</t>
  </si>
  <si>
    <t>manager</t>
  </si>
  <si>
    <t>appreciation</t>
  </si>
  <si>
    <t>take</t>
  </si>
  <si>
    <t>impact</t>
  </si>
  <si>
    <t>speaking</t>
  </si>
  <si>
    <t>underway</t>
  </si>
  <si>
    <t>hands</t>
  </si>
  <si>
    <t>content</t>
  </si>
  <si>
    <t>spot</t>
  </si>
  <si>
    <t>purpose</t>
  </si>
  <si>
    <t>average</t>
  </si>
  <si>
    <t>creators</t>
  </si>
  <si>
    <t>conflating</t>
  </si>
  <si>
    <t>senior</t>
  </si>
  <si>
    <t>register</t>
  </si>
  <si>
    <t>review</t>
  </si>
  <si>
    <t>'yammer</t>
  </si>
  <si>
    <t>useful</t>
  </si>
  <si>
    <t>academic</t>
  </si>
  <si>
    <t>stories</t>
  </si>
  <si>
    <t>thetent</t>
  </si>
  <si>
    <t>ellis</t>
  </si>
  <si>
    <t>nsw</t>
  </si>
  <si>
    <t>dfsi</t>
  </si>
  <si>
    <t>soon</t>
  </si>
  <si>
    <t>engage</t>
  </si>
  <si>
    <t>moderating</t>
  </si>
  <si>
    <t>panel</t>
  </si>
  <si>
    <t>people</t>
  </si>
  <si>
    <t>https</t>
  </si>
  <si>
    <t>employees</t>
  </si>
  <si>
    <t>12</t>
  </si>
  <si>
    <t>30</t>
  </si>
  <si>
    <t>7pm</t>
  </si>
  <si>
    <t>optimal</t>
  </si>
  <si>
    <t>p</t>
  </si>
  <si>
    <t>question</t>
  </si>
  <si>
    <t>one</t>
  </si>
  <si>
    <t>newsletter</t>
  </si>
  <si>
    <t>attending</t>
  </si>
  <si>
    <t>workplacebyfb's</t>
  </si>
  <si>
    <t>world's</t>
  </si>
  <si>
    <t>apac</t>
  </si>
  <si>
    <t>flew</t>
  </si>
  <si>
    <t>inner</t>
  </si>
  <si>
    <t>mongolia</t>
  </si>
  <si>
    <t>brisbane</t>
  </si>
  <si>
    <t>canberra</t>
  </si>
  <si>
    <t>newcastle</t>
  </si>
  <si>
    <t>meet</t>
  </si>
  <si>
    <t>southern</t>
  </si>
  <si>
    <t>hemisphere</t>
  </si>
  <si>
    <t>stay</t>
  </si>
  <si>
    <t>better</t>
  </si>
  <si>
    <t>fantastic</t>
  </si>
  <si>
    <t>support</t>
  </si>
  <si>
    <t>th</t>
  </si>
  <si>
    <t>wonderful</t>
  </si>
  <si>
    <t>couldn</t>
  </si>
  <si>
    <t>representing</t>
  </si>
  <si>
    <t>glad</t>
  </si>
  <si>
    <t>represent</t>
  </si>
  <si>
    <t>privileged</t>
  </si>
  <si>
    <t>meeting</t>
  </si>
  <si>
    <t>hq</t>
  </si>
  <si>
    <t>cust</t>
  </si>
  <si>
    <t>sight</t>
  </si>
  <si>
    <t>ahead</t>
  </si>
  <si>
    <t>focus</t>
  </si>
  <si>
    <t>short</t>
  </si>
  <si>
    <t>d</t>
  </si>
  <si>
    <t>here's</t>
  </si>
  <si>
    <t>aussie</t>
  </si>
  <si>
    <t>treat</t>
  </si>
  <si>
    <t>give</t>
  </si>
  <si>
    <t>taste</t>
  </si>
  <si>
    <t>weekend</t>
  </si>
  <si>
    <t>replies</t>
  </si>
  <si>
    <t>made</t>
  </si>
  <si>
    <t>started</t>
  </si>
  <si>
    <t>takes</t>
  </si>
  <si>
    <t>very</t>
  </si>
  <si>
    <t>hearing</t>
  </si>
  <si>
    <t>wiley</t>
  </si>
  <si>
    <t>come</t>
  </si>
  <si>
    <t>tag</t>
  </si>
  <si>
    <t>wish</t>
  </si>
  <si>
    <t>laurie</t>
  </si>
  <si>
    <t>lock</t>
  </si>
  <si>
    <t>lee</t>
  </si>
  <si>
    <t>matt</t>
  </si>
  <si>
    <t>moore</t>
  </si>
  <si>
    <t>platforms</t>
  </si>
  <si>
    <t>2</t>
  </si>
  <si>
    <t>digitalworkplace</t>
  </si>
  <si>
    <t>value</t>
  </si>
  <si>
    <t>forward</t>
  </si>
  <si>
    <t>actually</t>
  </si>
  <si>
    <t>'community'</t>
  </si>
  <si>
    <t>sure</t>
  </si>
  <si>
    <t>digital</t>
  </si>
  <si>
    <t>within</t>
  </si>
  <si>
    <t>metrics</t>
  </si>
  <si>
    <t>around</t>
  </si>
  <si>
    <t>realistically</t>
  </si>
  <si>
    <t>years</t>
  </si>
  <si>
    <t>become</t>
  </si>
  <si>
    <t>member</t>
  </si>
  <si>
    <t>figured</t>
  </si>
  <si>
    <t>members</t>
  </si>
  <si>
    <t>found</t>
  </si>
  <si>
    <t>correlates</t>
  </si>
  <si>
    <t>performance</t>
  </si>
  <si>
    <t>students</t>
  </si>
  <si>
    <t>became</t>
  </si>
  <si>
    <t>squared</t>
  </si>
  <si>
    <t>valuable</t>
  </si>
  <si>
    <t>easy</t>
  </si>
  <si>
    <t>co</t>
  </si>
  <si>
    <t>invite</t>
  </si>
  <si>
    <t>prettyyyy</t>
  </si>
  <si>
    <t>drive</t>
  </si>
  <si>
    <t>help</t>
  </si>
  <si>
    <t>named</t>
  </si>
  <si>
    <t>answer</t>
  </si>
  <si>
    <t>surprise</t>
  </si>
  <si>
    <t>sign</t>
  </si>
  <si>
    <t>included</t>
  </si>
  <si>
    <t>conducts</t>
  </si>
  <si>
    <t>explores</t>
  </si>
  <si>
    <t>facebook</t>
  </si>
  <si>
    <t>stellar</t>
  </si>
  <si>
    <t>gained</t>
  </si>
  <si>
    <t>international</t>
  </si>
  <si>
    <t>high</t>
  </si>
  <si>
    <t>largest</t>
  </si>
  <si>
    <t>behaviours</t>
  </si>
  <si>
    <t>persona</t>
  </si>
  <si>
    <t>party</t>
  </si>
  <si>
    <t>connected</t>
  </si>
  <si>
    <t>organisation</t>
  </si>
  <si>
    <t>results</t>
  </si>
  <si>
    <t>business</t>
  </si>
  <si>
    <t>outcomes</t>
  </si>
  <si>
    <t>deserved</t>
  </si>
  <si>
    <t>recognition</t>
  </si>
  <si>
    <t>futureof</t>
  </si>
  <si>
    <t>begun</t>
  </si>
  <si>
    <t>provides</t>
  </si>
  <si>
    <t>technology</t>
  </si>
  <si>
    <t>friends</t>
  </si>
  <si>
    <t>bingo</t>
  </si>
  <si>
    <t>engaging</t>
  </si>
  <si>
    <t>observations</t>
  </si>
  <si>
    <t>prepared</t>
  </si>
  <si>
    <t>org</t>
  </si>
  <si>
    <t>news</t>
  </si>
  <si>
    <t>prize</t>
  </si>
  <si>
    <t>congrats</t>
  </si>
  <si>
    <t>yammer's</t>
  </si>
  <si>
    <t>superpowers</t>
  </si>
  <si>
    <t>microsoft's</t>
  </si>
  <si>
    <t>empower</t>
  </si>
  <si>
    <t>everyone</t>
  </si>
  <si>
    <t>likes</t>
  </si>
  <si>
    <t>inve</t>
  </si>
  <si>
    <t>seriously</t>
  </si>
  <si>
    <t>proud</t>
  </si>
  <si>
    <t>tell</t>
  </si>
  <si>
    <t>achieved</t>
  </si>
  <si>
    <t>iso</t>
  </si>
  <si>
    <t>27001</t>
  </si>
  <si>
    <t>whether</t>
  </si>
  <si>
    <t>enjoying</t>
  </si>
  <si>
    <t>sunshine</t>
  </si>
  <si>
    <t>winter</t>
  </si>
  <si>
    <t>travelling</t>
  </si>
  <si>
    <t>country</t>
  </si>
  <si>
    <t>hosting</t>
  </si>
  <si>
    <t>cats</t>
  </si>
  <si>
    <t>line</t>
  </si>
  <si>
    <t>enjoy</t>
  </si>
  <si>
    <t>comment</t>
  </si>
  <si>
    <t>afternoon</t>
  </si>
  <si>
    <t>intranet</t>
  </si>
  <si>
    <t>300</t>
  </si>
  <si>
    <t>000</t>
  </si>
  <si>
    <t>chars</t>
  </si>
  <si>
    <t>'sweet</t>
  </si>
  <si>
    <t>cai</t>
  </si>
  <si>
    <t>brings</t>
  </si>
  <si>
    <t>show</t>
  </si>
  <si>
    <t>follow</t>
  </si>
  <si>
    <t>same</t>
  </si>
  <si>
    <t>rules</t>
  </si>
  <si>
    <t>consumer</t>
  </si>
  <si>
    <t>media</t>
  </si>
  <si>
    <t>longer</t>
  </si>
  <si>
    <t>tonight</t>
  </si>
  <si>
    <t>build</t>
  </si>
  <si>
    <t>iso27001</t>
  </si>
  <si>
    <t>ve</t>
  </si>
  <si>
    <t>mentioning</t>
  </si>
  <si>
    <t>message</t>
  </si>
  <si>
    <t>270</t>
  </si>
  <si>
    <t>terms</t>
  </si>
  <si>
    <t>recognise</t>
  </si>
  <si>
    <t>reality</t>
  </si>
  <si>
    <t>point</t>
  </si>
  <si>
    <t>surveys</t>
  </si>
  <si>
    <t>size</t>
  </si>
  <si>
    <t>self</t>
  </si>
  <si>
    <t>declared</t>
  </si>
  <si>
    <t>interesting</t>
  </si>
  <si>
    <t>applaud</t>
  </si>
  <si>
    <t>investment</t>
  </si>
  <si>
    <t>conducting</t>
  </si>
  <si>
    <t>survey</t>
  </si>
  <si>
    <t>buy</t>
  </si>
  <si>
    <t>presenting</t>
  </si>
  <si>
    <t>list</t>
  </si>
  <si>
    <t>leadershipconnection</t>
  </si>
  <si>
    <t>super</t>
  </si>
  <si>
    <t>powers</t>
  </si>
  <si>
    <t>special</t>
  </si>
  <si>
    <t>lightweight</t>
  </si>
  <si>
    <t>familiar</t>
  </si>
  <si>
    <t>ux</t>
  </si>
  <si>
    <t>video</t>
  </si>
  <si>
    <t>photos</t>
  </si>
  <si>
    <t>gifs</t>
  </si>
  <si>
    <t>mobile</t>
  </si>
  <si>
    <t>feb</t>
  </si>
  <si>
    <t>case</t>
  </si>
  <si>
    <t>catalog'</t>
  </si>
  <si>
    <t>cases</t>
  </si>
  <si>
    <t>infographic</t>
  </si>
  <si>
    <t>spark</t>
  </si>
  <si>
    <t>educate</t>
  </si>
  <si>
    <t>users</t>
  </si>
  <si>
    <t>showcase</t>
  </si>
  <si>
    <t>download</t>
  </si>
  <si>
    <t>year</t>
  </si>
  <si>
    <t>ideas'</t>
  </si>
  <si>
    <t>creative</t>
  </si>
  <si>
    <t>ways</t>
  </si>
  <si>
    <t>deliver</t>
  </si>
  <si>
    <t>copenhagen</t>
  </si>
  <si>
    <t>27</t>
  </si>
  <si>
    <t>time</t>
  </si>
  <si>
    <t>done</t>
  </si>
  <si>
    <t>look</t>
  </si>
  <si>
    <t>happened</t>
  </si>
  <si>
    <t>paper</t>
  </si>
  <si>
    <t>honored</t>
  </si>
  <si>
    <t>inc</t>
  </si>
  <si>
    <t>quick</t>
  </si>
  <si>
    <t>still</t>
  </si>
  <si>
    <t>effective</t>
  </si>
  <si>
    <t>north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</si>
  <si>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</si>
  <si>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</si>
  <si>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</si>
  <si>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</si>
  <si>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</si>
  <si>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</si>
  <si>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</si>
  <si>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</si>
  <si>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</si>
  <si>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</si>
  <si>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</si>
  <si>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</si>
  <si>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</si>
  <si>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</si>
  <si>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</si>
  <si>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</si>
  <si>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</si>
  <si>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</si>
  <si>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</si>
  <si>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</si>
  <si>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</si>
  <si>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</si>
  <si>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</si>
  <si>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</si>
  <si>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</si>
  <si>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</si>
  <si>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</si>
  <si>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</si>
  <si>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</si>
  <si>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</si>
  <si>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</si>
  <si>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</si>
  <si>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</si>
  <si>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27-Nov</t>
  </si>
  <si>
    <t>7 PM</t>
  </si>
  <si>
    <t>29-Nov</t>
  </si>
  <si>
    <t>9 PM</t>
  </si>
  <si>
    <t>Dec</t>
  </si>
  <si>
    <t>3-Dec</t>
  </si>
  <si>
    <t>4 PM</t>
  </si>
  <si>
    <t>4-Dec</t>
  </si>
  <si>
    <t>6 AM</t>
  </si>
  <si>
    <t>9 AM</t>
  </si>
  <si>
    <t>10 AM</t>
  </si>
  <si>
    <t>2 PM</t>
  </si>
  <si>
    <t>6 PM</t>
  </si>
  <si>
    <t>8 PM</t>
  </si>
  <si>
    <t>5-Dec</t>
  </si>
  <si>
    <t>8 AM</t>
  </si>
  <si>
    <t>6-Dec</t>
  </si>
  <si>
    <t>12 AM</t>
  </si>
  <si>
    <t>5 AM</t>
  </si>
  <si>
    <t>7-Dec</t>
  </si>
  <si>
    <t>4 AM</t>
  </si>
  <si>
    <t>12 PM</t>
  </si>
  <si>
    <t>5 PM</t>
  </si>
  <si>
    <t>9-Dec</t>
  </si>
  <si>
    <t>10 PM</t>
  </si>
  <si>
    <t>10-Dec</t>
  </si>
  <si>
    <t>1 PM</t>
  </si>
  <si>
    <t>3 PM</t>
  </si>
  <si>
    <t>11-Dec</t>
  </si>
  <si>
    <t>12-Dec</t>
  </si>
  <si>
    <t>7 AM</t>
  </si>
  <si>
    <t>13-Dec</t>
  </si>
  <si>
    <t>17-Dec</t>
  </si>
  <si>
    <t>18-Dec</t>
  </si>
  <si>
    <t>3 AM</t>
  </si>
  <si>
    <t>19-Dec</t>
  </si>
  <si>
    <t>11 PM</t>
  </si>
  <si>
    <t>20-Dec</t>
  </si>
  <si>
    <t>22-Dec</t>
  </si>
  <si>
    <t>11 AM</t>
  </si>
  <si>
    <t>30-Dec</t>
  </si>
  <si>
    <t>Jan</t>
  </si>
  <si>
    <t>1-Jan</t>
  </si>
  <si>
    <t>2-Jan</t>
  </si>
  <si>
    <t>3-Jan</t>
  </si>
  <si>
    <t>1 AM</t>
  </si>
  <si>
    <t>7-Jan</t>
  </si>
  <si>
    <t>8-Jan</t>
  </si>
  <si>
    <t>9-Jan</t>
  </si>
  <si>
    <t>10-Jan</t>
  </si>
  <si>
    <t>12-Jan</t>
  </si>
  <si>
    <t>13-Jan</t>
  </si>
  <si>
    <t>14-Jan</t>
  </si>
  <si>
    <t>15-Jan</t>
  </si>
  <si>
    <t>2 AM</t>
  </si>
  <si>
    <t>16-Jan</t>
  </si>
  <si>
    <t>17-Jan</t>
  </si>
  <si>
    <t>18-Jan</t>
  </si>
  <si>
    <t>19-Jan</t>
  </si>
  <si>
    <t>22-Jan</t>
  </si>
  <si>
    <t>23-Jan</t>
  </si>
  <si>
    <t>24-Jan</t>
  </si>
  <si>
    <t>25-Jan</t>
  </si>
  <si>
    <t>26-Jan</t>
  </si>
  <si>
    <t>27-Jan</t>
  </si>
  <si>
    <t>28-Jan</t>
  </si>
  <si>
    <t>29-Jan</t>
  </si>
  <si>
    <t>30-Jan</t>
  </si>
  <si>
    <t>Feb</t>
  </si>
  <si>
    <t>1-Feb</t>
  </si>
  <si>
    <t>4-Feb</t>
  </si>
  <si>
    <t>5-Feb</t>
  </si>
  <si>
    <t>6-Feb</t>
  </si>
  <si>
    <t>7-Feb</t>
  </si>
  <si>
    <t>8-Feb</t>
  </si>
  <si>
    <t>11-Feb</t>
  </si>
  <si>
    <t>12-Feb</t>
  </si>
  <si>
    <t>13-Feb</t>
  </si>
  <si>
    <t>14-Feb</t>
  </si>
  <si>
    <t>15-Feb</t>
  </si>
  <si>
    <t>128, 128, 128</t>
  </si>
  <si>
    <t>138, 118, 118</t>
  </si>
  <si>
    <t>174, 82, 82</t>
  </si>
  <si>
    <t>232, 23, 23</t>
  </si>
  <si>
    <t>151, 105, 105</t>
  </si>
  <si>
    <t>161, 95, 95</t>
  </si>
  <si>
    <t>Red</t>
  </si>
  <si>
    <t>245, 10, 10</t>
  </si>
  <si>
    <t>196, 59, 59</t>
  </si>
  <si>
    <t>209, 46, 46</t>
  </si>
  <si>
    <t>G1: yammer swoopanalytics employeeengagement futureofwork swoop esn swoopchat new york collaboration</t>
  </si>
  <si>
    <t>G2: swoopanalytics yammer caikjaer many swoopchat llocklee intranetfocus group karisyd sydney_business</t>
  </si>
  <si>
    <t>G3: swoopanalytics yammer swoopchat employeeengagement futureofwork new york collaboration nyc social</t>
  </si>
  <si>
    <t>G4: swoopanalytics angusflorance slybeer markwoodrow dext3r good great chat chieftech yammer</t>
  </si>
  <si>
    <t>G5: great swoopanalytics esn esns place executives ask questions ideas start</t>
  </si>
  <si>
    <t>G6: collaboration partners social swoop swoopanalytics groups enterprise</t>
  </si>
  <si>
    <t>G8: unicef paola storchi</t>
  </si>
  <si>
    <t>G9: group insights now know even collaborative large groups 25 active</t>
  </si>
  <si>
    <t>G10: 20 questions change company executive engagement key successful yammer network</t>
  </si>
  <si>
    <t>Autofill Workbook Results</t>
  </si>
  <si>
    <t>Edge Weight▓1▓12▓0▓True▓Gray▓Red▓▓Edge Weight▓1▓12▓0▓3▓10▓False▓Edge Weight▓1▓12▓0▓35▓12▓False▓▓0▓0▓0▓True▓Black▓Black▓▓Followers▓9▓386905▓0▓162▓1000▓False▓▓0▓0▓0▓0▓0▓False▓▓0▓0▓0▓0▓0▓False▓▓0▓0▓0▓0▓0▓False</t>
  </si>
  <si>
    <t>GraphSource░GraphServerTwitterSearch▓GraphTerm░SwoopAnalytics▓ImportDescription░The graph represents a network of 95 Twitter users whose tweets in the requested range contained "SwoopAnalytics", or who were replied to or mentioned in those tweets.  The network was obtained from the NodeXL Graph Server on Sunday, 17 February 2019 at 21:55 UTC.
The requested start date was Sunday, 17 February 2019 at 01:01 UTC and the maximum number of tweets (going backward in time) was 5,000.
The tweets in the network were tweeted over the 74-day, 6-hour, 41-minute period from Monday, 03 December 2018 at 16:11 UTC to Friday, 15 February 2019 at 22:52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</si>
</sst>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27613"/>
        <c:axId val="50648518"/>
      </c:barChart>
      <c:catAx>
        <c:axId val="56276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48518"/>
        <c:crosses val="autoZero"/>
        <c:auto val="1"/>
        <c:lblOffset val="100"/>
        <c:noMultiLvlLbl val="0"/>
      </c:catAx>
      <c:valAx>
        <c:axId val="50648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35"/>
                <c:pt idx="0">
                  <c:v>7 PM
27-Nov
Nov
2018</c:v>
                </c:pt>
                <c:pt idx="1">
                  <c:v>9 PM
29-Nov</c:v>
                </c:pt>
                <c:pt idx="2">
                  <c:v>4 PM
3-Dec
Dec</c:v>
                </c:pt>
                <c:pt idx="3">
                  <c:v>6 AM
4-Dec</c:v>
                </c:pt>
                <c:pt idx="4">
                  <c:v>9 AM</c:v>
                </c:pt>
                <c:pt idx="5">
                  <c:v>10 AM</c:v>
                </c:pt>
                <c:pt idx="6">
                  <c:v>2 PM</c:v>
                </c:pt>
                <c:pt idx="7">
                  <c:v>4 PM</c:v>
                </c:pt>
                <c:pt idx="8">
                  <c:v>6 PM</c:v>
                </c:pt>
                <c:pt idx="9">
                  <c:v>8 PM</c:v>
                </c:pt>
                <c:pt idx="10">
                  <c:v>9 PM</c:v>
                </c:pt>
                <c:pt idx="11">
                  <c:v>8 AM
5-Dec</c:v>
                </c:pt>
                <c:pt idx="12">
                  <c:v>12 AM
6-Dec</c:v>
                </c:pt>
                <c:pt idx="13">
                  <c:v>5 AM</c:v>
                </c:pt>
                <c:pt idx="14">
                  <c:v>4 PM</c:v>
                </c:pt>
                <c:pt idx="15">
                  <c:v>8 PM</c:v>
                </c:pt>
                <c:pt idx="16">
                  <c:v>4 AM
7-Dec</c:v>
                </c:pt>
                <c:pt idx="17">
                  <c:v>5 AM</c:v>
                </c:pt>
                <c:pt idx="18">
                  <c:v>12 PM</c:v>
                </c:pt>
                <c:pt idx="19">
                  <c:v>5 PM</c:v>
                </c:pt>
                <c:pt idx="20">
                  <c:v>9 PM
9-Dec</c:v>
                </c:pt>
                <c:pt idx="21">
                  <c:v>10 PM</c:v>
                </c:pt>
                <c:pt idx="22">
                  <c:v>1 PM
10-Dec</c:v>
                </c:pt>
                <c:pt idx="23">
                  <c:v>2 PM</c:v>
                </c:pt>
                <c:pt idx="24">
                  <c:v>3 PM</c:v>
                </c:pt>
                <c:pt idx="25">
                  <c:v>4 PM</c:v>
                </c:pt>
                <c:pt idx="26">
                  <c:v>4 AM
11-Dec</c:v>
                </c:pt>
                <c:pt idx="27">
                  <c:v>1 PM</c:v>
                </c:pt>
                <c:pt idx="28">
                  <c:v>2 PM</c:v>
                </c:pt>
                <c:pt idx="29">
                  <c:v>3 PM</c:v>
                </c:pt>
                <c:pt idx="30">
                  <c:v>4 PM</c:v>
                </c:pt>
                <c:pt idx="31">
                  <c:v>5 PM</c:v>
                </c:pt>
                <c:pt idx="32">
                  <c:v>6 PM</c:v>
                </c:pt>
                <c:pt idx="33">
                  <c:v>7 PM</c:v>
                </c:pt>
                <c:pt idx="34">
                  <c:v>8 PM</c:v>
                </c:pt>
                <c:pt idx="35">
                  <c:v>12 AM
12-Dec</c:v>
                </c:pt>
                <c:pt idx="36">
                  <c:v>4 AM</c:v>
                </c:pt>
                <c:pt idx="37">
                  <c:v>7 AM</c:v>
                </c:pt>
                <c:pt idx="38">
                  <c:v>12 PM</c:v>
                </c:pt>
                <c:pt idx="39">
                  <c:v>2 PM</c:v>
                </c:pt>
                <c:pt idx="40">
                  <c:v>5 PM</c:v>
                </c:pt>
                <c:pt idx="41">
                  <c:v>3 PM
13-Dec</c:v>
                </c:pt>
                <c:pt idx="42">
                  <c:v>6 PM
17-Dec</c:v>
                </c:pt>
                <c:pt idx="43">
                  <c:v>8 PM</c:v>
                </c:pt>
                <c:pt idx="44">
                  <c:v>3 AM
18-Dec</c:v>
                </c:pt>
                <c:pt idx="45">
                  <c:v>9 AM</c:v>
                </c:pt>
                <c:pt idx="46">
                  <c:v>7 PM</c:v>
                </c:pt>
                <c:pt idx="47">
                  <c:v>10 PM</c:v>
                </c:pt>
                <c:pt idx="48">
                  <c:v>8 AM
19-Dec</c:v>
                </c:pt>
                <c:pt idx="49">
                  <c:v>11 PM</c:v>
                </c:pt>
                <c:pt idx="50">
                  <c:v>8 AM
20-Dec</c:v>
                </c:pt>
                <c:pt idx="51">
                  <c:v>11 AM
22-Dec</c:v>
                </c:pt>
                <c:pt idx="52">
                  <c:v>1 PM
30-Dec</c:v>
                </c:pt>
                <c:pt idx="53">
                  <c:v>5 PM
1-Jan
Jan
2019</c:v>
                </c:pt>
                <c:pt idx="54">
                  <c:v>7 PM
2-Jan</c:v>
                </c:pt>
                <c:pt idx="55">
                  <c:v>8 PM</c:v>
                </c:pt>
                <c:pt idx="56">
                  <c:v>1 AM
3-Jan</c:v>
                </c:pt>
                <c:pt idx="57">
                  <c:v>10 PM</c:v>
                </c:pt>
                <c:pt idx="58">
                  <c:v>5 AM
7-Jan</c:v>
                </c:pt>
                <c:pt idx="59">
                  <c:v>1 PM</c:v>
                </c:pt>
                <c:pt idx="60">
                  <c:v>6 PM</c:v>
                </c:pt>
                <c:pt idx="61">
                  <c:v>7 PM</c:v>
                </c:pt>
                <c:pt idx="62">
                  <c:v>3 PM
8-Jan</c:v>
                </c:pt>
                <c:pt idx="63">
                  <c:v>11 PM
9-Jan</c:v>
                </c:pt>
                <c:pt idx="64">
                  <c:v>12 AM
10-Jan</c:v>
                </c:pt>
                <c:pt idx="65">
                  <c:v>3 PM</c:v>
                </c:pt>
                <c:pt idx="66">
                  <c:v>6 PM
12-Jan</c:v>
                </c:pt>
                <c:pt idx="67">
                  <c:v>3 PM
13-Jan</c:v>
                </c:pt>
                <c:pt idx="68">
                  <c:v>7 PM</c:v>
                </c:pt>
                <c:pt idx="69">
                  <c:v>7 PM
14-Jan</c:v>
                </c:pt>
                <c:pt idx="70">
                  <c:v>8 PM</c:v>
                </c:pt>
                <c:pt idx="71">
                  <c:v>2 AM
15-Jan</c:v>
                </c:pt>
                <c:pt idx="72">
                  <c:v>4 PM</c:v>
                </c:pt>
                <c:pt idx="73">
                  <c:v>11 PM</c:v>
                </c:pt>
                <c:pt idx="74">
                  <c:v>5 AM
16-Jan</c:v>
                </c:pt>
                <c:pt idx="75">
                  <c:v>8 AM
17-Jan</c:v>
                </c:pt>
                <c:pt idx="76">
                  <c:v>3 PM
18-Jan</c:v>
                </c:pt>
                <c:pt idx="77">
                  <c:v>8 AM
19-Jan</c:v>
                </c:pt>
                <c:pt idx="78">
                  <c:v>11 AM
22-Jan</c:v>
                </c:pt>
                <c:pt idx="79">
                  <c:v>2 PM</c:v>
                </c:pt>
                <c:pt idx="80">
                  <c:v>7 PM
23-Jan</c:v>
                </c:pt>
                <c:pt idx="81">
                  <c:v>1 AM
24-Jan</c:v>
                </c:pt>
                <c:pt idx="82">
                  <c:v>6 AM</c:v>
                </c:pt>
                <c:pt idx="83">
                  <c:v>5 PM</c:v>
                </c:pt>
                <c:pt idx="84">
                  <c:v>11 PM</c:v>
                </c:pt>
                <c:pt idx="85">
                  <c:v>7 PM
25-Jan</c:v>
                </c:pt>
                <c:pt idx="86">
                  <c:v>8 PM</c:v>
                </c:pt>
                <c:pt idx="87">
                  <c:v>1 AM
26-Jan</c:v>
                </c:pt>
                <c:pt idx="88">
                  <c:v>11 PM
27-Jan</c:v>
                </c:pt>
                <c:pt idx="89">
                  <c:v>9 PM
28-Jan</c:v>
                </c:pt>
                <c:pt idx="90">
                  <c:v>11 PM</c:v>
                </c:pt>
                <c:pt idx="91">
                  <c:v>4 PM
29-Jan</c:v>
                </c:pt>
                <c:pt idx="92">
                  <c:v>5 PM</c:v>
                </c:pt>
                <c:pt idx="93">
                  <c:v>12 PM
30-Jan</c:v>
                </c:pt>
                <c:pt idx="94">
                  <c:v>2 PM</c:v>
                </c:pt>
                <c:pt idx="95">
                  <c:v>9 PM</c:v>
                </c:pt>
                <c:pt idx="96">
                  <c:v>1 AM
1-Feb
Feb</c:v>
                </c:pt>
                <c:pt idx="97">
                  <c:v>7 PM</c:v>
                </c:pt>
                <c:pt idx="98">
                  <c:v>6 PM
4-Feb</c:v>
                </c:pt>
                <c:pt idx="99">
                  <c:v>7 AM
5-Feb</c:v>
                </c:pt>
                <c:pt idx="100">
                  <c:v>6 PM</c:v>
                </c:pt>
                <c:pt idx="101">
                  <c:v>8 PM</c:v>
                </c:pt>
                <c:pt idx="102">
                  <c:v>10 AM
6-Feb</c:v>
                </c:pt>
                <c:pt idx="103">
                  <c:v>5 PM</c:v>
                </c:pt>
                <c:pt idx="104">
                  <c:v>9 PM</c:v>
                </c:pt>
                <c:pt idx="105">
                  <c:v>6 AM
7-Feb</c:v>
                </c:pt>
                <c:pt idx="106">
                  <c:v>8 AM</c:v>
                </c:pt>
                <c:pt idx="107">
                  <c:v>6 PM</c:v>
                </c:pt>
                <c:pt idx="108">
                  <c:v>1 AM
8-Feb</c:v>
                </c:pt>
                <c:pt idx="109">
                  <c:v>2 AM</c:v>
                </c:pt>
                <c:pt idx="110">
                  <c:v>10 AM</c:v>
                </c:pt>
                <c:pt idx="111">
                  <c:v>3 PM</c:v>
                </c:pt>
                <c:pt idx="112">
                  <c:v>4 PM
11-Feb</c:v>
                </c:pt>
                <c:pt idx="113">
                  <c:v>6 PM</c:v>
                </c:pt>
                <c:pt idx="114">
                  <c:v>12 AM
12-Feb</c:v>
                </c:pt>
                <c:pt idx="115">
                  <c:v>9 AM</c:v>
                </c:pt>
                <c:pt idx="116">
                  <c:v>10 AM</c:v>
                </c:pt>
                <c:pt idx="117">
                  <c:v>11 AM</c:v>
                </c:pt>
                <c:pt idx="118">
                  <c:v>7 PM</c:v>
                </c:pt>
                <c:pt idx="119">
                  <c:v>8 PM</c:v>
                </c:pt>
                <c:pt idx="120">
                  <c:v>10 PM</c:v>
                </c:pt>
                <c:pt idx="121">
                  <c:v>12 AM
13-Feb</c:v>
                </c:pt>
                <c:pt idx="122">
                  <c:v>3 AM</c:v>
                </c:pt>
                <c:pt idx="123">
                  <c:v>7 AM</c:v>
                </c:pt>
                <c:pt idx="124">
                  <c:v>8 AM</c:v>
                </c:pt>
                <c:pt idx="125">
                  <c:v>9 AM</c:v>
                </c:pt>
                <c:pt idx="126">
                  <c:v>11 AM</c:v>
                </c:pt>
                <c:pt idx="127">
                  <c:v>3 PM</c:v>
                </c:pt>
                <c:pt idx="128">
                  <c:v>8 PM</c:v>
                </c:pt>
                <c:pt idx="129">
                  <c:v>9 PM
14-Feb</c:v>
                </c:pt>
                <c:pt idx="130">
                  <c:v>11 PM</c:v>
                </c:pt>
                <c:pt idx="131">
                  <c:v>6 AM
15-Feb</c:v>
                </c:pt>
                <c:pt idx="132">
                  <c:v>7 AM</c:v>
                </c:pt>
                <c:pt idx="133">
                  <c:v>12 PM</c:v>
                </c:pt>
                <c:pt idx="134">
                  <c:v>10 PM</c:v>
                </c:pt>
              </c:strCache>
            </c:strRef>
          </c:cat>
          <c:val>
            <c:numRef>
              <c:f>'Time Series'!$B$26:$B$220</c:f>
              <c:numCache>
                <c:formatCode>General</c:formatCode>
                <c:ptCount val="135"/>
                <c:pt idx="0">
                  <c:v>1</c:v>
                </c:pt>
                <c:pt idx="1">
                  <c:v>1</c:v>
                </c:pt>
                <c:pt idx="2">
                  <c:v>1</c:v>
                </c:pt>
                <c:pt idx="3">
                  <c:v>1</c:v>
                </c:pt>
                <c:pt idx="4">
                  <c:v>4</c:v>
                </c:pt>
                <c:pt idx="5">
                  <c:v>1</c:v>
                </c:pt>
                <c:pt idx="6">
                  <c:v>1</c:v>
                </c:pt>
                <c:pt idx="7">
                  <c:v>1</c:v>
                </c:pt>
                <c:pt idx="8">
                  <c:v>2</c:v>
                </c:pt>
                <c:pt idx="9">
                  <c:v>6</c:v>
                </c:pt>
                <c:pt idx="10">
                  <c:v>1</c:v>
                </c:pt>
                <c:pt idx="11">
                  <c:v>1</c:v>
                </c:pt>
                <c:pt idx="12">
                  <c:v>1</c:v>
                </c:pt>
                <c:pt idx="13">
                  <c:v>1</c:v>
                </c:pt>
                <c:pt idx="14">
                  <c:v>1</c:v>
                </c:pt>
                <c:pt idx="15">
                  <c:v>2</c:v>
                </c:pt>
                <c:pt idx="16">
                  <c:v>1</c:v>
                </c:pt>
                <c:pt idx="17">
                  <c:v>2</c:v>
                </c:pt>
                <c:pt idx="18">
                  <c:v>2</c:v>
                </c:pt>
                <c:pt idx="19">
                  <c:v>4</c:v>
                </c:pt>
                <c:pt idx="20">
                  <c:v>3</c:v>
                </c:pt>
                <c:pt idx="21">
                  <c:v>1</c:v>
                </c:pt>
                <c:pt idx="22">
                  <c:v>1</c:v>
                </c:pt>
                <c:pt idx="23">
                  <c:v>1</c:v>
                </c:pt>
                <c:pt idx="24">
                  <c:v>1</c:v>
                </c:pt>
                <c:pt idx="25">
                  <c:v>1</c:v>
                </c:pt>
                <c:pt idx="26">
                  <c:v>5</c:v>
                </c:pt>
                <c:pt idx="27">
                  <c:v>3</c:v>
                </c:pt>
                <c:pt idx="28">
                  <c:v>1</c:v>
                </c:pt>
                <c:pt idx="29">
                  <c:v>2</c:v>
                </c:pt>
                <c:pt idx="30">
                  <c:v>4</c:v>
                </c:pt>
                <c:pt idx="31">
                  <c:v>1</c:v>
                </c:pt>
                <c:pt idx="32">
                  <c:v>1</c:v>
                </c:pt>
                <c:pt idx="33">
                  <c:v>2</c:v>
                </c:pt>
                <c:pt idx="34">
                  <c:v>9</c:v>
                </c:pt>
                <c:pt idx="35">
                  <c:v>2</c:v>
                </c:pt>
                <c:pt idx="36">
                  <c:v>8</c:v>
                </c:pt>
                <c:pt idx="37">
                  <c:v>1</c:v>
                </c:pt>
                <c:pt idx="38">
                  <c:v>1</c:v>
                </c:pt>
                <c:pt idx="39">
                  <c:v>1</c:v>
                </c:pt>
                <c:pt idx="40">
                  <c:v>2</c:v>
                </c:pt>
                <c:pt idx="41">
                  <c:v>1</c:v>
                </c:pt>
                <c:pt idx="42">
                  <c:v>1</c:v>
                </c:pt>
                <c:pt idx="43">
                  <c:v>1</c:v>
                </c:pt>
                <c:pt idx="44">
                  <c:v>2</c:v>
                </c:pt>
                <c:pt idx="45">
                  <c:v>1</c:v>
                </c:pt>
                <c:pt idx="46">
                  <c:v>1</c:v>
                </c:pt>
                <c:pt idx="47">
                  <c:v>1</c:v>
                </c:pt>
                <c:pt idx="48">
                  <c:v>1</c:v>
                </c:pt>
                <c:pt idx="49">
                  <c:v>1</c:v>
                </c:pt>
                <c:pt idx="50">
                  <c:v>1</c:v>
                </c:pt>
                <c:pt idx="51">
                  <c:v>1</c:v>
                </c:pt>
                <c:pt idx="52">
                  <c:v>1</c:v>
                </c:pt>
                <c:pt idx="53">
                  <c:v>1</c:v>
                </c:pt>
                <c:pt idx="54">
                  <c:v>3</c:v>
                </c:pt>
                <c:pt idx="55">
                  <c:v>3</c:v>
                </c:pt>
                <c:pt idx="56">
                  <c:v>1</c:v>
                </c:pt>
                <c:pt idx="57">
                  <c:v>1</c:v>
                </c:pt>
                <c:pt idx="58">
                  <c:v>1</c:v>
                </c:pt>
                <c:pt idx="59">
                  <c:v>1</c:v>
                </c:pt>
                <c:pt idx="60">
                  <c:v>1</c:v>
                </c:pt>
                <c:pt idx="61">
                  <c:v>1</c:v>
                </c:pt>
                <c:pt idx="62">
                  <c:v>1</c:v>
                </c:pt>
                <c:pt idx="63">
                  <c:v>2</c:v>
                </c:pt>
                <c:pt idx="64">
                  <c:v>1</c:v>
                </c:pt>
                <c:pt idx="65">
                  <c:v>3</c:v>
                </c:pt>
                <c:pt idx="66">
                  <c:v>1</c:v>
                </c:pt>
                <c:pt idx="67">
                  <c:v>1</c:v>
                </c:pt>
                <c:pt idx="68">
                  <c:v>1</c:v>
                </c:pt>
                <c:pt idx="69">
                  <c:v>1</c:v>
                </c:pt>
                <c:pt idx="70">
                  <c:v>3</c:v>
                </c:pt>
                <c:pt idx="71">
                  <c:v>1</c:v>
                </c:pt>
                <c:pt idx="72">
                  <c:v>1</c:v>
                </c:pt>
                <c:pt idx="73">
                  <c:v>1</c:v>
                </c:pt>
                <c:pt idx="74">
                  <c:v>1</c:v>
                </c:pt>
                <c:pt idx="75">
                  <c:v>1</c:v>
                </c:pt>
                <c:pt idx="76">
                  <c:v>1</c:v>
                </c:pt>
                <c:pt idx="77">
                  <c:v>1</c:v>
                </c:pt>
                <c:pt idx="78">
                  <c:v>1</c:v>
                </c:pt>
                <c:pt idx="79">
                  <c:v>1</c:v>
                </c:pt>
                <c:pt idx="80">
                  <c:v>1</c:v>
                </c:pt>
                <c:pt idx="81">
                  <c:v>1</c:v>
                </c:pt>
                <c:pt idx="82">
                  <c:v>2</c:v>
                </c:pt>
                <c:pt idx="83">
                  <c:v>1</c:v>
                </c:pt>
                <c:pt idx="84">
                  <c:v>3</c:v>
                </c:pt>
                <c:pt idx="85">
                  <c:v>2</c:v>
                </c:pt>
                <c:pt idx="86">
                  <c:v>3</c:v>
                </c:pt>
                <c:pt idx="87">
                  <c:v>1</c:v>
                </c:pt>
                <c:pt idx="88">
                  <c:v>1</c:v>
                </c:pt>
                <c:pt idx="89">
                  <c:v>1</c:v>
                </c:pt>
                <c:pt idx="90">
                  <c:v>3</c:v>
                </c:pt>
                <c:pt idx="91">
                  <c:v>2</c:v>
                </c:pt>
                <c:pt idx="92">
                  <c:v>1</c:v>
                </c:pt>
                <c:pt idx="93">
                  <c:v>2</c:v>
                </c:pt>
                <c:pt idx="94">
                  <c:v>2</c:v>
                </c:pt>
                <c:pt idx="95">
                  <c:v>3</c:v>
                </c:pt>
                <c:pt idx="96">
                  <c:v>1</c:v>
                </c:pt>
                <c:pt idx="97">
                  <c:v>1</c:v>
                </c:pt>
                <c:pt idx="98">
                  <c:v>1</c:v>
                </c:pt>
                <c:pt idx="99">
                  <c:v>1</c:v>
                </c:pt>
                <c:pt idx="100">
                  <c:v>3</c:v>
                </c:pt>
                <c:pt idx="101">
                  <c:v>1</c:v>
                </c:pt>
                <c:pt idx="102">
                  <c:v>2</c:v>
                </c:pt>
                <c:pt idx="103">
                  <c:v>1</c:v>
                </c:pt>
                <c:pt idx="104">
                  <c:v>1</c:v>
                </c:pt>
                <c:pt idx="105">
                  <c:v>2</c:v>
                </c:pt>
                <c:pt idx="106">
                  <c:v>1</c:v>
                </c:pt>
                <c:pt idx="107">
                  <c:v>2</c:v>
                </c:pt>
                <c:pt idx="108">
                  <c:v>1</c:v>
                </c:pt>
                <c:pt idx="109">
                  <c:v>1</c:v>
                </c:pt>
                <c:pt idx="110">
                  <c:v>1</c:v>
                </c:pt>
                <c:pt idx="111">
                  <c:v>3</c:v>
                </c:pt>
                <c:pt idx="112">
                  <c:v>1</c:v>
                </c:pt>
                <c:pt idx="113">
                  <c:v>1</c:v>
                </c:pt>
                <c:pt idx="114">
                  <c:v>1</c:v>
                </c:pt>
                <c:pt idx="115">
                  <c:v>1</c:v>
                </c:pt>
                <c:pt idx="116">
                  <c:v>3</c:v>
                </c:pt>
                <c:pt idx="117">
                  <c:v>1</c:v>
                </c:pt>
                <c:pt idx="118">
                  <c:v>2</c:v>
                </c:pt>
                <c:pt idx="119">
                  <c:v>3</c:v>
                </c:pt>
                <c:pt idx="120">
                  <c:v>1</c:v>
                </c:pt>
                <c:pt idx="121">
                  <c:v>2</c:v>
                </c:pt>
                <c:pt idx="122">
                  <c:v>2</c:v>
                </c:pt>
                <c:pt idx="123">
                  <c:v>1</c:v>
                </c:pt>
                <c:pt idx="124">
                  <c:v>1</c:v>
                </c:pt>
                <c:pt idx="125">
                  <c:v>3</c:v>
                </c:pt>
                <c:pt idx="126">
                  <c:v>1</c:v>
                </c:pt>
                <c:pt idx="127">
                  <c:v>2</c:v>
                </c:pt>
                <c:pt idx="128">
                  <c:v>2</c:v>
                </c:pt>
                <c:pt idx="129">
                  <c:v>1</c:v>
                </c:pt>
                <c:pt idx="130">
                  <c:v>1</c:v>
                </c:pt>
                <c:pt idx="131">
                  <c:v>2</c:v>
                </c:pt>
                <c:pt idx="132">
                  <c:v>2</c:v>
                </c:pt>
                <c:pt idx="133">
                  <c:v>1</c:v>
                </c:pt>
                <c:pt idx="134">
                  <c:v>1</c:v>
                </c:pt>
              </c:numCache>
            </c:numRef>
          </c:val>
        </c:ser>
        <c:axId val="1644871"/>
        <c:axId val="14803840"/>
      </c:barChart>
      <c:catAx>
        <c:axId val="1644871"/>
        <c:scaling>
          <c:orientation val="minMax"/>
        </c:scaling>
        <c:axPos val="b"/>
        <c:delete val="0"/>
        <c:numFmt formatCode="General" sourceLinked="1"/>
        <c:majorTickMark val="out"/>
        <c:minorTickMark val="none"/>
        <c:tickLblPos val="nextTo"/>
        <c:crossAx val="14803840"/>
        <c:crosses val="autoZero"/>
        <c:auto val="1"/>
        <c:lblOffset val="100"/>
        <c:noMultiLvlLbl val="0"/>
      </c:catAx>
      <c:valAx>
        <c:axId val="14803840"/>
        <c:scaling>
          <c:orientation val="minMax"/>
        </c:scaling>
        <c:axPos val="l"/>
        <c:majorGridlines/>
        <c:delete val="0"/>
        <c:numFmt formatCode="General" sourceLinked="1"/>
        <c:majorTickMark val="out"/>
        <c:minorTickMark val="none"/>
        <c:tickLblPos val="nextTo"/>
        <c:crossAx val="16448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183479"/>
        <c:axId val="8889264"/>
      </c:barChart>
      <c:catAx>
        <c:axId val="53183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89264"/>
        <c:crosses val="autoZero"/>
        <c:auto val="1"/>
        <c:lblOffset val="100"/>
        <c:noMultiLvlLbl val="0"/>
      </c:catAx>
      <c:valAx>
        <c:axId val="8889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3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894513"/>
        <c:axId val="48941754"/>
      </c:barChart>
      <c:catAx>
        <c:axId val="12894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41754"/>
        <c:crosses val="autoZero"/>
        <c:auto val="1"/>
        <c:lblOffset val="100"/>
        <c:noMultiLvlLbl val="0"/>
      </c:catAx>
      <c:valAx>
        <c:axId val="4894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822603"/>
        <c:axId val="4859108"/>
      </c:barChart>
      <c:catAx>
        <c:axId val="378226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9108"/>
        <c:crosses val="autoZero"/>
        <c:auto val="1"/>
        <c:lblOffset val="100"/>
        <c:noMultiLvlLbl val="0"/>
      </c:catAx>
      <c:valAx>
        <c:axId val="4859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2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731973"/>
        <c:axId val="58043438"/>
      </c:barChart>
      <c:catAx>
        <c:axId val="43731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43438"/>
        <c:crosses val="autoZero"/>
        <c:auto val="1"/>
        <c:lblOffset val="100"/>
        <c:noMultiLvlLbl val="0"/>
      </c:catAx>
      <c:valAx>
        <c:axId val="5804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628895"/>
        <c:axId val="3898008"/>
      </c:barChart>
      <c:catAx>
        <c:axId val="52628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8008"/>
        <c:crosses val="autoZero"/>
        <c:auto val="1"/>
        <c:lblOffset val="100"/>
        <c:noMultiLvlLbl val="0"/>
      </c:catAx>
      <c:valAx>
        <c:axId val="3898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28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082073"/>
        <c:axId val="47303202"/>
      </c:barChart>
      <c:catAx>
        <c:axId val="350820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03202"/>
        <c:crosses val="autoZero"/>
        <c:auto val="1"/>
        <c:lblOffset val="100"/>
        <c:noMultiLvlLbl val="0"/>
      </c:catAx>
      <c:valAx>
        <c:axId val="4730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82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075635"/>
        <c:axId val="6354124"/>
      </c:barChart>
      <c:catAx>
        <c:axId val="230756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4124"/>
        <c:crosses val="autoZero"/>
        <c:auto val="1"/>
        <c:lblOffset val="100"/>
        <c:noMultiLvlLbl val="0"/>
      </c:catAx>
      <c:valAx>
        <c:axId val="635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7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187117"/>
        <c:axId val="44922006"/>
      </c:barChart>
      <c:catAx>
        <c:axId val="57187117"/>
        <c:scaling>
          <c:orientation val="minMax"/>
        </c:scaling>
        <c:axPos val="b"/>
        <c:delete val="1"/>
        <c:majorTickMark val="out"/>
        <c:minorTickMark val="none"/>
        <c:tickLblPos val="none"/>
        <c:crossAx val="44922006"/>
        <c:crosses val="autoZero"/>
        <c:auto val="1"/>
        <c:lblOffset val="100"/>
        <c:noMultiLvlLbl val="0"/>
      </c:catAx>
      <c:valAx>
        <c:axId val="44922006"/>
        <c:scaling>
          <c:orientation val="minMax"/>
        </c:scaling>
        <c:axPos val="l"/>
        <c:delete val="1"/>
        <c:majorTickMark val="out"/>
        <c:minorTickMark val="none"/>
        <c:tickLblPos val="none"/>
        <c:crossAx val="57187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3" refreshedBy="Marc Smith" refreshedVersion="5">
  <cacheSource type="worksheet">
    <worksheetSource ref="A2:BL22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7">
        <m/>
        <s v="esn"/>
        <s v="swoopchat futureofwork yammer"/>
        <s v="unicef swoopchat"/>
        <s v="swoopchat employeeengagement futureofwork"/>
        <s v="partners collaboration"/>
        <s v="innovation collaboration"/>
        <s v="esn digitalworkplace"/>
        <s v="esn yammer digitalworkplace"/>
        <s v="internalcomms esn intranet digitalworkplace"/>
        <s v="internalcomms esn intranet"/>
        <s v="cmgr"/>
        <s v="msignitethetour msignite"/>
        <s v="yammeradoption msignitethetour employeeengagement"/>
        <s v="acis2018"/>
        <s v="swoopchat futureofwork employeeengagement collaboration"/>
        <s v="yammer yammeroutloud"/>
        <s v="yammeroutloud"/>
        <s v="employeeengagement futureofwork"/>
        <s v="employeeengagement futureofwork esn yammer swoopchat"/>
        <s v="swoopchat"/>
        <s v="yammer employeeengagement esn futureofwork collaboration swoop analytics"/>
        <s v="futureofwork employeeengagement"/>
        <s v="futureofwork employeeengagement swoop analytics"/>
        <s v="employeeengagement yammer futureofwork collaboration swoopchat"/>
        <s v="employeeengagement yammer"/>
        <s v="msignitetour yammer swoop employeeengagement msignite"/>
        <s v="yammer employeeengagement swoop"/>
        <s v="yammer"/>
        <s v="acis2018 disruptsyd"/>
        <s v="swoopchat employeeengagement futureofwork thetent collaboration"/>
        <s v="swoopchat employeeengagement"/>
        <s v="employeeengagement esn swoop analytics"/>
        <s v="swoop esn"/>
        <s v="yammer futureofwork hr employeengagement swoop"/>
        <s v="analytics"/>
        <s v="yammer swoop analytics employeeengagement futureofwork hr"/>
        <s v="yammer employeeengagement swoop analytics"/>
        <s v="swoopchat employeeengagement futureofwork collaboration"/>
        <s v="swoop esn employeeengagement yammer futureofwork enterprisesocialnetwork"/>
        <s v="employeeengagement futureofwork swoop esn hr analytics"/>
        <s v="enterprisesocial"/>
        <s v="yammer yammersuperpowers"/>
        <s v="espc18 employeeengagement yammer collaboration futureofwork"/>
        <s v="employeeengagement futureofwork collaboration esn yammer"/>
        <s v="employeeengagement esn swoop analytics collaboration futureofwork hr"/>
        <s v="employeeengagement swoop yammer futureofwork esn analytics hr"/>
        <s v="yammer swoop esn employeeengagement"/>
        <s v="yammer employeeengagement leadershipconnection swoop esn"/>
        <s v="msignitethetour swoop employeeengagement leadershipconnection"/>
        <s v="employeeengagement swoop"/>
        <s v="futureofwork employeeengagement swoop esn"/>
        <s v="employeeengagement swoop esn hr futureofwork"/>
        <s v="collaboration bettertogether futureofwork employeeengagement swoop analytics collaborativelearning"/>
        <s v="esn communitymanager internalcomms"/>
        <s v="yammer esn"/>
        <s v="swoopchat employeeengagement futureofwork esn collaboration communication hr"/>
        <s v="swoopchat employeeengagement futureofwork analytics yammer collaboration esn"/>
        <s v="swoopchat employeeengagement futureofwork collaboration yammer"/>
        <s v="swoopchat employeeengagement futureofwork collaboration analytics esn"/>
        <s v="happyholidays2018 happyholidays esn"/>
        <s v="iso27001 employeeengagement swoop"/>
        <s v="yammer futureofwork hr employeengagement swoop analytics"/>
        <s v="australiaday2019 australiaday swoop futureofwork employeeengagement esn"/>
        <s v="cmad swoop esn hr employeeengagement futureofwork"/>
        <s v="employeeengagement futureofwork swoop hr"/>
        <s v="wishicou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18-12-04T09:18:37.000"/>
        <d v="2018-12-04T09:57:45.000"/>
        <d v="2018-12-04T10:10:46.000"/>
        <d v="2018-12-07T12:27:58.000"/>
        <d v="2018-12-11T13:34:33.000"/>
        <d v="2018-12-12T00:32:22.000"/>
        <d v="2018-12-12T00:27:03.000"/>
        <d v="2018-12-12T07:14:06.000"/>
        <d v="2018-12-30T13:40:54.000"/>
        <d v="2019-01-03T01:22:56.000"/>
        <d v="2019-01-13T19:54:04.000"/>
        <d v="2019-01-16T05:06:05.000"/>
        <d v="2019-01-22T14:35:29.000"/>
        <d v="2019-01-27T23:43:44.000"/>
        <d v="2018-12-07T17:14:30.000"/>
        <d v="2018-12-07T17:19:59.000"/>
        <d v="2018-12-07T17:23:11.000"/>
        <d v="2018-12-07T17:19:24.000"/>
        <d v="2019-01-30T14:08:19.000"/>
        <d v="2019-01-30T14:08:29.000"/>
        <d v="2019-02-06T21:19:07.000"/>
        <d v="2019-02-01T01:30:38.000"/>
        <d v="2018-12-06T00:23:24.000"/>
        <d v="2018-12-07T04:50:42.000"/>
        <d v="2018-12-20T08:51:00.000"/>
        <d v="2019-01-10T00:23:29.000"/>
        <d v="2019-01-17T08:50:47.000"/>
        <d v="2019-02-07T08:51:05.000"/>
        <d v="2019-02-08T10:54:00.000"/>
        <d v="2019-02-11T16:26:46.000"/>
        <d v="2019-02-12T00:05:55.000"/>
        <d v="2019-02-12T10:00:22.000"/>
        <d v="2019-02-07T06:00:02.000"/>
        <d v="2019-02-07T06:45:07.000"/>
        <d v="2019-02-12T09:58:05.000"/>
        <d v="2019-02-12T10:17:10.000"/>
        <d v="2018-12-04T20:10:16.000"/>
        <d v="2019-02-12T20:35:14.000"/>
        <d v="2019-01-30T12:49:11.000"/>
        <d v="2019-01-30T12:58:06.000"/>
        <d v="2019-01-30T21:25:49.000"/>
        <d v="2019-01-30T21:29:58.000"/>
        <d v="2019-01-30T21:33:58.000"/>
        <d v="2019-02-13T08:13:45.000"/>
        <d v="2019-02-13T09:35:50.000"/>
        <d v="2019-02-13T09:29:26.000"/>
        <d v="2019-02-13T09:07:25.000"/>
        <d v="2019-02-13T11:29:19.000"/>
        <d v="2018-12-07T12:15:06.000"/>
        <d v="2018-12-11T20:28:56.000"/>
        <d v="2018-12-13T15:01:32.000"/>
        <d v="2018-12-19T08:00:39.000"/>
        <d v="2018-12-22T11:00:40.000"/>
        <d v="2019-01-07T05:30:04.000"/>
        <d v="2019-01-13T15:00:58.000"/>
        <d v="2019-01-19T08:00:26.000"/>
        <d v="2019-01-22T11:00:48.000"/>
        <d v="2019-02-13T15:01:56.000"/>
        <d v="2019-02-13T15:08:09.000"/>
        <d v="2019-02-13T07:35:23.000"/>
        <d v="2019-02-13T20:56:42.000"/>
        <d v="2019-02-13T20:52:52.000"/>
        <d v="2018-12-04T21:00:06.000"/>
        <d v="2018-12-04T20:58:32.000"/>
        <d v="2019-02-12T11:36:23.000"/>
        <d v="2019-02-12T20:27:56.000"/>
        <d v="2018-12-09T21:46:55.000"/>
        <d v="2018-12-06T05:24:14.000"/>
        <d v="2018-12-12T04:06:08.000"/>
        <d v="2018-12-11T17:14:10.000"/>
        <d v="2018-12-10T16:28:45.000"/>
        <d v="2018-12-11T18:29:13.000"/>
        <d v="2018-12-12T04:06:01.000"/>
        <d v="2018-12-11T19:54:55.000"/>
        <d v="2018-12-12T17:22:08.000"/>
        <d v="2018-12-18T03:22:47.000"/>
        <d v="2018-12-12T17:20:58.000"/>
        <d v="2018-12-11T16:33:42.000"/>
        <d v="2018-12-11T04:09:48.000"/>
        <d v="2018-12-11T04:04:47.000"/>
        <d v="2018-12-18T19:42:38.000"/>
        <d v="2019-01-02T19:45:04.000"/>
        <d v="2018-12-17T20:15:04.000"/>
        <d v="2018-12-18T22:25:10.000"/>
        <d v="2019-01-28T21:13:37.000"/>
        <d v="2018-12-11T13:57:23.000"/>
        <d v="2019-01-18T15:17:50.000"/>
        <d v="2019-01-07T18:59:15.000"/>
        <d v="2019-01-24T01:29:27.000"/>
        <d v="2019-01-23T19:52:32.000"/>
        <d v="2018-12-17T18:29:56.000"/>
        <d v="2019-02-01T19:34:51.000"/>
        <d v="2019-02-04T18:39:55.000"/>
        <d v="2019-02-12T19:17:42.000"/>
        <d v="2019-01-09T23:27:43.000"/>
        <d v="2019-02-12T20:05:20.000"/>
        <d v="2019-02-12T22:16:52.000"/>
        <d v="2019-01-10T15:11:06.000"/>
        <d v="2019-02-13T03:39:04.000"/>
        <d v="2019-02-12T19:11:36.000"/>
        <d v="2019-02-12T10:27:30.000"/>
        <d v="2018-12-04T09:06:29.000"/>
        <d v="2018-12-04T09:09:36.000"/>
        <d v="2018-12-05T08:44:31.000"/>
        <d v="2018-12-12T04:06:13.000"/>
        <d v="2018-12-11T16:47:41.000"/>
        <d v="2018-12-11T20:17:29.000"/>
        <d v="2018-12-04T20:50:35.000"/>
        <d v="2018-12-04T20:50:38.000"/>
        <d v="2018-12-04T20:50:42.000"/>
        <d v="2018-12-09T21:46:49.000"/>
        <d v="2018-12-11T04:09:44.000"/>
        <d v="2018-12-11T04:09:51.000"/>
        <d v="2018-12-12T04:06:04.000"/>
        <d v="2018-12-12T04:06:26.000"/>
        <d v="2018-12-12T04:06:30.000"/>
        <d v="2018-12-12T04:06:33.000"/>
        <d v="2018-12-12T04:06:36.000"/>
        <d v="2018-12-18T03:21:59.000"/>
        <d v="2019-01-02T20:31:00.000"/>
        <d v="2019-01-02T20:31:11.000"/>
        <d v="2019-01-07T19:02:53.000"/>
        <d v="2019-01-10T15:08:50.000"/>
        <d v="2019-01-10T15:08:54.000"/>
        <d v="2019-01-15T16:42:45.000"/>
        <d v="2019-01-24T06:43:26.000"/>
        <d v="2019-01-24T06:44:14.000"/>
        <d v="2019-01-25T20:07:07.000"/>
        <d v="2019-01-25T20:07:35.000"/>
        <d v="2019-01-25T20:07:43.000"/>
        <d v="2019-01-28T23:38:49.000"/>
        <d v="2019-02-13T00:34:49.000"/>
        <d v="2019-02-13T00:42:58.000"/>
        <d v="2018-12-11T04:09:13.000"/>
        <d v="2018-12-11T20:17:40.000"/>
        <d v="2018-12-11T14:53:19.000"/>
        <d v="2018-12-06T16:53:00.000"/>
        <d v="2018-12-12T12:59:02.000"/>
        <d v="2019-01-29T16:12:21.000"/>
        <d v="2018-12-12T14:32:41.000"/>
        <d v="2019-01-29T16:46:04.000"/>
        <d v="2018-12-06T20:15:24.000"/>
        <d v="2018-12-11T16:21:42.000"/>
        <d v="2018-12-11T19:44:08.000"/>
        <d v="2018-12-11T20:17:46.000"/>
        <d v="2018-12-11T15:26:03.000"/>
        <d v="2018-12-11T20:18:02.000"/>
        <d v="2018-12-09T22:15:40.000"/>
        <d v="2018-12-09T21:38:49.000"/>
        <d v="2018-12-11T20:18:17.000"/>
        <d v="2018-12-18T09:00:29.000"/>
        <d v="2019-01-02T19:51:42.000"/>
        <d v="2018-12-04T18:24:39.000"/>
        <d v="2019-01-02T19:47:23.000"/>
        <d v="2019-02-08T15:06:54.000"/>
        <d v="2019-01-03T22:00:33.000"/>
        <d v="2018-12-11T15:52:54.000"/>
        <d v="2018-12-11T20:17:58.000"/>
        <d v="2019-02-13T03:07:18.000"/>
        <d v="2019-01-15T23:00:17.000"/>
        <d v="2019-01-28T23:21:52.000"/>
        <d v="2019-01-24T23:24:55.000"/>
        <d v="2019-01-24T23:25:37.000"/>
        <d v="2019-01-01T17:26:04.000"/>
        <d v="2019-01-14T19:03:29.000"/>
        <d v="2019-01-12T18:34:01.000"/>
        <d v="2019-02-08T02:01:01.000"/>
        <d v="2018-11-27T19:30:34.000"/>
        <d v="2018-12-04T20:49:09.000"/>
        <d v="2019-01-02T20:02:58.000"/>
        <d v="2019-01-14T20:32:51.000"/>
        <d v="2019-01-14T20:33:08.000"/>
        <d v="2019-01-14T20:33:52.000"/>
        <d v="2019-02-05T18:07:23.000"/>
        <d v="2019-02-05T18:50:57.000"/>
        <d v="2019-02-07T18:37:03.000"/>
        <d v="2019-02-08T15:18:57.000"/>
        <d v="2019-02-11T18:51:26.000"/>
        <d v="2019-02-14T21:29:28.000"/>
        <d v="2019-01-15T02:23:27.000"/>
        <d v="2019-02-06T10:02:38.000"/>
        <d v="2019-02-06T10:02:47.000"/>
        <d v="2018-11-29T21:03:53.000"/>
        <d v="2019-01-09T23:31:19.000"/>
        <d v="2019-01-24T17:22:40.000"/>
        <d v="2019-02-07T18:33:58.000"/>
        <d v="2019-02-08T15:18:40.000"/>
        <d v="2018-12-04T06:55:26.000"/>
        <d v="2019-01-24T23:24:45.000"/>
        <d v="2019-02-08T01:46:55.000"/>
        <d v="2019-02-15T06:36:15.000"/>
        <d v="2019-02-15T06:42:57.000"/>
        <d v="2019-02-15T07:38:03.000"/>
        <d v="2018-12-04T14:33:02.000"/>
        <d v="2018-12-10T13:35:00.000"/>
        <d v="2018-12-10T15:17:00.000"/>
        <d v="2019-01-07T13:35:03.000"/>
        <d v="2019-02-06T17:19:02.000"/>
        <d v="2019-02-15T07:30:07.000"/>
        <d v="2019-02-15T12:05:00.000"/>
        <d v="2018-12-03T16:11:01.000"/>
        <d v="2018-12-04T16:22:42.000"/>
        <d v="2018-12-04T18:28:27.000"/>
        <d v="2018-12-06T20:14:12.000"/>
        <d v="2018-12-10T14:21:37.000"/>
        <d v="2018-12-11T13:32:35.000"/>
        <d v="2018-12-11T16:21:09.000"/>
        <d v="2018-12-19T23:12:27.000"/>
        <d v="2019-01-08T15:36:24.000"/>
        <d v="2019-01-25T19:19:04.000"/>
        <d v="2019-01-25T19:55:03.000"/>
        <d v="2019-01-28T23:23:03.000"/>
        <d v="2019-01-29T17:57:39.000"/>
        <d v="2019-02-05T18:08:01.000"/>
        <d v="2018-12-07T05:10:06.000"/>
        <d v="2018-12-07T05:10:39.000"/>
        <d v="2018-12-11T20:17:11.000"/>
        <d v="2018-12-11T20:17:51.000"/>
        <d v="2019-01-26T01:31:34.000"/>
        <d v="2019-02-15T22:52:34.000"/>
        <d v="2019-02-05T07:40:24.000"/>
        <d v="2019-02-05T20:29:33.000"/>
        <d v="2019-02-14T23:08:31.000"/>
      </sharedItems>
      <fieldGroup par="66" base="22">
        <rangePr groupBy="hours" autoEnd="1" autoStart="1" startDate="2018-11-27T19:30:34.000" endDate="2019-02-15T22:52:34.000"/>
        <groupItems count="26">
          <s v="&lt;11/27/2018"/>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27T19:30:34.000" endDate="2019-02-15T22:52:34.000"/>
        <groupItems count="368">
          <s v="&lt;11/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8-11-27T19:30:34.000" endDate="2019-02-15T22:52:34.000"/>
        <groupItems count="14">
          <s v="&lt;11/27/2018"/>
          <s v="Jan"/>
          <s v="Feb"/>
          <s v="Mar"/>
          <s v="Apr"/>
          <s v="May"/>
          <s v="Jun"/>
          <s v="Jul"/>
          <s v="Aug"/>
          <s v="Sep"/>
          <s v="Oct"/>
          <s v="Nov"/>
          <s v="Dec"/>
          <s v="&gt;2/15/2019"/>
        </groupItems>
      </fieldGroup>
    </cacheField>
    <cacheField name="Years" databaseField="0">
      <sharedItems containsMixedTypes="0" count="0"/>
      <fieldGroup base="22">
        <rangePr groupBy="years" autoEnd="1" autoStart="1" startDate="2018-11-27T19:30:34.000" endDate="2019-02-15T22:52:34.000"/>
        <groupItems count="4">
          <s v="&lt;11/27/2018"/>
          <s v="2018"/>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3">
  <r>
    <s v="phil_wegge"/>
    <s v="swoopanalytics"/>
    <m/>
    <m/>
    <m/>
    <m/>
    <m/>
    <m/>
    <m/>
    <m/>
    <s v="No"/>
    <n v="3"/>
    <m/>
    <m/>
    <x v="0"/>
    <d v="2018-12-04T09:18:37.000"/>
    <s v="@karisyd @caikjaer @llocklee @sydney_business @SWOOPAnalytics That's great, congrats!"/>
    <m/>
    <m/>
    <x v="0"/>
    <m/>
    <s v="http://pbs.twimg.com/profile_images/918485773204279296/vt2DcdtG_normal.jpg"/>
    <x v="0"/>
    <s v="https://twitter.com/#!/phil_wegge/status/1069883662911586304"/>
    <m/>
    <m/>
    <s v="1069883662911586304"/>
    <s v="1069880611228180480"/>
    <b v="0"/>
    <n v="1"/>
    <s v="85475742"/>
    <b v="0"/>
    <s v="en"/>
    <m/>
    <s v=""/>
    <b v="0"/>
    <n v="0"/>
    <s v=""/>
    <s v="Twitter for Android"/>
    <b v="0"/>
    <s v="1069880611228180480"/>
    <s v="Tweet"/>
    <n v="0"/>
    <n v="0"/>
    <m/>
    <m/>
    <m/>
    <m/>
    <m/>
    <m/>
    <m/>
    <m/>
    <n v="1"/>
    <s v="2"/>
    <s v="1"/>
    <m/>
    <m/>
    <m/>
    <m/>
    <m/>
    <m/>
    <m/>
    <m/>
    <m/>
  </r>
  <r>
    <s v="janine1803"/>
    <s v="swoopanalytics"/>
    <m/>
    <m/>
    <m/>
    <m/>
    <m/>
    <m/>
    <m/>
    <m/>
    <s v="No"/>
    <n v="8"/>
    <m/>
    <m/>
    <x v="0"/>
    <d v="2018-12-04T09:57:45.000"/>
    <s v="@karisyd @caikjaer @llocklee @sydney_business @SWOOPAnalytics Awesome, well done!"/>
    <m/>
    <m/>
    <x v="0"/>
    <m/>
    <s v="http://pbs.twimg.com/profile_images/783325572646768641/LXuFxB2__normal.jpg"/>
    <x v="1"/>
    <s v="https://twitter.com/#!/janine1803/status/1069893511091249152"/>
    <m/>
    <m/>
    <s v="1069893511091249152"/>
    <s v="1069880611228180480"/>
    <b v="0"/>
    <n v="1"/>
    <s v="85475742"/>
    <b v="0"/>
    <s v="en"/>
    <m/>
    <s v=""/>
    <b v="0"/>
    <n v="0"/>
    <s v=""/>
    <s v="Twitter Web Client"/>
    <b v="0"/>
    <s v="1069880611228180480"/>
    <s v="Tweet"/>
    <n v="0"/>
    <n v="0"/>
    <m/>
    <m/>
    <m/>
    <m/>
    <m/>
    <m/>
    <m/>
    <m/>
    <n v="1"/>
    <s v="2"/>
    <s v="1"/>
    <m/>
    <m/>
    <m/>
    <m/>
    <m/>
    <m/>
    <m/>
    <m/>
    <m/>
  </r>
  <r>
    <s v="ellahafermalz"/>
    <s v="swoopanalytics"/>
    <m/>
    <m/>
    <m/>
    <m/>
    <m/>
    <m/>
    <m/>
    <m/>
    <s v="No"/>
    <n v="13"/>
    <m/>
    <m/>
    <x v="0"/>
    <d v="2018-12-04T10:10:46.000"/>
    <s v="@karisyd @caikjaer @llocklee @sydney_business @SWOOPAnalytics Congratulations all! 👍🏆👏"/>
    <m/>
    <m/>
    <x v="0"/>
    <m/>
    <s v="http://pbs.twimg.com/profile_images/1058856121291673602/teNzJyAc_normal.jpg"/>
    <x v="2"/>
    <s v="https://twitter.com/#!/ellahafermalz/status/1069896788428115968"/>
    <m/>
    <m/>
    <s v="1069896788428115968"/>
    <s v="1069880611228180480"/>
    <b v="0"/>
    <n v="1"/>
    <s v="85475742"/>
    <b v="0"/>
    <s v="en"/>
    <m/>
    <s v=""/>
    <b v="0"/>
    <n v="0"/>
    <s v=""/>
    <s v="Twitter for iPhone"/>
    <b v="0"/>
    <s v="1069880611228180480"/>
    <s v="Tweet"/>
    <n v="0"/>
    <n v="0"/>
    <m/>
    <m/>
    <m/>
    <m/>
    <m/>
    <m/>
    <m/>
    <m/>
    <n v="1"/>
    <s v="2"/>
    <s v="1"/>
    <m/>
    <m/>
    <m/>
    <m/>
    <m/>
    <m/>
    <m/>
    <m/>
    <m/>
  </r>
  <r>
    <s v="knowledgebird"/>
    <s v="swoopanalytics"/>
    <m/>
    <m/>
    <m/>
    <m/>
    <m/>
    <m/>
    <m/>
    <m/>
    <s v="No"/>
    <n v="18"/>
    <m/>
    <m/>
    <x v="0"/>
    <d v="2018-12-07T12:27:58.000"/>
    <s v="RT @TheCR: ESNs are a great place for executives to ask questions, and @SWOOPAnalytics has some great ideas for where they can start #esn h…"/>
    <m/>
    <m/>
    <x v="1"/>
    <m/>
    <s v="http://pbs.twimg.com/profile_images/977312052342435840/ZPB9V-wC_normal.jpg"/>
    <x v="3"/>
    <s v="https://twitter.com/#!/knowledgebird/status/1071018476939075585"/>
    <m/>
    <m/>
    <s v="1071018476939075585"/>
    <m/>
    <b v="0"/>
    <n v="0"/>
    <s v=""/>
    <b v="0"/>
    <s v="en"/>
    <m/>
    <s v=""/>
    <b v="0"/>
    <n v="1"/>
    <s v="1071015240903655424"/>
    <s v="Tweetbot for iΟS"/>
    <b v="0"/>
    <s v="1071015240903655424"/>
    <s v="Tweet"/>
    <n v="0"/>
    <n v="0"/>
    <m/>
    <m/>
    <m/>
    <m/>
    <m/>
    <m/>
    <m/>
    <m/>
    <n v="1"/>
    <s v="5"/>
    <s v="1"/>
    <m/>
    <m/>
    <m/>
    <m/>
    <m/>
    <m/>
    <m/>
    <m/>
    <m/>
  </r>
  <r>
    <s v="isreallysexy"/>
    <s v="swoopanalytics"/>
    <m/>
    <m/>
    <m/>
    <m/>
    <m/>
    <m/>
    <m/>
    <m/>
    <s v="No"/>
    <n v="20"/>
    <m/>
    <m/>
    <x v="0"/>
    <d v="2018-12-11T13:34:33.000"/>
    <s v="RT @SWOOPAnalytics: Ready for #SWOOPChat in New York City._x000a_# employee engagement_x000a_#futureofwork #yammer https://t.co/RijlgnFEDK"/>
    <m/>
    <m/>
    <x v="2"/>
    <s v="https://pbs.twimg.com/media/DuI6xpAW4AQUSDW.jpg"/>
    <s v="https://pbs.twimg.com/media/DuI6xpAW4AQUSDW.jpg"/>
    <x v="4"/>
    <s v="https://twitter.com/#!/isreallysexy/status/1072484784159555586"/>
    <m/>
    <m/>
    <s v="1072484784159555586"/>
    <m/>
    <b v="0"/>
    <n v="0"/>
    <s v=""/>
    <b v="0"/>
    <s v="en"/>
    <m/>
    <s v=""/>
    <b v="0"/>
    <n v="3"/>
    <s v="1072484292071165955"/>
    <s v="Twitter for iPhone"/>
    <b v="0"/>
    <s v="1072484292071165955"/>
    <s v="Tweet"/>
    <n v="0"/>
    <n v="0"/>
    <m/>
    <m/>
    <m/>
    <m/>
    <m/>
    <m/>
    <m/>
    <m/>
    <n v="1"/>
    <s v="1"/>
    <s v="1"/>
    <n v="1"/>
    <n v="7.6923076923076925"/>
    <n v="0"/>
    <n v="0"/>
    <n v="0"/>
    <n v="0"/>
    <n v="12"/>
    <n v="92.3076923076923"/>
    <n v="13"/>
  </r>
  <r>
    <s v="suegemmell"/>
    <s v="carrieyoung"/>
    <m/>
    <m/>
    <m/>
    <m/>
    <m/>
    <m/>
    <m/>
    <m/>
    <s v="No"/>
    <n v="21"/>
    <m/>
    <m/>
    <x v="0"/>
    <d v="2018-12-12T00:32:22.000"/>
    <s v="Great strides have been made in the @UNICEF community network, thanks to Paola Storchi and her team, including @carrieyoung. https://t.co/aMuLBC5jUJ"/>
    <s v="https://twitter.com/SWOOPAnalytics/status/1072512845038931968"/>
    <s v="twitter.com"/>
    <x v="0"/>
    <m/>
    <s v="http://pbs.twimg.com/profile_images/1044492043517550592/DokiaS6X_normal.jpg"/>
    <x v="5"/>
    <s v="https://twitter.com/#!/suegemmell/status/1072650333095161856"/>
    <m/>
    <m/>
    <s v="1072650333095161856"/>
    <m/>
    <b v="0"/>
    <n v="1"/>
    <s v=""/>
    <b v="1"/>
    <s v="en"/>
    <m/>
    <s v="1072512845038931968"/>
    <b v="0"/>
    <n v="0"/>
    <s v=""/>
    <s v="Twitter Web Client"/>
    <b v="0"/>
    <s v="1072650333095161856"/>
    <s v="Tweet"/>
    <n v="0"/>
    <n v="0"/>
    <m/>
    <m/>
    <m/>
    <m/>
    <m/>
    <m/>
    <m/>
    <m/>
    <n v="1"/>
    <s v="8"/>
    <s v="8"/>
    <m/>
    <m/>
    <m/>
    <m/>
    <m/>
    <m/>
    <m/>
    <m/>
    <m/>
  </r>
  <r>
    <s v="suegemmell"/>
    <s v="suegemmell"/>
    <m/>
    <m/>
    <m/>
    <m/>
    <m/>
    <m/>
    <m/>
    <m/>
    <s v="No"/>
    <n v="22"/>
    <m/>
    <m/>
    <x v="1"/>
    <d v="2018-12-12T00:27:03.000"/>
    <s v="Wish I could have joined my #UNICEF colleague Paola Storchi at #SWOOPChat NYC. Next time! https://t.co/hbqVBrhx4G"/>
    <s v="https://twitter.com/SWOOPAnalytics/status/1072577795874672640"/>
    <s v="twitter.com"/>
    <x v="3"/>
    <m/>
    <s v="http://pbs.twimg.com/profile_images/1044492043517550592/DokiaS6X_normal.jpg"/>
    <x v="6"/>
    <s v="https://twitter.com/#!/suegemmell/status/1072648994390716416"/>
    <m/>
    <m/>
    <s v="1072648994390716416"/>
    <m/>
    <b v="0"/>
    <n v="0"/>
    <s v=""/>
    <b v="1"/>
    <s v="en"/>
    <m/>
    <s v="1072577795874672640"/>
    <b v="0"/>
    <n v="0"/>
    <s v=""/>
    <s v="Twitter Web Client"/>
    <b v="0"/>
    <s v="1072648994390716416"/>
    <s v="Tweet"/>
    <n v="0"/>
    <n v="0"/>
    <m/>
    <m/>
    <m/>
    <m/>
    <m/>
    <m/>
    <m/>
    <m/>
    <n v="1"/>
    <s v="8"/>
    <s v="8"/>
    <n v="0"/>
    <n v="0"/>
    <n v="0"/>
    <n v="0"/>
    <n v="0"/>
    <n v="0"/>
    <n v="15"/>
    <n v="100"/>
    <n v="15"/>
  </r>
  <r>
    <s v="mrscoachfuller"/>
    <s v="realfoundations"/>
    <m/>
    <m/>
    <m/>
    <m/>
    <m/>
    <m/>
    <m/>
    <m/>
    <s v="No"/>
    <n v="24"/>
    <m/>
    <m/>
    <x v="0"/>
    <d v="2018-12-12T07:14:06.000"/>
    <s v="RT @SWOOPAnalytics: ⁦#SWOOPChat is underway in NYC. Thank you @RealFoundations⁩ for sharing your story._x000a_#EmployeeEngagement _x000a_#futureofwork…"/>
    <m/>
    <m/>
    <x v="4"/>
    <m/>
    <s v="http://pbs.twimg.com/profile_images/857066815767404544/Cprm4bvj_normal.jpg"/>
    <x v="7"/>
    <s v="https://twitter.com/#!/mrscoachfuller/status/1072751432426758144"/>
    <m/>
    <m/>
    <s v="1072751432426758144"/>
    <m/>
    <b v="0"/>
    <n v="0"/>
    <s v=""/>
    <b v="0"/>
    <s v="en"/>
    <m/>
    <s v=""/>
    <b v="0"/>
    <n v="3"/>
    <s v="1072519605069983746"/>
    <s v="Twitter for iPhone"/>
    <b v="0"/>
    <s v="1072519605069983746"/>
    <s v="Tweet"/>
    <n v="0"/>
    <n v="0"/>
    <m/>
    <m/>
    <m/>
    <m/>
    <m/>
    <m/>
    <m/>
    <m/>
    <n v="1"/>
    <s v="3"/>
    <s v="3"/>
    <n v="1"/>
    <n v="6.25"/>
    <n v="0"/>
    <n v="0"/>
    <n v="0"/>
    <n v="0"/>
    <n v="15"/>
    <n v="93.75"/>
    <n v="16"/>
  </r>
  <r>
    <s v="palwshaa"/>
    <s v="dollinsguy"/>
    <m/>
    <m/>
    <m/>
    <m/>
    <m/>
    <m/>
    <m/>
    <m/>
    <s v="No"/>
    <n v="26"/>
    <m/>
    <m/>
    <x v="0"/>
    <d v="2018-12-30T13:40:54.000"/>
    <s v="&quot;We invite you to submit your website on trendystartups https://t.co/SYOsUyEI92 &amp;amp; subscribe our YouTube Channel https://t.co/fPJ56loor2 _x000a_@_chris_mathis_ @adriancmiranda @VeniApp @SWOOPAnalytics @dollinsguy&quot;"/>
    <s v="https://trendystartups.com/ https://www.youtube.com/channel/UC_1f5VL4nC03UsegwHaNcNA"/>
    <s v="trendystartups.com youtube.com"/>
    <x v="0"/>
    <m/>
    <s v="http://pbs.twimg.com/profile_images/1049695906495438848/Tiv3oraw_normal.jpg"/>
    <x v="8"/>
    <s v="https://twitter.com/#!/palwshaa/status/1079371752181035008"/>
    <m/>
    <m/>
    <s v="1079371752181035008"/>
    <m/>
    <b v="0"/>
    <n v="0"/>
    <s v=""/>
    <b v="0"/>
    <s v="en"/>
    <m/>
    <s v=""/>
    <b v="0"/>
    <n v="0"/>
    <s v=""/>
    <s v="Mobile Web (M2)"/>
    <b v="0"/>
    <s v="1079371752181035008"/>
    <s v="Tweet"/>
    <n v="0"/>
    <n v="0"/>
    <m/>
    <m/>
    <m/>
    <m/>
    <m/>
    <m/>
    <m/>
    <m/>
    <n v="1"/>
    <s v="7"/>
    <s v="7"/>
    <m/>
    <m/>
    <m/>
    <m/>
    <m/>
    <m/>
    <m/>
    <m/>
    <m/>
  </r>
  <r>
    <s v="dsrour"/>
    <s v="microsoft"/>
    <m/>
    <m/>
    <m/>
    <m/>
    <m/>
    <m/>
    <m/>
    <m/>
    <s v="No"/>
    <n v="31"/>
    <m/>
    <m/>
    <x v="0"/>
    <d v="2019-01-03T01:22:56.000"/>
    <s v="RT @SWOOPAnalytics: Learn how global real estate services firm @RealFoundations is using @Yammer, @Microsoft Teams &amp;amp; @SWOOPAnalytics to del…"/>
    <m/>
    <m/>
    <x v="0"/>
    <m/>
    <s v="http://pbs.twimg.com/profile_images/912296274870849538/K-0PFfdk_normal.jpg"/>
    <x v="9"/>
    <s v="https://twitter.com/#!/dsrour/status/1080635590327132161"/>
    <m/>
    <m/>
    <s v="1080635590327132161"/>
    <m/>
    <b v="0"/>
    <n v="0"/>
    <s v=""/>
    <b v="0"/>
    <s v="en"/>
    <m/>
    <s v=""/>
    <b v="0"/>
    <n v="3"/>
    <s v="1080551144227667968"/>
    <s v="Twitter for iPhone"/>
    <b v="0"/>
    <s v="1080551144227667968"/>
    <s v="Tweet"/>
    <n v="0"/>
    <n v="0"/>
    <m/>
    <m/>
    <m/>
    <m/>
    <m/>
    <m/>
    <m/>
    <m/>
    <n v="1"/>
    <s v="3"/>
    <s v="3"/>
    <m/>
    <m/>
    <m/>
    <m/>
    <m/>
    <m/>
    <m/>
    <m/>
    <m/>
  </r>
  <r>
    <s v="slatts"/>
    <s v="swoopanalytics"/>
    <m/>
    <m/>
    <m/>
    <m/>
    <m/>
    <m/>
    <m/>
    <m/>
    <s v="No"/>
    <n v="35"/>
    <m/>
    <m/>
    <x v="0"/>
    <d v="2019-01-13T19:54:04.000"/>
    <s v="Fantastic list of questions from @SWOOPAnalytics that senior leaders could ask employees in an #ESN. https://t.co/phcBWdB6gN"/>
    <s v="https://twitter.com/thecr/status/1084465333929418752"/>
    <s v="twitter.com"/>
    <x v="1"/>
    <m/>
    <s v="http://pbs.twimg.com/profile_images/1058675801082810368/lZyYQ9W-_normal.jpg"/>
    <x v="10"/>
    <s v="https://twitter.com/#!/slatts/status/1084539093726515200"/>
    <m/>
    <m/>
    <s v="1084539093726515200"/>
    <m/>
    <b v="0"/>
    <n v="1"/>
    <s v=""/>
    <b v="1"/>
    <s v="en"/>
    <m/>
    <s v="1084465333929418752"/>
    <b v="0"/>
    <n v="0"/>
    <s v=""/>
    <s v="Twitter for iPhone"/>
    <b v="0"/>
    <s v="1084539093726515200"/>
    <s v="Tweet"/>
    <n v="0"/>
    <n v="0"/>
    <m/>
    <m/>
    <m/>
    <m/>
    <m/>
    <m/>
    <m/>
    <m/>
    <n v="1"/>
    <s v="1"/>
    <s v="1"/>
    <n v="1"/>
    <n v="6.666666666666667"/>
    <n v="0"/>
    <n v="0"/>
    <n v="0"/>
    <n v="0"/>
    <n v="14"/>
    <n v="93.33333333333333"/>
    <n v="15"/>
  </r>
  <r>
    <s v="cmgrchi"/>
    <s v="slatts"/>
    <m/>
    <m/>
    <m/>
    <m/>
    <m/>
    <m/>
    <m/>
    <m/>
    <s v="No"/>
    <n v="36"/>
    <m/>
    <m/>
    <x v="0"/>
    <d v="2019-01-16T05:06:05.000"/>
    <s v="RT @slatts: Fantastic list of questions from @SWOOPAnalytics that senior leaders could ask employees in an #ESN. https://t.co/phcBWdB6gN"/>
    <s v="https://twitter.com/thecr/status/1084465333929418752"/>
    <s v="twitter.com"/>
    <x v="1"/>
    <m/>
    <s v="http://pbs.twimg.com/profile_images/1022958968841195520/R8ahjyV5_normal.jpg"/>
    <x v="11"/>
    <s v="https://twitter.com/#!/cmgrchi/status/1085402787859623941"/>
    <m/>
    <m/>
    <s v="1085402787859623941"/>
    <m/>
    <b v="0"/>
    <n v="0"/>
    <s v=""/>
    <b v="1"/>
    <s v="en"/>
    <m/>
    <s v="1084465333929418752"/>
    <b v="0"/>
    <n v="1"/>
    <s v="1084539093726515200"/>
    <s v="Twitter Web Client"/>
    <b v="0"/>
    <s v="1084539093726515200"/>
    <s v="Tweet"/>
    <n v="0"/>
    <n v="0"/>
    <m/>
    <m/>
    <m/>
    <m/>
    <m/>
    <m/>
    <m/>
    <m/>
    <n v="1"/>
    <s v="1"/>
    <s v="1"/>
    <m/>
    <m/>
    <m/>
    <m/>
    <m/>
    <m/>
    <m/>
    <m/>
    <m/>
  </r>
  <r>
    <s v="javier_otaola"/>
    <s v="swoopanalytics"/>
    <m/>
    <m/>
    <m/>
    <m/>
    <m/>
    <m/>
    <m/>
    <m/>
    <s v="No"/>
    <n v="38"/>
    <m/>
    <m/>
    <x v="0"/>
    <d v="2019-01-22T14:35:29.000"/>
    <s v="The Dying Art of Conversation https://t.co/FdWukpzIks via @SwoopAnalytics"/>
    <s v="https://www.swoopanalytics.com/the-dying-art-of-conversation/"/>
    <s v="swoopanalytics.com"/>
    <x v="0"/>
    <m/>
    <s v="http://pbs.twimg.com/profile_images/963906136662519808/ZtNh7J3v_normal.jpg"/>
    <x v="12"/>
    <s v="https://twitter.com/#!/javier_otaola/status/1087720411440259072"/>
    <m/>
    <m/>
    <s v="1087720411440259072"/>
    <m/>
    <b v="0"/>
    <n v="0"/>
    <s v=""/>
    <b v="0"/>
    <s v="en"/>
    <m/>
    <s v=""/>
    <b v="0"/>
    <n v="0"/>
    <s v=""/>
    <s v="Twitter Web Client"/>
    <b v="0"/>
    <s v="1087720411440259072"/>
    <s v="Tweet"/>
    <n v="0"/>
    <n v="0"/>
    <m/>
    <m/>
    <m/>
    <m/>
    <m/>
    <m/>
    <m/>
    <m/>
    <n v="1"/>
    <s v="1"/>
    <s v="1"/>
    <n v="0"/>
    <n v="0"/>
    <n v="1"/>
    <n v="14.285714285714286"/>
    <n v="0"/>
    <n v="0"/>
    <n v="6"/>
    <n v="85.71428571428571"/>
    <n v="7"/>
  </r>
  <r>
    <s v="cookerandlooker"/>
    <s v="swoopanalytics"/>
    <m/>
    <m/>
    <m/>
    <m/>
    <m/>
    <m/>
    <m/>
    <m/>
    <s v="No"/>
    <n v="39"/>
    <m/>
    <m/>
    <x v="2"/>
    <d v="2019-01-27T23:43:44.000"/>
    <s v="@SWOOPAnalytics Thanks for sharing @SWOOPAnalytics - hope you had a wonderful Australia Day! A x"/>
    <m/>
    <m/>
    <x v="0"/>
    <m/>
    <s v="http://pbs.twimg.com/profile_images/760319556183138304/f5bG3xGX_normal.jpg"/>
    <x v="13"/>
    <s v="https://twitter.com/#!/cookerandlooker/status/1089670323929149440"/>
    <m/>
    <m/>
    <s v="1089670323929149440"/>
    <s v="1088887998110826496"/>
    <b v="0"/>
    <n v="0"/>
    <s v="4439270533"/>
    <b v="0"/>
    <s v="en"/>
    <m/>
    <s v=""/>
    <b v="0"/>
    <n v="0"/>
    <s v=""/>
    <s v="Twitter Web Client"/>
    <b v="0"/>
    <s v="1088887998110826496"/>
    <s v="Tweet"/>
    <n v="0"/>
    <n v="0"/>
    <m/>
    <m/>
    <m/>
    <m/>
    <m/>
    <m/>
    <m/>
    <m/>
    <n v="1"/>
    <s v="1"/>
    <s v="1"/>
    <n v="1"/>
    <n v="7.142857142857143"/>
    <n v="0"/>
    <n v="0"/>
    <n v="0"/>
    <n v="0"/>
    <n v="13"/>
    <n v="92.85714285714286"/>
    <n v="14"/>
  </r>
  <r>
    <s v="voinonen"/>
    <s v="thecr"/>
    <m/>
    <m/>
    <m/>
    <m/>
    <m/>
    <m/>
    <m/>
    <m/>
    <s v="No"/>
    <n v="40"/>
    <m/>
    <m/>
    <x v="0"/>
    <d v="2018-12-07T17:14:30.000"/>
    <s v="@mollyanglin @noahsparks @jhonig1 @rhappe @TheCR There are several third party solutions for tracking influence, what content gets shared within an #esn etc. For example https://t.co/oKrsDVH5uz"/>
    <s v="https://www.swoopanalytics.com"/>
    <s v="swoopanalytics.com"/>
    <x v="1"/>
    <m/>
    <s v="http://pbs.twimg.com/profile_images/378800000838581841/3788f0b6051f48ef773847a6f4410eea_normal.png"/>
    <x v="14"/>
    <s v="https://twitter.com/#!/voinonen/status/1071090588378906629"/>
    <m/>
    <m/>
    <s v="1071090588378906629"/>
    <s v="1071026493239701504"/>
    <b v="0"/>
    <n v="1"/>
    <s v="14375302"/>
    <b v="0"/>
    <s v="en"/>
    <m/>
    <s v=""/>
    <b v="0"/>
    <n v="0"/>
    <s v=""/>
    <s v="Twitter for iPhone"/>
    <b v="0"/>
    <s v="1071026493239701504"/>
    <s v="Tweet"/>
    <n v="0"/>
    <n v="0"/>
    <m/>
    <m/>
    <m/>
    <m/>
    <m/>
    <m/>
    <m/>
    <m/>
    <n v="1"/>
    <s v="5"/>
    <s v="5"/>
    <m/>
    <m/>
    <m/>
    <m/>
    <m/>
    <m/>
    <m/>
    <m/>
    <m/>
  </r>
  <r>
    <s v="rhappe"/>
    <s v="voinonen"/>
    <m/>
    <m/>
    <m/>
    <m/>
    <m/>
    <m/>
    <m/>
    <m/>
    <s v="Yes"/>
    <n v="45"/>
    <m/>
    <m/>
    <x v="0"/>
    <d v="2018-12-07T17:19:59.000"/>
    <s v="@britz @mollyanglin @jhonig1 @TheCR @voinonen @SWOOPAnalytics I've seen - it's one of the best analytics offerings on the market for communities right now"/>
    <m/>
    <m/>
    <x v="0"/>
    <m/>
    <s v="http://pbs.twimg.com/profile_images/823546547451228161/TREK2P9E_normal.jpg"/>
    <x v="15"/>
    <s v="https://twitter.com/#!/rhappe/status/1071091965436014592"/>
    <m/>
    <m/>
    <s v="1071091965436014592"/>
    <s v="1071091819516178432"/>
    <b v="0"/>
    <n v="0"/>
    <s v="14719875"/>
    <b v="0"/>
    <s v="en"/>
    <m/>
    <s v=""/>
    <b v="0"/>
    <n v="0"/>
    <s v=""/>
    <s v="Twitter Web Client"/>
    <b v="0"/>
    <s v="1071091819516178432"/>
    <s v="Tweet"/>
    <n v="0"/>
    <n v="0"/>
    <m/>
    <m/>
    <m/>
    <m/>
    <m/>
    <m/>
    <m/>
    <m/>
    <n v="1"/>
    <s v="5"/>
    <s v="5"/>
    <m/>
    <m/>
    <m/>
    <m/>
    <m/>
    <m/>
    <m/>
    <m/>
    <m/>
  </r>
  <r>
    <s v="mollyanglin"/>
    <s v="voinonen"/>
    <m/>
    <m/>
    <m/>
    <m/>
    <m/>
    <m/>
    <m/>
    <m/>
    <s v="Yes"/>
    <n v="46"/>
    <m/>
    <m/>
    <x v="0"/>
    <d v="2018-12-07T17:23:11.000"/>
    <s v="@rhappe @britz @jhonig1 @TheCR @voinonen @SWOOPAnalytics I've tried it and l think it's great."/>
    <m/>
    <m/>
    <x v="0"/>
    <m/>
    <s v="http://pbs.twimg.com/profile_images/1024685481089478658/Ws7nDlpQ_normal.jpg"/>
    <x v="16"/>
    <s v="https://twitter.com/#!/mollyanglin/status/1071092771325325312"/>
    <m/>
    <m/>
    <s v="1071092771325325312"/>
    <s v="1071091965436014592"/>
    <b v="0"/>
    <n v="1"/>
    <s v="9853212"/>
    <b v="0"/>
    <s v="en"/>
    <m/>
    <s v=""/>
    <b v="0"/>
    <n v="0"/>
    <s v=""/>
    <s v="Twitter Web Client"/>
    <b v="0"/>
    <s v="1071091965436014592"/>
    <s v="Tweet"/>
    <n v="0"/>
    <n v="0"/>
    <m/>
    <m/>
    <m/>
    <m/>
    <m/>
    <m/>
    <m/>
    <m/>
    <n v="1"/>
    <s v="5"/>
    <s v="5"/>
    <m/>
    <m/>
    <m/>
    <m/>
    <m/>
    <m/>
    <m/>
    <m/>
    <m/>
  </r>
  <r>
    <s v="britz"/>
    <s v="voinonen"/>
    <m/>
    <m/>
    <m/>
    <m/>
    <m/>
    <m/>
    <m/>
    <m/>
    <s v="No"/>
    <n v="47"/>
    <m/>
    <m/>
    <x v="0"/>
    <d v="2018-12-07T17:19:24.000"/>
    <s v="@mollyanglin @rhappe @jhonig1 @TheCR @voinonen You should see what @SWOOPAnalytics has to offer in their tool/dashboard which overlays on ESN platforms."/>
    <m/>
    <m/>
    <x v="0"/>
    <m/>
    <s v="http://pbs.twimg.com/profile_images/1042039130845261824/QuwPGBcM_normal.jpg"/>
    <x v="17"/>
    <s v="https://twitter.com/#!/britz/status/1071091819516178432"/>
    <m/>
    <m/>
    <s v="1071091819516178432"/>
    <s v="1070809115088187392"/>
    <b v="0"/>
    <n v="0"/>
    <s v="14375302"/>
    <b v="0"/>
    <s v="en"/>
    <m/>
    <s v=""/>
    <b v="0"/>
    <n v="0"/>
    <s v=""/>
    <s v="TweetDeck"/>
    <b v="0"/>
    <s v="1070809115088187392"/>
    <s v="Tweet"/>
    <n v="0"/>
    <n v="0"/>
    <m/>
    <m/>
    <m/>
    <m/>
    <m/>
    <m/>
    <m/>
    <m/>
    <n v="1"/>
    <s v="5"/>
    <s v="5"/>
    <m/>
    <m/>
    <m/>
    <m/>
    <m/>
    <m/>
    <m/>
    <m/>
    <m/>
  </r>
  <r>
    <s v="juliebhunt"/>
    <s v="swoopanalytics"/>
    <m/>
    <m/>
    <m/>
    <m/>
    <m/>
    <m/>
    <m/>
    <m/>
    <s v="No"/>
    <n v="61"/>
    <m/>
    <m/>
    <x v="0"/>
    <d v="2019-01-30T14:08:19.000"/>
    <s v="RT @IntranetFocus: Interesting post and I applaud the investment by @SWOOPAnalytics in conducting the survey. However I'm not sure I buy in…"/>
    <m/>
    <m/>
    <x v="0"/>
    <m/>
    <s v="http://pbs.twimg.com/profile_images/468502341/Julie4_normal.jpg"/>
    <x v="18"/>
    <s v="https://twitter.com/#!/juliebhunt/status/1090612676508729347"/>
    <m/>
    <m/>
    <s v="1090612676508729347"/>
    <m/>
    <b v="0"/>
    <n v="0"/>
    <s v=""/>
    <b v="1"/>
    <s v="en"/>
    <m/>
    <s v="1090583656358240256"/>
    <b v="0"/>
    <n v="1"/>
    <s v="1090592764717350912"/>
    <s v="Twitter for Android"/>
    <b v="0"/>
    <s v="1090592764717350912"/>
    <s v="Tweet"/>
    <n v="0"/>
    <n v="0"/>
    <m/>
    <m/>
    <m/>
    <m/>
    <m/>
    <m/>
    <m/>
    <m/>
    <n v="2"/>
    <s v="2"/>
    <s v="1"/>
    <m/>
    <m/>
    <m/>
    <m/>
    <m/>
    <m/>
    <m/>
    <m/>
    <m/>
  </r>
  <r>
    <s v="juliebhunt"/>
    <s v="swoopanalytics"/>
    <m/>
    <m/>
    <m/>
    <m/>
    <m/>
    <m/>
    <m/>
    <m/>
    <s v="No"/>
    <n v="63"/>
    <m/>
    <m/>
    <x v="0"/>
    <d v="2019-01-30T14:08:29.000"/>
    <s v="RT @TedHopton: @IntranetFocus @SWOOPAnalytics Spot on, @IntranetFocus. Conflating research about teams with surveys/analysis of online comm…"/>
    <m/>
    <m/>
    <x v="0"/>
    <m/>
    <s v="http://pbs.twimg.com/profile_images/468502341/Julie4_normal.jpg"/>
    <x v="19"/>
    <s v="https://twitter.com/#!/juliebhunt/status/1090612717398999040"/>
    <m/>
    <m/>
    <s v="1090612717398999040"/>
    <m/>
    <b v="0"/>
    <n v="0"/>
    <s v=""/>
    <b v="0"/>
    <s v="en"/>
    <m/>
    <s v=""/>
    <b v="0"/>
    <n v="1"/>
    <s v="1090595006841319424"/>
    <s v="Twitter for Android"/>
    <b v="0"/>
    <s v="1090595006841319424"/>
    <s v="Tweet"/>
    <n v="0"/>
    <n v="0"/>
    <m/>
    <m/>
    <m/>
    <m/>
    <m/>
    <m/>
    <m/>
    <m/>
    <n v="2"/>
    <s v="2"/>
    <s v="1"/>
    <m/>
    <m/>
    <m/>
    <m/>
    <m/>
    <m/>
    <m/>
    <m/>
    <m/>
  </r>
  <r>
    <s v="worrelpa"/>
    <s v="caikjaer"/>
    <m/>
    <m/>
    <m/>
    <m/>
    <m/>
    <m/>
    <m/>
    <m/>
    <s v="No"/>
    <n v="66"/>
    <m/>
    <m/>
    <x v="0"/>
    <d v="2019-02-06T21:19:07.000"/>
    <s v="RT @caikjaer: I’ve been mentioning many times that an AVERAGE message length on enterprise social networks (Workplace/Yammer) is about 270…"/>
    <m/>
    <m/>
    <x v="0"/>
    <m/>
    <s v="http://pbs.twimg.com/profile_images/462291844575936513/ZsipOSmR_normal.jpeg"/>
    <x v="20"/>
    <s v="https://twitter.com/#!/worrelpa/status/1093257807674179589"/>
    <m/>
    <m/>
    <s v="1093257807674179589"/>
    <m/>
    <b v="0"/>
    <n v="0"/>
    <s v=""/>
    <b v="0"/>
    <s v="en"/>
    <m/>
    <s v=""/>
    <b v="0"/>
    <n v="1"/>
    <s v="1092882944274817024"/>
    <s v="Twitter for Android"/>
    <b v="0"/>
    <s v="1092882944274817024"/>
    <s v="Tweet"/>
    <n v="0"/>
    <n v="0"/>
    <m/>
    <m/>
    <m/>
    <m/>
    <m/>
    <m/>
    <m/>
    <m/>
    <n v="1"/>
    <s v="2"/>
    <s v="2"/>
    <n v="0"/>
    <n v="0"/>
    <n v="0"/>
    <n v="0"/>
    <n v="0"/>
    <n v="0"/>
    <n v="22"/>
    <n v="100"/>
    <n v="22"/>
  </r>
  <r>
    <s v="hargravesinst"/>
    <s v="juliantess"/>
    <m/>
    <m/>
    <m/>
    <m/>
    <m/>
    <m/>
    <m/>
    <m/>
    <s v="No"/>
    <n v="67"/>
    <m/>
    <m/>
    <x v="0"/>
    <d v="2019-02-01T01:30:38.000"/>
    <s v="Hargraves' Newsletter: February 2019 - https://t.co/A6baXIzn48 _x000a_Devour the latest news from Hargraves, with tools and ideas for you and your team. @kepnertregoe @weareyarno @SWOOPAnalytics @AllanRyan @JulianTess https://t.co/NX6JCQTOja"/>
    <s v="https://mailchi.mp/hargraves/hi022019s"/>
    <s v="mailchi.mp"/>
    <x v="0"/>
    <s v="https://pbs.twimg.com/media/DySINZ-WkAABDJ5.jpg"/>
    <s v="https://pbs.twimg.com/media/DySINZ-WkAABDJ5.jpg"/>
    <x v="21"/>
    <s v="https://twitter.com/#!/hargravesinst/status/1091146775501701120"/>
    <m/>
    <m/>
    <s v="1091146775501701120"/>
    <m/>
    <b v="0"/>
    <n v="2"/>
    <s v=""/>
    <b v="0"/>
    <s v="en"/>
    <m/>
    <s v=""/>
    <b v="0"/>
    <n v="0"/>
    <s v=""/>
    <s v="MailChimp"/>
    <b v="0"/>
    <s v="1091146775501701120"/>
    <s v="Tweet"/>
    <n v="0"/>
    <n v="0"/>
    <m/>
    <m/>
    <m/>
    <m/>
    <m/>
    <m/>
    <m/>
    <m/>
    <n v="1"/>
    <s v="6"/>
    <s v="6"/>
    <m/>
    <m/>
    <m/>
    <m/>
    <m/>
    <m/>
    <m/>
    <m/>
    <m/>
  </r>
  <r>
    <s v="hargravesinst"/>
    <s v="swoopanalytics"/>
    <m/>
    <m/>
    <m/>
    <m/>
    <m/>
    <m/>
    <m/>
    <m/>
    <s v="No"/>
    <n v="71"/>
    <m/>
    <m/>
    <x v="0"/>
    <d v="2018-12-06T00:23:24.000"/>
    <s v="&quot;Social&quot; Groups in Enterprise Social Networks @SWOOPAnalytics https://t.co/459iDT1RVp"/>
    <s v="https://www.swoopanalytics.com/social-groups-in-enterprise-social-networks/"/>
    <s v="swoopanalytics.com"/>
    <x v="0"/>
    <m/>
    <s v="http://pbs.twimg.com/profile_images/2866699468/67424da52f3b78398b52115099fbc68d_normal.png"/>
    <x v="22"/>
    <s v="https://twitter.com/#!/hargravesinst/status/1070473746853568512"/>
    <m/>
    <m/>
    <s v="1070473746853568512"/>
    <m/>
    <b v="0"/>
    <n v="1"/>
    <s v=""/>
    <b v="0"/>
    <s v="en"/>
    <m/>
    <s v=""/>
    <b v="0"/>
    <n v="0"/>
    <s v=""/>
    <s v="SocialPilot.co"/>
    <b v="0"/>
    <s v="1070473746853568512"/>
    <s v="Tweet"/>
    <n v="0"/>
    <n v="0"/>
    <m/>
    <m/>
    <m/>
    <m/>
    <m/>
    <m/>
    <m/>
    <m/>
    <n v="2"/>
    <s v="6"/>
    <s v="1"/>
    <n v="0"/>
    <n v="0"/>
    <n v="0"/>
    <n v="0"/>
    <n v="0"/>
    <n v="0"/>
    <n v="7"/>
    <n v="100"/>
    <n v="7"/>
  </r>
  <r>
    <s v="hargravesinst"/>
    <s v="hargravesinst"/>
    <m/>
    <m/>
    <m/>
    <m/>
    <m/>
    <m/>
    <m/>
    <m/>
    <s v="No"/>
    <n v="72"/>
    <m/>
    <m/>
    <x v="1"/>
    <d v="2018-12-07T04:50:42.000"/>
    <s v="We won the top award with our research on Groups in ESNs  https://t.co/0c6atRFon0 #partners #collaboration"/>
    <s v="https://www.swoopanalytics.com/we-won-the-top-award-with-our-research-on-groups-in-esns/"/>
    <s v="swoopanalytics.com"/>
    <x v="5"/>
    <m/>
    <s v="http://pbs.twimg.com/profile_images/2866699468/67424da52f3b78398b52115099fbc68d_normal.png"/>
    <x v="23"/>
    <s v="https://twitter.com/#!/hargravesinst/status/1070903402488586240"/>
    <m/>
    <m/>
    <s v="1070903402488586240"/>
    <m/>
    <b v="0"/>
    <n v="0"/>
    <s v=""/>
    <b v="0"/>
    <s v="en"/>
    <m/>
    <s v=""/>
    <b v="0"/>
    <n v="0"/>
    <s v=""/>
    <s v="SocialPilot.co"/>
    <b v="0"/>
    <s v="1070903402488586240"/>
    <s v="Tweet"/>
    <n v="0"/>
    <n v="0"/>
    <m/>
    <m/>
    <m/>
    <m/>
    <m/>
    <m/>
    <m/>
    <m/>
    <n v="5"/>
    <s v="6"/>
    <s v="6"/>
    <n v="3"/>
    <n v="21.428571428571427"/>
    <n v="0"/>
    <n v="0"/>
    <n v="0"/>
    <n v="0"/>
    <n v="11"/>
    <n v="78.57142857142857"/>
    <n v="14"/>
  </r>
  <r>
    <s v="hargravesinst"/>
    <s v="hargravesinst"/>
    <m/>
    <m/>
    <m/>
    <m/>
    <m/>
    <m/>
    <m/>
    <m/>
    <s v="No"/>
    <n v="73"/>
    <m/>
    <m/>
    <x v="1"/>
    <d v="2018-12-20T08:51:00.000"/>
    <s v="SWOOP Chat NYC – Why we do what we do  https://t.co/nF6y0fvcNV #partners #collaboration"/>
    <s v="https://www.swoopanalytics.com/swoop-chat-nyc-why-we-do-what-we-do/"/>
    <s v="swoopanalytics.com"/>
    <x v="5"/>
    <m/>
    <s v="http://pbs.twimg.com/profile_images/2866699468/67424da52f3b78398b52115099fbc68d_normal.png"/>
    <x v="24"/>
    <s v="https://twitter.com/#!/hargravesinst/status/1075674919181127681"/>
    <m/>
    <m/>
    <s v="1075674919181127681"/>
    <m/>
    <b v="0"/>
    <n v="0"/>
    <s v=""/>
    <b v="0"/>
    <s v="en"/>
    <m/>
    <s v=""/>
    <b v="0"/>
    <n v="0"/>
    <s v=""/>
    <s v="SocialPilot.co"/>
    <b v="0"/>
    <s v="1075674919181127681"/>
    <s v="Tweet"/>
    <n v="0"/>
    <n v="0"/>
    <m/>
    <m/>
    <m/>
    <m/>
    <m/>
    <m/>
    <m/>
    <m/>
    <n v="5"/>
    <s v="6"/>
    <s v="6"/>
    <n v="0"/>
    <n v="0"/>
    <n v="0"/>
    <n v="0"/>
    <n v="0"/>
    <n v="0"/>
    <n v="11"/>
    <n v="100"/>
    <n v="11"/>
  </r>
  <r>
    <s v="hargravesinst"/>
    <s v="hargravesinst"/>
    <m/>
    <m/>
    <m/>
    <m/>
    <m/>
    <m/>
    <m/>
    <m/>
    <s v="No"/>
    <n v="74"/>
    <m/>
    <m/>
    <x v="1"/>
    <d v="2019-01-10T00:23:29.000"/>
    <s v="SWOOP is ISO27001 certified  https://t.co/LJPp4OFKgw #partners #collaboration"/>
    <s v="https://www.swoopanalytics.com/swoop-is-iso27001-certified/"/>
    <s v="swoopanalytics.com"/>
    <x v="5"/>
    <m/>
    <s v="http://pbs.twimg.com/profile_images/2866699468/67424da52f3b78398b52115099fbc68d_normal.png"/>
    <x v="25"/>
    <s v="https://twitter.com/#!/hargravesinst/status/1083157341946695681"/>
    <m/>
    <m/>
    <s v="1083157341946695681"/>
    <m/>
    <b v="0"/>
    <n v="0"/>
    <s v=""/>
    <b v="0"/>
    <s v="en"/>
    <m/>
    <s v=""/>
    <b v="0"/>
    <n v="0"/>
    <s v=""/>
    <s v="SocialPilot.co"/>
    <b v="0"/>
    <s v="1083157341946695681"/>
    <s v="Tweet"/>
    <n v="0"/>
    <n v="0"/>
    <m/>
    <m/>
    <m/>
    <m/>
    <m/>
    <m/>
    <m/>
    <m/>
    <n v="5"/>
    <s v="6"/>
    <s v="6"/>
    <n v="0"/>
    <n v="0"/>
    <n v="0"/>
    <n v="0"/>
    <n v="0"/>
    <n v="0"/>
    <n v="6"/>
    <n v="100"/>
    <n v="6"/>
  </r>
  <r>
    <s v="hargravesinst"/>
    <s v="hargravesinst"/>
    <m/>
    <m/>
    <m/>
    <m/>
    <m/>
    <m/>
    <m/>
    <m/>
    <s v="No"/>
    <n v="75"/>
    <m/>
    <m/>
    <x v="1"/>
    <d v="2019-01-17T08:50:47.000"/>
    <s v="How long does it take before SWOOP has an impact on your ESN?  https://t.co/RZc6AGJ2oy #innovation #collaboration"/>
    <s v="https://www.swoopanalytics.com/how-long-does-it-take-before-swoop-has-an-impact-on-your-esn/"/>
    <s v="swoopanalytics.com"/>
    <x v="6"/>
    <m/>
    <s v="http://pbs.twimg.com/profile_images/2866699468/67424da52f3b78398b52115099fbc68d_normal.png"/>
    <x v="26"/>
    <s v="https://twitter.com/#!/hargravesinst/status/1085821725022011392"/>
    <m/>
    <m/>
    <s v="1085821725022011392"/>
    <m/>
    <b v="0"/>
    <n v="0"/>
    <s v=""/>
    <b v="0"/>
    <s v="en"/>
    <m/>
    <s v=""/>
    <b v="0"/>
    <n v="0"/>
    <s v=""/>
    <s v="SocialPilot.co"/>
    <b v="0"/>
    <s v="1085821725022011392"/>
    <s v="Tweet"/>
    <n v="0"/>
    <n v="0"/>
    <m/>
    <m/>
    <m/>
    <m/>
    <m/>
    <m/>
    <m/>
    <m/>
    <n v="5"/>
    <s v="6"/>
    <s v="6"/>
    <n v="1"/>
    <n v="6.666666666666667"/>
    <n v="0"/>
    <n v="0"/>
    <n v="0"/>
    <n v="0"/>
    <n v="14"/>
    <n v="93.33333333333333"/>
    <n v="15"/>
  </r>
  <r>
    <s v="hargravesinst"/>
    <s v="hargravesinst"/>
    <m/>
    <m/>
    <m/>
    <m/>
    <m/>
    <m/>
    <m/>
    <m/>
    <s v="No"/>
    <n v="77"/>
    <m/>
    <m/>
    <x v="1"/>
    <d v="2019-02-07T08:51:05.000"/>
    <s v="Less is Not Always More with Enterprise Social  https://t.co/RSJp4Ir0ws #partners #collaboration"/>
    <s v="https://www.swoopanalytics.com/less-is-not-always-more-with-enterprise-social/"/>
    <s v="swoopanalytics.com"/>
    <x v="5"/>
    <m/>
    <s v="http://pbs.twimg.com/profile_images/2866699468/67424da52f3b78398b52115099fbc68d_normal.png"/>
    <x v="27"/>
    <s v="https://twitter.com/#!/hargravesinst/status/1093431946263306240"/>
    <m/>
    <m/>
    <s v="1093431946263306240"/>
    <m/>
    <b v="0"/>
    <n v="0"/>
    <s v=""/>
    <b v="0"/>
    <s v="en"/>
    <m/>
    <s v=""/>
    <b v="0"/>
    <n v="0"/>
    <s v=""/>
    <s v="SocialPilot.co"/>
    <b v="0"/>
    <s v="1093431946263306240"/>
    <s v="Tweet"/>
    <n v="0"/>
    <n v="0"/>
    <m/>
    <m/>
    <m/>
    <m/>
    <m/>
    <m/>
    <m/>
    <m/>
    <n v="5"/>
    <s v="6"/>
    <s v="6"/>
    <n v="0"/>
    <n v="0"/>
    <n v="0"/>
    <n v="0"/>
    <n v="0"/>
    <n v="0"/>
    <n v="10"/>
    <n v="100"/>
    <n v="10"/>
  </r>
  <r>
    <s v="clearbox"/>
    <s v="swoopanalytics"/>
    <m/>
    <m/>
    <m/>
    <m/>
    <m/>
    <m/>
    <m/>
    <m/>
    <s v="No"/>
    <n v="78"/>
    <m/>
    <m/>
    <x v="0"/>
    <d v="2019-02-08T10:54:00.000"/>
    <s v="Less is not always more with enterprise social https://t.co/ubhooX1PIz via @SwoopAnalytics #ESN #DigitalWorkplace https://t.co/QiFukGHujx"/>
    <s v="https://www.swoopanalytics.com/less-is-not-always-more-with-enterprise-social/"/>
    <s v="swoopanalytics.com"/>
    <x v="7"/>
    <s v="https://pbs.twimg.com/media/Dy02pGRWkAABA_w.jpg"/>
    <s v="https://pbs.twimg.com/media/Dy02pGRWkAABA_w.jpg"/>
    <x v="28"/>
    <s v="https://twitter.com/#!/clearbox/status/1093825265682141190"/>
    <m/>
    <m/>
    <s v="1093825265682141190"/>
    <m/>
    <b v="0"/>
    <n v="0"/>
    <s v=""/>
    <b v="0"/>
    <s v="en"/>
    <m/>
    <s v=""/>
    <b v="0"/>
    <n v="0"/>
    <s v=""/>
    <s v="TweetDeck"/>
    <b v="0"/>
    <s v="1093825265682141190"/>
    <s v="Tweet"/>
    <n v="0"/>
    <n v="0"/>
    <m/>
    <m/>
    <m/>
    <m/>
    <m/>
    <m/>
    <m/>
    <m/>
    <n v="1"/>
    <s v="1"/>
    <s v="1"/>
    <n v="0"/>
    <n v="0"/>
    <n v="0"/>
    <n v="0"/>
    <n v="0"/>
    <n v="0"/>
    <n v="12"/>
    <n v="100"/>
    <n v="12"/>
  </r>
  <r>
    <s v="ernstdecsey"/>
    <s v="socialnetweaver"/>
    <m/>
    <m/>
    <m/>
    <m/>
    <m/>
    <m/>
    <m/>
    <m/>
    <s v="No"/>
    <n v="79"/>
    <m/>
    <m/>
    <x v="0"/>
    <d v="2019-02-11T16:26:46.000"/>
    <s v="Write longer posts! https://t.co/WfFSboCGZd #esn #yammer #DigitalWorkplace by @SWOOPAnalytics @caikjaer CC @SocialNetweaver"/>
    <s v="https://www.swoopanalytics.com/less-is-not-always-more-with-enterprise-social/"/>
    <s v="swoopanalytics.com"/>
    <x v="8"/>
    <m/>
    <s v="http://pbs.twimg.com/profile_images/557506308220272640/4zNs1d1i_normal.jpeg"/>
    <x v="29"/>
    <s v="https://twitter.com/#!/ernstdecsey/status/1094996174262726662"/>
    <m/>
    <m/>
    <s v="1094996174262726662"/>
    <m/>
    <b v="0"/>
    <n v="0"/>
    <s v=""/>
    <b v="0"/>
    <s v="en"/>
    <m/>
    <s v=""/>
    <b v="0"/>
    <n v="0"/>
    <s v=""/>
    <s v="Twitter Web Client"/>
    <b v="0"/>
    <s v="1094996174262726662"/>
    <s v="Tweet"/>
    <n v="0"/>
    <n v="0"/>
    <m/>
    <m/>
    <m/>
    <m/>
    <m/>
    <m/>
    <m/>
    <m/>
    <n v="1"/>
    <s v="2"/>
    <s v="2"/>
    <n v="0"/>
    <n v="0"/>
    <n v="0"/>
    <n v="0"/>
    <n v="0"/>
    <n v="0"/>
    <n v="11"/>
    <n v="100"/>
    <n v="11"/>
  </r>
  <r>
    <s v="sarahcasdorph"/>
    <s v="wiretap"/>
    <m/>
    <m/>
    <m/>
    <m/>
    <m/>
    <m/>
    <m/>
    <m/>
    <s v="No"/>
    <n v="82"/>
    <m/>
    <m/>
    <x v="0"/>
    <d v="2019-02-12T00:05:55.000"/>
    <s v="@SWOOPAnalytics @Yammer The @Wiretap crew is looking forward to this meetup tonight! See you soon!"/>
    <m/>
    <m/>
    <x v="0"/>
    <m/>
    <s v="http://pbs.twimg.com/profile_images/1046507790385078272/5lpexdB0_normal.jpg"/>
    <x v="30"/>
    <s v="https://twitter.com/#!/sarahcasdorph/status/1095111723327967232"/>
    <m/>
    <m/>
    <s v="1095111723327967232"/>
    <s v="1095032578736676865"/>
    <b v="0"/>
    <n v="2"/>
    <s v="4439270533"/>
    <b v="0"/>
    <s v="en"/>
    <m/>
    <s v=""/>
    <b v="0"/>
    <n v="0"/>
    <s v=""/>
    <s v="Twitter for iPhone"/>
    <b v="0"/>
    <s v="1095032578736676865"/>
    <s v="Tweet"/>
    <n v="0"/>
    <n v="0"/>
    <m/>
    <m/>
    <m/>
    <m/>
    <m/>
    <m/>
    <m/>
    <m/>
    <n v="1"/>
    <s v="3"/>
    <s v="3"/>
    <n v="0"/>
    <n v="0"/>
    <n v="0"/>
    <n v="0"/>
    <n v="0"/>
    <n v="0"/>
    <n v="15"/>
    <n v="100"/>
    <n v="15"/>
  </r>
  <r>
    <s v="wedge"/>
    <s v="swoopanalytics"/>
    <m/>
    <m/>
    <m/>
    <m/>
    <m/>
    <m/>
    <m/>
    <m/>
    <s v="No"/>
    <n v="85"/>
    <m/>
    <m/>
    <x v="0"/>
    <d v="2019-02-12T10:00:22.000"/>
    <s v="@TSDigi @SWOOPAnalytics That isn’t a spot."/>
    <m/>
    <m/>
    <x v="0"/>
    <m/>
    <s v="http://pbs.twimg.com/profile_images/1093611788078403585/NfsY2A6R_normal.jpg"/>
    <x v="31"/>
    <s v="https://twitter.com/#!/wedge/status/1095261322638442497"/>
    <m/>
    <m/>
    <s v="1095261322638442497"/>
    <s v="1095260745456123904"/>
    <b v="0"/>
    <n v="0"/>
    <s v="15775918"/>
    <b v="0"/>
    <s v="en"/>
    <m/>
    <s v=""/>
    <b v="0"/>
    <n v="0"/>
    <s v=""/>
    <s v="Tweetbot for Mac"/>
    <b v="0"/>
    <s v="1095260745456123904"/>
    <s v="Tweet"/>
    <n v="0"/>
    <n v="0"/>
    <m/>
    <m/>
    <m/>
    <m/>
    <m/>
    <m/>
    <m/>
    <m/>
    <n v="1"/>
    <s v="1"/>
    <s v="1"/>
    <m/>
    <m/>
    <m/>
    <m/>
    <m/>
    <m/>
    <m/>
    <m/>
    <m/>
  </r>
  <r>
    <s v="cslemp"/>
    <s v="yammer"/>
    <m/>
    <m/>
    <m/>
    <m/>
    <m/>
    <m/>
    <m/>
    <m/>
    <s v="No"/>
    <n v="87"/>
    <m/>
    <m/>
    <x v="0"/>
    <d v="2019-02-07T06:00:02.000"/>
    <s v="My friend Cai brings the data to show that enterprise social doesn't always follow the same rules as consumer social media. Longer posts drive more engagement. Counter-intuitive, and good to know. #ESN @Yammer https://t.co/Y0GixWvyxQ"/>
    <s v="https://lnkd.in/dGy5KzW"/>
    <s v="lnkd.in"/>
    <x v="1"/>
    <m/>
    <s v="http://pbs.twimg.com/profile_images/829842247084412928/CxTMSJEu_normal.jpg"/>
    <x v="32"/>
    <s v="https://twitter.com/#!/cslemp/status/1093388900813455362"/>
    <m/>
    <m/>
    <s v="1093388900813455362"/>
    <m/>
    <b v="0"/>
    <n v="2"/>
    <s v=""/>
    <b v="0"/>
    <s v="en"/>
    <m/>
    <s v=""/>
    <b v="0"/>
    <n v="1"/>
    <s v=""/>
    <s v="LinkedIn"/>
    <b v="0"/>
    <s v="1093388900813455362"/>
    <s v="Tweet"/>
    <n v="0"/>
    <n v="0"/>
    <m/>
    <m/>
    <m/>
    <m/>
    <m/>
    <m/>
    <m/>
    <m/>
    <n v="1"/>
    <s v="3"/>
    <s v="3"/>
    <n v="2"/>
    <n v="5.882352941176471"/>
    <n v="0"/>
    <n v="0"/>
    <n v="0"/>
    <n v="0"/>
    <n v="32"/>
    <n v="94.11764705882354"/>
    <n v="34"/>
  </r>
  <r>
    <s v="sammarshall"/>
    <s v="cslemp"/>
    <m/>
    <m/>
    <m/>
    <m/>
    <m/>
    <m/>
    <m/>
    <m/>
    <s v="No"/>
    <n v="88"/>
    <m/>
    <m/>
    <x v="0"/>
    <d v="2019-02-07T06:45:07.000"/>
    <s v="RT @cslemp: My friend Cai brings the data to show that enterprise social doesn't always follow the same rules as consumer social media. Lon…"/>
    <m/>
    <m/>
    <x v="0"/>
    <m/>
    <s v="http://pbs.twimg.com/profile_images/472007089556959233/zjKIZKbg_normal.jpeg"/>
    <x v="33"/>
    <s v="https://twitter.com/#!/sammarshall/status/1093400246812590080"/>
    <m/>
    <m/>
    <s v="1093400246812590080"/>
    <m/>
    <b v="0"/>
    <n v="0"/>
    <s v=""/>
    <b v="0"/>
    <s v="en"/>
    <m/>
    <s v=""/>
    <b v="0"/>
    <n v="1"/>
    <s v="1093388900813455362"/>
    <s v="Twitter for iPhone"/>
    <b v="0"/>
    <s v="1093388900813455362"/>
    <s v="Tweet"/>
    <n v="0"/>
    <n v="0"/>
    <m/>
    <m/>
    <m/>
    <m/>
    <m/>
    <m/>
    <m/>
    <m/>
    <n v="1"/>
    <s v="3"/>
    <s v="3"/>
    <n v="0"/>
    <n v="0"/>
    <n v="0"/>
    <n v="0"/>
    <n v="0"/>
    <n v="0"/>
    <n v="24"/>
    <n v="100"/>
    <n v="24"/>
  </r>
  <r>
    <s v="tsdigi"/>
    <s v="swoopanalytics"/>
    <m/>
    <m/>
    <m/>
    <m/>
    <m/>
    <m/>
    <m/>
    <m/>
    <s v="No"/>
    <n v="89"/>
    <m/>
    <m/>
    <x v="0"/>
    <d v="2019-02-12T09:58:05.000"/>
    <s v="Less isn't always more when posting content on #internalcomms platforms like #ESN or #Intranet 📝 300 - 2,000 chars a 'sweet spot' for updates according to new @SWOOPAnalytics research! https://t.co/e7YYFQyFFb #digitalworkplace"/>
    <s v="https://www.swoopanalytics.com/less-is-not-always-more-with-enterprise-social/"/>
    <s v="swoopanalytics.com"/>
    <x v="9"/>
    <m/>
    <s v="http://pbs.twimg.com/profile_images/932632419307487232/VPulUZ61_normal.jpg"/>
    <x v="34"/>
    <s v="https://twitter.com/#!/tsdigi/status/1095260745456123904"/>
    <m/>
    <m/>
    <s v="1095260745456123904"/>
    <m/>
    <b v="0"/>
    <n v="2"/>
    <s v=""/>
    <b v="0"/>
    <s v="en"/>
    <m/>
    <s v=""/>
    <b v="0"/>
    <n v="1"/>
    <s v=""/>
    <s v="Twitter Web Client"/>
    <b v="0"/>
    <s v="1095260745456123904"/>
    <s v="Tweet"/>
    <n v="0"/>
    <n v="0"/>
    <m/>
    <m/>
    <m/>
    <m/>
    <m/>
    <m/>
    <m/>
    <m/>
    <n v="1"/>
    <s v="1"/>
    <s v="1"/>
    <n v="1"/>
    <n v="3.4482758620689653"/>
    <n v="0"/>
    <n v="0"/>
    <n v="0"/>
    <n v="0"/>
    <n v="28"/>
    <n v="96.55172413793103"/>
    <n v="29"/>
  </r>
  <r>
    <s v="sammarshall"/>
    <s v="tsdigi"/>
    <m/>
    <m/>
    <m/>
    <m/>
    <m/>
    <m/>
    <m/>
    <m/>
    <s v="No"/>
    <n v="90"/>
    <m/>
    <m/>
    <x v="0"/>
    <d v="2019-02-12T10:17:10.000"/>
    <s v="RT @TSDigi: Less isn't always more when posting content on #internalcomms platforms like #ESN or #Intranet 📝 300 - 2,000 chars a 'sweet spo…"/>
    <m/>
    <m/>
    <x v="10"/>
    <m/>
    <s v="http://pbs.twimg.com/profile_images/472007089556959233/zjKIZKbg_normal.jpeg"/>
    <x v="35"/>
    <s v="https://twitter.com/#!/sammarshall/status/1095265548949180416"/>
    <m/>
    <m/>
    <s v="1095265548949180416"/>
    <m/>
    <b v="0"/>
    <n v="0"/>
    <s v=""/>
    <b v="0"/>
    <s v="en"/>
    <m/>
    <s v=""/>
    <b v="0"/>
    <n v="1"/>
    <s v="1095260745456123904"/>
    <s v="TweetDeck"/>
    <b v="0"/>
    <s v="1095260745456123904"/>
    <s v="Tweet"/>
    <n v="0"/>
    <n v="0"/>
    <m/>
    <m/>
    <m/>
    <m/>
    <m/>
    <m/>
    <m/>
    <m/>
    <n v="1"/>
    <s v="3"/>
    <s v="1"/>
    <n v="1"/>
    <n v="4.3478260869565215"/>
    <n v="0"/>
    <n v="0"/>
    <n v="0"/>
    <n v="0"/>
    <n v="22"/>
    <n v="95.65217391304348"/>
    <n v="23"/>
  </r>
  <r>
    <s v="simongterry"/>
    <s v="swoopanalytics"/>
    <m/>
    <m/>
    <m/>
    <m/>
    <m/>
    <m/>
    <m/>
    <m/>
    <s v="No"/>
    <n v="91"/>
    <m/>
    <m/>
    <x v="0"/>
    <d v="2018-12-04T20:10:16.000"/>
    <s v="@karisyd @caikjaer @llocklee @sydney_business @SWOOPAnalytics Congratulations!"/>
    <m/>
    <m/>
    <x v="0"/>
    <m/>
    <s v="http://pbs.twimg.com/profile_images/865061199045476352/_VBE_HfJ_normal.jpg"/>
    <x v="36"/>
    <s v="https://twitter.com/#!/simongterry/status/1070047656104214528"/>
    <m/>
    <m/>
    <s v="1070047656104214528"/>
    <s v="1069880611228180480"/>
    <b v="0"/>
    <n v="1"/>
    <s v="85475742"/>
    <b v="0"/>
    <s v="en"/>
    <m/>
    <s v=""/>
    <b v="0"/>
    <n v="0"/>
    <s v=""/>
    <s v="Twitter for iPhone"/>
    <b v="0"/>
    <s v="1069880611228180480"/>
    <s v="Tweet"/>
    <n v="0"/>
    <n v="0"/>
    <m/>
    <m/>
    <m/>
    <m/>
    <m/>
    <m/>
    <m/>
    <m/>
    <n v="2"/>
    <s v="2"/>
    <s v="1"/>
    <m/>
    <m/>
    <m/>
    <m/>
    <m/>
    <m/>
    <m/>
    <m/>
    <m/>
  </r>
  <r>
    <s v="simongterry"/>
    <s v="yammer"/>
    <m/>
    <m/>
    <m/>
    <m/>
    <m/>
    <m/>
    <m/>
    <m/>
    <s v="No"/>
    <n v="96"/>
    <m/>
    <m/>
    <x v="0"/>
    <d v="2019-02-12T20:35:14.000"/>
    <s v="RT @SWOOPAnalytics: We've had a great evening of collaboration at the @Yammer meetup in Sydney. Thanks to Emily O'Brien (KFC), Catherine El…"/>
    <m/>
    <m/>
    <x v="0"/>
    <m/>
    <s v="http://pbs.twimg.com/profile_images/865061199045476352/_VBE_HfJ_normal.jpg"/>
    <x v="37"/>
    <s v="https://twitter.com/#!/simongterry/status/1095421092192120832"/>
    <m/>
    <m/>
    <s v="1095421092192120832"/>
    <m/>
    <b v="0"/>
    <n v="0"/>
    <s v=""/>
    <b v="0"/>
    <s v="en"/>
    <m/>
    <s v=""/>
    <b v="0"/>
    <n v="6"/>
    <s v="1095401576783437824"/>
    <s v="Twitter for iPhone"/>
    <b v="0"/>
    <s v="1095401576783437824"/>
    <s v="Tweet"/>
    <n v="0"/>
    <n v="0"/>
    <m/>
    <m/>
    <m/>
    <m/>
    <m/>
    <m/>
    <m/>
    <m/>
    <n v="1"/>
    <s v="2"/>
    <s v="3"/>
    <m/>
    <m/>
    <m/>
    <m/>
    <m/>
    <m/>
    <m/>
    <m/>
    <m/>
  </r>
  <r>
    <s v="intranetfocus"/>
    <s v="swoopanalytics"/>
    <m/>
    <m/>
    <m/>
    <m/>
    <m/>
    <m/>
    <m/>
    <m/>
    <s v="No"/>
    <n v="98"/>
    <m/>
    <m/>
    <x v="0"/>
    <d v="2019-01-30T12:49:11.000"/>
    <s v="Interesting post and I applaud the investment by @SWOOPAnalytics in conducting the survey. However I'm not sure I buy into the analysis. Is a digital team of 296 (the average size) actually a 'team' or a 'community'? https://t.co/xkbRz1zwW1"/>
    <s v="https://twitter.com/ClearBox/status/1090583656358240256"/>
    <s v="twitter.com"/>
    <x v="0"/>
    <m/>
    <s v="http://pbs.twimg.com/profile_images/1037346427909955584/h7z2bYEy_normal.jpg"/>
    <x v="38"/>
    <s v="https://twitter.com/#!/intranetfocus/status/1090592764717350912"/>
    <m/>
    <m/>
    <s v="1090592764717350912"/>
    <m/>
    <b v="0"/>
    <n v="2"/>
    <s v=""/>
    <b v="1"/>
    <s v="en"/>
    <m/>
    <s v="1090583656358240256"/>
    <b v="0"/>
    <n v="1"/>
    <s v=""/>
    <s v="Twitter Web App"/>
    <b v="0"/>
    <s v="1090592764717350912"/>
    <s v="Tweet"/>
    <n v="0"/>
    <n v="0"/>
    <m/>
    <m/>
    <m/>
    <m/>
    <m/>
    <m/>
    <m/>
    <m/>
    <n v="1"/>
    <s v="2"/>
    <s v="1"/>
    <n v="2"/>
    <n v="5.405405405405405"/>
    <n v="0"/>
    <n v="0"/>
    <n v="0"/>
    <n v="0"/>
    <n v="35"/>
    <n v="94.5945945945946"/>
    <n v="37"/>
  </r>
  <r>
    <s v="tedhopton"/>
    <s v="intranetfocus"/>
    <m/>
    <m/>
    <m/>
    <m/>
    <m/>
    <m/>
    <m/>
    <m/>
    <s v="No"/>
    <n v="99"/>
    <m/>
    <m/>
    <x v="2"/>
    <d v="2019-01-30T12:58:06.000"/>
    <s v="@IntranetFocus @SWOOPAnalytics Spot on, @IntranetFocus. Conflating research about teams with surveys/analysis of online communities is misguided. Comparing the two and analyzing how communities supplement teams in orgs is useful, but must keep terminology distinct. #cmgr"/>
    <m/>
    <m/>
    <x v="11"/>
    <m/>
    <s v="http://pbs.twimg.com/profile_images/1089514053414731777/4Pbasanr_normal.jpg"/>
    <x v="39"/>
    <s v="https://twitter.com/#!/tedhopton/status/1090595006841319424"/>
    <m/>
    <m/>
    <s v="1090595006841319424"/>
    <s v="1090592764717350912"/>
    <b v="0"/>
    <n v="0"/>
    <s v="16318928"/>
    <b v="0"/>
    <s v="en"/>
    <m/>
    <s v=""/>
    <b v="0"/>
    <n v="1"/>
    <s v=""/>
    <s v="Twitter for iPhone"/>
    <b v="0"/>
    <s v="1090592764717350912"/>
    <s v="Tweet"/>
    <n v="0"/>
    <n v="0"/>
    <m/>
    <m/>
    <m/>
    <m/>
    <m/>
    <m/>
    <m/>
    <m/>
    <n v="1"/>
    <s v="2"/>
    <s v="2"/>
    <m/>
    <m/>
    <m/>
    <m/>
    <m/>
    <m/>
    <m/>
    <m/>
    <m/>
  </r>
  <r>
    <s v="llocklee"/>
    <s v="intranetfocus"/>
    <m/>
    <m/>
    <m/>
    <m/>
    <m/>
    <m/>
    <m/>
    <m/>
    <s v="No"/>
    <n v="100"/>
    <m/>
    <m/>
    <x v="2"/>
    <d v="2019-01-30T21:25:49.000"/>
    <s v="@IntranetFocus @SWOOPAnalytics Hi Martin ...it is the average size of groups that have self declared themselves as a 'team'. Workplace by Facebook requires group creators to tag their groups by purpose. My point is that most of these self declared teams are communities...so the purpose vs reality is the issue!"/>
    <m/>
    <m/>
    <x v="0"/>
    <m/>
    <s v="http://pbs.twimg.com/profile_images/3247195801/f490ed93d1ef4dd6a26a7df004e3b076_normal.png"/>
    <x v="40"/>
    <s v="https://twitter.com/#!/llocklee/status/1090722776070086657"/>
    <m/>
    <m/>
    <s v="1090722776070086657"/>
    <s v="1090592764717350912"/>
    <b v="0"/>
    <n v="3"/>
    <s v="16318928"/>
    <b v="0"/>
    <s v="en"/>
    <m/>
    <s v=""/>
    <b v="0"/>
    <n v="0"/>
    <s v=""/>
    <s v="Twitter Web Client"/>
    <b v="0"/>
    <s v="1090592764717350912"/>
    <s v="Tweet"/>
    <n v="0"/>
    <n v="0"/>
    <m/>
    <m/>
    <m/>
    <m/>
    <m/>
    <m/>
    <m/>
    <m/>
    <n v="1"/>
    <s v="2"/>
    <s v="2"/>
    <n v="0"/>
    <n v="0"/>
    <n v="1"/>
    <n v="1.9607843137254901"/>
    <n v="0"/>
    <n v="0"/>
    <n v="50"/>
    <n v="98.03921568627452"/>
    <n v="51"/>
  </r>
  <r>
    <s v="llocklee"/>
    <s v="intranetfocus"/>
    <m/>
    <m/>
    <m/>
    <m/>
    <m/>
    <m/>
    <m/>
    <m/>
    <s v="No"/>
    <n v="101"/>
    <m/>
    <m/>
    <x v="0"/>
    <d v="2019-01-30T21:29:58.000"/>
    <s v="@TedHopton @IntranetFocus @SWOOPAnalytics Tks Ted ... my point is that group creators are actually conflating the terms by calling their communities a 'team'. My final recommendations are aimed at getting group these creators to recognise that and split them apart."/>
    <m/>
    <m/>
    <x v="0"/>
    <m/>
    <s v="http://pbs.twimg.com/profile_images/3247195801/f490ed93d1ef4dd6a26a7df004e3b076_normal.png"/>
    <x v="41"/>
    <s v="https://twitter.com/#!/llocklee/status/1090723821710004224"/>
    <m/>
    <m/>
    <s v="1090723821710004224"/>
    <s v="1090595006841319424"/>
    <b v="0"/>
    <n v="1"/>
    <s v="15284274"/>
    <b v="0"/>
    <s v="en"/>
    <m/>
    <s v=""/>
    <b v="0"/>
    <n v="0"/>
    <s v=""/>
    <s v="Twitter Web Client"/>
    <b v="0"/>
    <s v="1090595006841319424"/>
    <s v="Tweet"/>
    <n v="0"/>
    <n v="0"/>
    <m/>
    <m/>
    <m/>
    <m/>
    <m/>
    <m/>
    <m/>
    <m/>
    <n v="2"/>
    <s v="2"/>
    <s v="2"/>
    <m/>
    <m/>
    <m/>
    <m/>
    <m/>
    <m/>
    <m/>
    <m/>
    <m/>
  </r>
  <r>
    <s v="llocklee"/>
    <s v="intranetfocus"/>
    <m/>
    <m/>
    <m/>
    <m/>
    <m/>
    <m/>
    <m/>
    <m/>
    <s v="No"/>
    <n v="102"/>
    <m/>
    <m/>
    <x v="0"/>
    <d v="2019-01-30T21:33:58.000"/>
    <s v="@TedHopton @IntranetFocus @SWOOPAnalytics Its actually the group creators who are conflating the terms 'Team' and 'Community' by declaring their group a 'Team' when it really is a 'Community'. That is why my recommendation was for them to recognise this and separate them so stated purpose = reality."/>
    <m/>
    <m/>
    <x v="0"/>
    <m/>
    <s v="http://pbs.twimg.com/profile_images/3247195801/f490ed93d1ef4dd6a26a7df004e3b076_normal.png"/>
    <x v="42"/>
    <s v="https://twitter.com/#!/llocklee/status/1090724830091988993"/>
    <m/>
    <m/>
    <s v="1090724830091988993"/>
    <s v="1090595006841319424"/>
    <b v="0"/>
    <n v="1"/>
    <s v="15284274"/>
    <b v="0"/>
    <s v="en"/>
    <m/>
    <s v=""/>
    <b v="0"/>
    <n v="0"/>
    <s v=""/>
    <s v="Twitter Web Client"/>
    <b v="0"/>
    <s v="1090595006841319424"/>
    <s v="Tweet"/>
    <n v="0"/>
    <n v="0"/>
    <m/>
    <m/>
    <m/>
    <m/>
    <m/>
    <m/>
    <m/>
    <m/>
    <n v="2"/>
    <s v="2"/>
    <s v="2"/>
    <m/>
    <m/>
    <m/>
    <m/>
    <m/>
    <m/>
    <m/>
    <m/>
    <m/>
  </r>
  <r>
    <s v="benjohn987"/>
    <s v="swoopanalytics"/>
    <m/>
    <m/>
    <m/>
    <m/>
    <m/>
    <m/>
    <m/>
    <m/>
    <s v="No"/>
    <n v="106"/>
    <m/>
    <m/>
    <x v="0"/>
    <d v="2019-02-13T08:13:45.000"/>
    <s v="RT @chieftech: Great to chat with @angusflorance @markwoodrow @dext3r @slybeer Laurie Lock Lee from @SWOOPAnalytics &amp;amp; Matt Moore this after…"/>
    <m/>
    <m/>
    <x v="0"/>
    <m/>
    <s v="http://abs.twimg.com/sticky/default_profile_images/default_profile_normal.png"/>
    <x v="43"/>
    <s v="https://twitter.com/#!/benjohn987/status/1095596877008064512"/>
    <m/>
    <m/>
    <s v="1095596877008064512"/>
    <m/>
    <b v="0"/>
    <n v="0"/>
    <s v=""/>
    <b v="0"/>
    <s v="en"/>
    <m/>
    <s v=""/>
    <b v="0"/>
    <n v="1"/>
    <s v="1095587221208326144"/>
    <s v="MSIGnitePoster"/>
    <b v="0"/>
    <s v="1095587221208326144"/>
    <s v="Tweet"/>
    <n v="0"/>
    <n v="0"/>
    <m/>
    <m/>
    <m/>
    <m/>
    <m/>
    <m/>
    <m/>
    <m/>
    <n v="1"/>
    <s v="4"/>
    <s v="1"/>
    <m/>
    <m/>
    <m/>
    <m/>
    <m/>
    <m/>
    <m/>
    <m/>
    <m/>
  </r>
  <r>
    <s v="stefaniquarles"/>
    <s v="yammer"/>
    <m/>
    <m/>
    <m/>
    <m/>
    <m/>
    <m/>
    <m/>
    <m/>
    <s v="No"/>
    <n v="112"/>
    <m/>
    <m/>
    <x v="0"/>
    <d v="2019-02-13T09:35:50.000"/>
    <s v="RT @SWOOPAnalytics: We've had a great evening of collaboration at the @Yammer meetup in Sydney. Thanks to Emily O'Brien (KFC), Catherine El…"/>
    <m/>
    <m/>
    <x v="0"/>
    <m/>
    <s v="http://pbs.twimg.com/profile_images/1066875960585265152/FcTwnBmW_normal.jpg"/>
    <x v="44"/>
    <s v="https://twitter.com/#!/stefaniquarles/status/1095617536681566208"/>
    <m/>
    <m/>
    <s v="1095617536681566208"/>
    <m/>
    <b v="0"/>
    <n v="0"/>
    <s v=""/>
    <b v="0"/>
    <s v="en"/>
    <m/>
    <s v=""/>
    <b v="0"/>
    <n v="6"/>
    <s v="1095401576783437824"/>
    <s v="Twitter for iPhone"/>
    <b v="0"/>
    <s v="1095401576783437824"/>
    <s v="Tweet"/>
    <n v="0"/>
    <n v="0"/>
    <m/>
    <m/>
    <m/>
    <m/>
    <m/>
    <m/>
    <m/>
    <m/>
    <n v="1"/>
    <s v="3"/>
    <s v="3"/>
    <m/>
    <m/>
    <m/>
    <m/>
    <m/>
    <m/>
    <m/>
    <m/>
    <m/>
  </r>
  <r>
    <s v="chieftech"/>
    <s v="owenbrandt"/>
    <m/>
    <m/>
    <m/>
    <m/>
    <m/>
    <m/>
    <m/>
    <m/>
    <s v="Yes"/>
    <n v="114"/>
    <m/>
    <m/>
    <x v="2"/>
    <d v="2019-02-13T09:29:26.000"/>
    <s v="@owenbrandt @angusflorance @markwoodrow @dext3r @slybeer @SWOOPAnalytics @james_steptwo Should be at some stage! Would be good to catch up"/>
    <m/>
    <m/>
    <x v="0"/>
    <m/>
    <s v="http://pbs.twimg.com/profile_images/761382214139416578/65or6I24_normal.jpg"/>
    <x v="45"/>
    <s v="https://twitter.com/#!/chieftech/status/1095615922293751809"/>
    <m/>
    <m/>
    <s v="1095615922293751809"/>
    <s v="1095610385099640832"/>
    <b v="0"/>
    <n v="0"/>
    <s v="21843551"/>
    <b v="0"/>
    <s v="en"/>
    <m/>
    <s v=""/>
    <b v="0"/>
    <n v="0"/>
    <s v=""/>
    <s v="Twitter for Android"/>
    <b v="0"/>
    <s v="1095610385099640832"/>
    <s v="Tweet"/>
    <n v="0"/>
    <n v="0"/>
    <m/>
    <m/>
    <m/>
    <m/>
    <m/>
    <m/>
    <m/>
    <m/>
    <n v="1"/>
    <s v="4"/>
    <s v="4"/>
    <m/>
    <m/>
    <m/>
    <m/>
    <m/>
    <m/>
    <m/>
    <m/>
    <m/>
  </r>
  <r>
    <s v="owenbrandt"/>
    <s v="james_steptwo"/>
    <m/>
    <m/>
    <m/>
    <m/>
    <m/>
    <m/>
    <m/>
    <m/>
    <s v="No"/>
    <n v="115"/>
    <m/>
    <m/>
    <x v="0"/>
    <d v="2019-02-13T09:07:25.000"/>
    <s v="@chieftech @angusflorance @markwoodrow @dext3r @slybeer @SWOOPAnalytics @james_steptwo Darn, popped in briefly between client and Msft meetings. Shame I missed the session. Around tomorrow?"/>
    <m/>
    <m/>
    <x v="0"/>
    <m/>
    <s v="http://pbs.twimg.com/profile_images/618655144058564608/UYQg-q2v_normal.jpg"/>
    <x v="46"/>
    <s v="https://twitter.com/#!/owenbrandt/status/1095610385099640832"/>
    <m/>
    <m/>
    <s v="1095610385099640832"/>
    <s v="1095587221208326144"/>
    <b v="0"/>
    <n v="0"/>
    <s v="9286142"/>
    <b v="0"/>
    <s v="en"/>
    <m/>
    <s v=""/>
    <b v="0"/>
    <n v="0"/>
    <s v=""/>
    <s v="Twitter for iPhone"/>
    <b v="0"/>
    <s v="1095587221208326144"/>
    <s v="Tweet"/>
    <n v="0"/>
    <n v="0"/>
    <m/>
    <m/>
    <m/>
    <m/>
    <m/>
    <m/>
    <m/>
    <m/>
    <n v="2"/>
    <s v="4"/>
    <s v="4"/>
    <n v="0"/>
    <n v="0"/>
    <n v="2"/>
    <n v="8.695652173913043"/>
    <n v="0"/>
    <n v="0"/>
    <n v="21"/>
    <n v="91.30434782608695"/>
    <n v="23"/>
  </r>
  <r>
    <s v="owenbrandt"/>
    <s v="james_steptwo"/>
    <m/>
    <m/>
    <m/>
    <m/>
    <m/>
    <m/>
    <m/>
    <m/>
    <s v="No"/>
    <n v="122"/>
    <m/>
    <m/>
    <x v="0"/>
    <d v="2019-02-13T11:29:19.000"/>
    <s v="@chieftech @angusflorance @markwoodrow @dext3r @slybeer @SWOOPAnalytics @james_steptwo Will ping you. Lots to chat about"/>
    <m/>
    <m/>
    <x v="0"/>
    <m/>
    <s v="http://pbs.twimg.com/profile_images/618655144058564608/UYQg-q2v_normal.jpg"/>
    <x v="47"/>
    <s v="https://twitter.com/#!/owenbrandt/status/1095646094749425664"/>
    <m/>
    <m/>
    <s v="1095646094749425664"/>
    <s v="1095615922293751809"/>
    <b v="0"/>
    <n v="2"/>
    <s v="9286142"/>
    <b v="0"/>
    <s v="en"/>
    <m/>
    <s v=""/>
    <b v="0"/>
    <n v="0"/>
    <s v=""/>
    <s v="Twitter for iPhone"/>
    <b v="0"/>
    <s v="1095615922293751809"/>
    <s v="Tweet"/>
    <n v="0"/>
    <n v="0"/>
    <m/>
    <m/>
    <m/>
    <m/>
    <m/>
    <m/>
    <m/>
    <m/>
    <n v="2"/>
    <s v="4"/>
    <s v="4"/>
    <n v="0"/>
    <n v="0"/>
    <n v="0"/>
    <n v="0"/>
    <n v="0"/>
    <n v="0"/>
    <n v="14"/>
    <n v="100"/>
    <n v="14"/>
  </r>
  <r>
    <s v="thecr"/>
    <s v="swoopanalytics"/>
    <m/>
    <m/>
    <m/>
    <m/>
    <m/>
    <m/>
    <m/>
    <m/>
    <s v="No"/>
    <n v="130"/>
    <m/>
    <m/>
    <x v="0"/>
    <d v="2018-12-07T12:15:06.000"/>
    <s v="ESNs are a great place for executives to ask questions, and @SWOOPAnalytics has some great ideas for where they can start #esn https://t.co/iqvKu8PY4n"/>
    <s v="http://www.swoopanalytics.com/20-questions-that-could-change-your-company/"/>
    <s v="swoopanalytics.com"/>
    <x v="1"/>
    <m/>
    <s v="http://pbs.twimg.com/profile_images/137276315/Logo_Square_normal.jpg"/>
    <x v="48"/>
    <s v="https://twitter.com/#!/thecr/status/1071015240903655424"/>
    <m/>
    <m/>
    <s v="1071015240903655424"/>
    <m/>
    <b v="0"/>
    <n v="0"/>
    <s v=""/>
    <b v="0"/>
    <s v="en"/>
    <m/>
    <s v=""/>
    <b v="0"/>
    <n v="1"/>
    <s v=""/>
    <s v="Hootsuite"/>
    <b v="0"/>
    <s v="1071015240903655424"/>
    <s v="Tweet"/>
    <n v="0"/>
    <n v="0"/>
    <m/>
    <m/>
    <m/>
    <m/>
    <m/>
    <m/>
    <m/>
    <m/>
    <n v="10"/>
    <s v="5"/>
    <s v="1"/>
    <n v="2"/>
    <n v="9.090909090909092"/>
    <n v="0"/>
    <n v="0"/>
    <n v="0"/>
    <n v="0"/>
    <n v="20"/>
    <n v="90.9090909090909"/>
    <n v="22"/>
  </r>
  <r>
    <s v="thecr"/>
    <s v="britz"/>
    <m/>
    <m/>
    <m/>
    <m/>
    <m/>
    <m/>
    <m/>
    <m/>
    <s v="Yes"/>
    <n v="131"/>
    <m/>
    <m/>
    <x v="0"/>
    <d v="2018-12-11T20:28:56.000"/>
    <s v="RT @SWOOPAnalytics: Hands on social learning with @britz at #SWOOPChat in NYC._x000a_#EmployeeEngagement _x000a_#futureofwork https://t.co/JhLDozrfXC"/>
    <m/>
    <m/>
    <x v="4"/>
    <s v="https://pbs.twimg.com/media/DuKP0MEWwAAxNac.jpg"/>
    <s v="https://pbs.twimg.com/media/DuKP0MEWwAAxNac.jpg"/>
    <x v="49"/>
    <s v="https://twitter.com/#!/thecr/status/1072589068498821126"/>
    <m/>
    <m/>
    <s v="1072589068498821126"/>
    <m/>
    <b v="0"/>
    <n v="0"/>
    <s v=""/>
    <b v="0"/>
    <s v="en"/>
    <m/>
    <s v=""/>
    <b v="0"/>
    <n v="2"/>
    <s v="1072577795874672640"/>
    <s v="Twitter for iPhone"/>
    <b v="0"/>
    <s v="1072577795874672640"/>
    <s v="Tweet"/>
    <n v="0"/>
    <n v="0"/>
    <m/>
    <m/>
    <m/>
    <m/>
    <m/>
    <m/>
    <m/>
    <m/>
    <n v="1"/>
    <s v="5"/>
    <s v="5"/>
    <n v="0"/>
    <n v="0"/>
    <n v="0"/>
    <n v="0"/>
    <n v="0"/>
    <n v="0"/>
    <n v="14"/>
    <n v="100"/>
    <n v="14"/>
  </r>
  <r>
    <s v="thecr"/>
    <s v="swoopanalytics"/>
    <m/>
    <m/>
    <m/>
    <m/>
    <m/>
    <m/>
    <m/>
    <m/>
    <s v="No"/>
    <n v="133"/>
    <m/>
    <m/>
    <x v="0"/>
    <d v="2018-12-13T15:01:32.000"/>
    <s v="ESNs are a great place for executives to ask questions, and @SWOOPAnalytics has some great ideas for where they can start #esn https://t.co/9NCeurbh5s"/>
    <s v="http://www.swoopanalytics.com/20-questions-that-could-change-your-company/"/>
    <s v="swoopanalytics.com"/>
    <x v="1"/>
    <m/>
    <s v="http://pbs.twimg.com/profile_images/137276315/Logo_Square_normal.jpg"/>
    <x v="50"/>
    <s v="https://twitter.com/#!/thecr/status/1073231451007672321"/>
    <m/>
    <m/>
    <s v="1073231451007672321"/>
    <m/>
    <b v="0"/>
    <n v="0"/>
    <s v=""/>
    <b v="0"/>
    <s v="en"/>
    <m/>
    <s v=""/>
    <b v="0"/>
    <n v="0"/>
    <s v=""/>
    <s v="Hootsuite Inc."/>
    <b v="0"/>
    <s v="1073231451007672321"/>
    <s v="Tweet"/>
    <n v="0"/>
    <n v="0"/>
    <m/>
    <m/>
    <m/>
    <m/>
    <m/>
    <m/>
    <m/>
    <m/>
    <n v="10"/>
    <s v="5"/>
    <s v="1"/>
    <n v="2"/>
    <n v="9.090909090909092"/>
    <n v="0"/>
    <n v="0"/>
    <n v="0"/>
    <n v="0"/>
    <n v="20"/>
    <n v="90.9090909090909"/>
    <n v="22"/>
  </r>
  <r>
    <s v="thecr"/>
    <s v="swoopanalytics"/>
    <m/>
    <m/>
    <m/>
    <m/>
    <m/>
    <m/>
    <m/>
    <m/>
    <s v="No"/>
    <n v="134"/>
    <m/>
    <m/>
    <x v="0"/>
    <d v="2018-12-19T08:00:39.000"/>
    <s v="ESNs are a great place for executives to ask questions, and @SWOOPAnalytics has some great ideas for where they can start #esn#cmgr https://t.co/fVPr4ww0Ys"/>
    <s v="http://www.swoopanalytics.com/20-questions-that-could-change-your-company/"/>
    <s v="swoopanalytics.com"/>
    <x v="0"/>
    <m/>
    <s v="http://pbs.twimg.com/profile_images/137276315/Logo_Square_normal.jpg"/>
    <x v="51"/>
    <s v="https://twitter.com/#!/thecr/status/1075299860537114624"/>
    <m/>
    <m/>
    <s v="1075299860537114624"/>
    <m/>
    <b v="0"/>
    <n v="0"/>
    <s v=""/>
    <b v="0"/>
    <s v="en"/>
    <m/>
    <s v=""/>
    <b v="0"/>
    <n v="0"/>
    <s v=""/>
    <s v="Hootsuite Inc."/>
    <b v="0"/>
    <s v="1075299860537114624"/>
    <s v="Tweet"/>
    <n v="0"/>
    <n v="0"/>
    <m/>
    <m/>
    <m/>
    <m/>
    <m/>
    <m/>
    <m/>
    <m/>
    <n v="10"/>
    <s v="5"/>
    <s v="1"/>
    <n v="2"/>
    <n v="8.695652173913043"/>
    <n v="0"/>
    <n v="0"/>
    <n v="0"/>
    <n v="0"/>
    <n v="21"/>
    <n v="91.30434782608695"/>
    <n v="23"/>
  </r>
  <r>
    <s v="thecr"/>
    <s v="swoopanalytics"/>
    <m/>
    <m/>
    <m/>
    <m/>
    <m/>
    <m/>
    <m/>
    <m/>
    <s v="No"/>
    <n v="135"/>
    <m/>
    <m/>
    <x v="0"/>
    <d v="2018-12-22T11:00:40.000"/>
    <s v="ESNs are a great place for executives to ask questions, and @SWOOPAnalytics has some great ideas for where they can start #esn https://t.co/kA1F3VgE4G"/>
    <s v="http://www.swoopanalytics.com/20-questions-that-could-change-your-company/"/>
    <s v="swoopanalytics.com"/>
    <x v="1"/>
    <m/>
    <s v="http://pbs.twimg.com/profile_images/137276315/Logo_Square_normal.jpg"/>
    <x v="52"/>
    <s v="https://twitter.com/#!/thecr/status/1076432325238501376"/>
    <m/>
    <m/>
    <s v="1076432325238501376"/>
    <m/>
    <b v="0"/>
    <n v="0"/>
    <s v=""/>
    <b v="0"/>
    <s v="en"/>
    <m/>
    <s v=""/>
    <b v="0"/>
    <n v="0"/>
    <s v=""/>
    <s v="Hootsuite Inc."/>
    <b v="0"/>
    <s v="1076432325238501376"/>
    <s v="Tweet"/>
    <n v="0"/>
    <n v="0"/>
    <m/>
    <m/>
    <m/>
    <m/>
    <m/>
    <m/>
    <m/>
    <m/>
    <n v="10"/>
    <s v="5"/>
    <s v="1"/>
    <n v="2"/>
    <n v="9.090909090909092"/>
    <n v="0"/>
    <n v="0"/>
    <n v="0"/>
    <n v="0"/>
    <n v="20"/>
    <n v="90.9090909090909"/>
    <n v="22"/>
  </r>
  <r>
    <s v="thecr"/>
    <s v="swoopanalytics"/>
    <m/>
    <m/>
    <m/>
    <m/>
    <m/>
    <m/>
    <m/>
    <m/>
    <s v="No"/>
    <n v="136"/>
    <m/>
    <m/>
    <x v="0"/>
    <d v="2019-01-07T05:30:04.000"/>
    <s v="ESNs are a great place for executives to ask questions, and @SWOOPAnalytics has some great ideas for where they can start #esn https://t.co/I4dWWM3LTA"/>
    <s v="http://www.swoopanalytics.com/20-questions-that-could-change-your-company/"/>
    <s v="swoopanalytics.com"/>
    <x v="1"/>
    <m/>
    <s v="http://pbs.twimg.com/profile_images/137276315/Logo_Square_normal.jpg"/>
    <x v="53"/>
    <s v="https://twitter.com/#!/thecr/status/1082147334442704896"/>
    <m/>
    <m/>
    <s v="1082147334442704896"/>
    <m/>
    <b v="0"/>
    <n v="0"/>
    <s v=""/>
    <b v="0"/>
    <s v="en"/>
    <m/>
    <s v=""/>
    <b v="0"/>
    <n v="0"/>
    <s v=""/>
    <s v="Hootsuite Inc."/>
    <b v="0"/>
    <s v="1082147334442704896"/>
    <s v="Tweet"/>
    <n v="0"/>
    <n v="0"/>
    <m/>
    <m/>
    <m/>
    <m/>
    <m/>
    <m/>
    <m/>
    <m/>
    <n v="10"/>
    <s v="5"/>
    <s v="1"/>
    <n v="2"/>
    <n v="9.090909090909092"/>
    <n v="0"/>
    <n v="0"/>
    <n v="0"/>
    <n v="0"/>
    <n v="20"/>
    <n v="90.9090909090909"/>
    <n v="22"/>
  </r>
  <r>
    <s v="thecr"/>
    <s v="swoopanalytics"/>
    <m/>
    <m/>
    <m/>
    <m/>
    <m/>
    <m/>
    <m/>
    <m/>
    <s v="No"/>
    <n v="137"/>
    <m/>
    <m/>
    <x v="0"/>
    <d v="2019-01-13T15:00:58.000"/>
    <s v="ESNs are a great place for executives to ask questions, and @SWOOPAnalytics has some great ideas for where they can start #esn https://t.co/NNsa21J3wi"/>
    <s v="http://www.swoopanalytics.com/20-questions-that-could-change-your-company/"/>
    <s v="swoopanalytics.com"/>
    <x v="1"/>
    <m/>
    <s v="http://pbs.twimg.com/profile_images/137276315/Logo_Square_normal.jpg"/>
    <x v="54"/>
    <s v="https://twitter.com/#!/thecr/status/1084465333929418752"/>
    <m/>
    <m/>
    <s v="1084465333929418752"/>
    <m/>
    <b v="0"/>
    <n v="0"/>
    <s v=""/>
    <b v="0"/>
    <s v="en"/>
    <m/>
    <s v=""/>
    <b v="0"/>
    <n v="0"/>
    <s v=""/>
    <s v="Hootsuite Inc."/>
    <b v="0"/>
    <s v="1084465333929418752"/>
    <s v="Tweet"/>
    <n v="0"/>
    <n v="0"/>
    <m/>
    <m/>
    <m/>
    <m/>
    <m/>
    <m/>
    <m/>
    <m/>
    <n v="10"/>
    <s v="5"/>
    <s v="1"/>
    <n v="2"/>
    <n v="9.090909090909092"/>
    <n v="0"/>
    <n v="0"/>
    <n v="0"/>
    <n v="0"/>
    <n v="20"/>
    <n v="90.9090909090909"/>
    <n v="22"/>
  </r>
  <r>
    <s v="thecr"/>
    <s v="swoopanalytics"/>
    <m/>
    <m/>
    <m/>
    <m/>
    <m/>
    <m/>
    <m/>
    <m/>
    <s v="No"/>
    <n v="138"/>
    <m/>
    <m/>
    <x v="0"/>
    <d v="2019-01-19T08:00:26.000"/>
    <s v="ESNs are a great place for executives to ask questions, and @SWOOPAnalytics has some great ideas for where they can start #esn#cmgr https://t.co/K0XO7R3JBC"/>
    <s v="http://www.swoopanalytics.com/20-questions-that-could-change-your-company/"/>
    <s v="swoopanalytics.com"/>
    <x v="0"/>
    <m/>
    <s v="http://pbs.twimg.com/profile_images/137276315/Logo_Square_normal.jpg"/>
    <x v="55"/>
    <s v="https://twitter.com/#!/thecr/status/1086533830369071104"/>
    <m/>
    <m/>
    <s v="1086533830369071104"/>
    <m/>
    <b v="0"/>
    <n v="0"/>
    <s v=""/>
    <b v="0"/>
    <s v="en"/>
    <m/>
    <s v=""/>
    <b v="0"/>
    <n v="0"/>
    <s v=""/>
    <s v="Hootsuite Inc."/>
    <b v="0"/>
    <s v="1086533830369071104"/>
    <s v="Tweet"/>
    <n v="0"/>
    <n v="0"/>
    <m/>
    <m/>
    <m/>
    <m/>
    <m/>
    <m/>
    <m/>
    <m/>
    <n v="10"/>
    <s v="5"/>
    <s v="1"/>
    <n v="2"/>
    <n v="8.695652173913043"/>
    <n v="0"/>
    <n v="0"/>
    <n v="0"/>
    <n v="0"/>
    <n v="21"/>
    <n v="91.30434782608695"/>
    <n v="23"/>
  </r>
  <r>
    <s v="thecr"/>
    <s v="swoopanalytics"/>
    <m/>
    <m/>
    <m/>
    <m/>
    <m/>
    <m/>
    <m/>
    <m/>
    <s v="No"/>
    <n v="139"/>
    <m/>
    <m/>
    <x v="0"/>
    <d v="2019-01-22T11:00:48.000"/>
    <s v="ESNs are a great place for executives to ask questions, and @SWOOPAnalytics has some great ideas for where they can start #esn https://t.co/HG43WlvkGb"/>
    <s v="http://www.swoopanalytics.com/20-questions-that-could-change-your-company/"/>
    <s v="swoopanalytics.com"/>
    <x v="1"/>
    <m/>
    <s v="http://pbs.twimg.com/profile_images/137276315/Logo_Square_normal.jpg"/>
    <x v="56"/>
    <s v="https://twitter.com/#!/thecr/status/1087666384111325184"/>
    <m/>
    <m/>
    <s v="1087666384111325184"/>
    <m/>
    <b v="0"/>
    <n v="0"/>
    <s v=""/>
    <b v="0"/>
    <s v="en"/>
    <m/>
    <s v=""/>
    <b v="0"/>
    <n v="0"/>
    <s v=""/>
    <s v="Hootsuite Inc."/>
    <b v="0"/>
    <s v="1087666384111325184"/>
    <s v="Tweet"/>
    <n v="0"/>
    <n v="0"/>
    <m/>
    <m/>
    <m/>
    <m/>
    <m/>
    <m/>
    <m/>
    <m/>
    <n v="10"/>
    <s v="5"/>
    <s v="1"/>
    <n v="2"/>
    <n v="9.090909090909092"/>
    <n v="0"/>
    <n v="0"/>
    <n v="0"/>
    <n v="0"/>
    <n v="20"/>
    <n v="90.9090909090909"/>
    <n v="22"/>
  </r>
  <r>
    <s v="thecr"/>
    <s v="swoopanalytics"/>
    <m/>
    <m/>
    <m/>
    <m/>
    <m/>
    <m/>
    <m/>
    <m/>
    <s v="No"/>
    <n v="140"/>
    <m/>
    <m/>
    <x v="0"/>
    <d v="2019-02-13T15:01:56.000"/>
    <s v="ESNs are a great place for executives to ask questions, and @SWOOPAnalytics has some great ideas for where they can start #esn https://t.co/EMWfFcd177"/>
    <s v="http://www.swoopanalytics.com/20-questions-that-could-change-your-company/"/>
    <s v="swoopanalytics.com"/>
    <x v="1"/>
    <m/>
    <s v="http://pbs.twimg.com/profile_images/137276315/Logo_Square_normal.jpg"/>
    <x v="57"/>
    <s v="https://twitter.com/#!/thecr/status/1095699602337083392"/>
    <m/>
    <m/>
    <s v="1095699602337083392"/>
    <m/>
    <b v="0"/>
    <n v="0"/>
    <s v=""/>
    <b v="0"/>
    <s v="en"/>
    <m/>
    <s v=""/>
    <b v="0"/>
    <n v="0"/>
    <s v=""/>
    <s v="Hootsuite Inc."/>
    <b v="0"/>
    <s v="1095699602337083392"/>
    <s v="Tweet"/>
    <n v="0"/>
    <n v="0"/>
    <m/>
    <m/>
    <m/>
    <m/>
    <m/>
    <m/>
    <m/>
    <m/>
    <n v="10"/>
    <s v="5"/>
    <s v="1"/>
    <n v="2"/>
    <n v="9.090909090909092"/>
    <n v="0"/>
    <n v="0"/>
    <n v="0"/>
    <n v="0"/>
    <n v="20"/>
    <n v="90.9090909090909"/>
    <n v="22"/>
  </r>
  <r>
    <s v="marcsnyder"/>
    <s v="marcsnyder"/>
    <m/>
    <m/>
    <m/>
    <m/>
    <m/>
    <m/>
    <m/>
    <m/>
    <s v="No"/>
    <n v="141"/>
    <m/>
    <m/>
    <x v="1"/>
    <d v="2019-02-13T15:08:09.000"/>
    <s v="Comment obtenir du feedback de l'équipe : 20 Questions That Could Change Your Company https://t.co/2iCw6uqydJ"/>
    <s v="https://www.swoopanalytics.com/20-questions-that-could-change-your-company/"/>
    <s v="swoopanalytics.com"/>
    <x v="0"/>
    <m/>
    <s v="http://pbs.twimg.com/profile_images/1219309109/MarcSnyder_normal.jpg"/>
    <x v="58"/>
    <s v="https://twitter.com/#!/marcsnyder/status/1095701163750567936"/>
    <m/>
    <m/>
    <s v="1095701163750567936"/>
    <m/>
    <b v="0"/>
    <n v="0"/>
    <s v=""/>
    <b v="0"/>
    <s v="fr"/>
    <m/>
    <s v=""/>
    <b v="0"/>
    <n v="0"/>
    <s v=""/>
    <s v="Twitter for iPhone"/>
    <b v="0"/>
    <s v="1095701163750567936"/>
    <s v="Tweet"/>
    <n v="0"/>
    <n v="0"/>
    <m/>
    <m/>
    <m/>
    <m/>
    <m/>
    <m/>
    <m/>
    <m/>
    <n v="1"/>
    <s v="10"/>
    <s v="10"/>
    <n v="0"/>
    <n v="0"/>
    <n v="0"/>
    <n v="0"/>
    <n v="0"/>
    <n v="0"/>
    <n v="13"/>
    <n v="100"/>
    <n v="13"/>
  </r>
  <r>
    <s v="chieftech"/>
    <s v="james_steptwo"/>
    <m/>
    <m/>
    <m/>
    <m/>
    <m/>
    <m/>
    <m/>
    <m/>
    <s v="No"/>
    <n v="142"/>
    <m/>
    <m/>
    <x v="0"/>
    <d v="2019-02-13T07:35:23.000"/>
    <s v="Great to chat with @angusflorance @markwoodrow @dext3r @slybeer Laurie Lock Lee from @SWOOPAnalytics &amp;amp; Matt Moore this afternoon at #MSIgniteTheTour #MSIgnite + also saw the back of @james_steptwo's head! Hopefully see you all again tomorrow"/>
    <m/>
    <m/>
    <x v="12"/>
    <m/>
    <s v="http://pbs.twimg.com/profile_images/761382214139416578/65or6I24_normal.jpg"/>
    <x v="59"/>
    <s v="https://twitter.com/#!/chieftech/status/1095587221208326144"/>
    <m/>
    <m/>
    <s v="1095587221208326144"/>
    <m/>
    <b v="0"/>
    <n v="3"/>
    <s v=""/>
    <b v="0"/>
    <s v="en"/>
    <m/>
    <s v=""/>
    <b v="0"/>
    <n v="1"/>
    <s v=""/>
    <s v="Twitter for Android"/>
    <b v="0"/>
    <s v="1095587221208326144"/>
    <s v="Tweet"/>
    <n v="0"/>
    <n v="0"/>
    <m/>
    <m/>
    <m/>
    <m/>
    <m/>
    <m/>
    <m/>
    <m/>
    <n v="2"/>
    <s v="4"/>
    <s v="4"/>
    <n v="1"/>
    <n v="2.9411764705882355"/>
    <n v="0"/>
    <n v="0"/>
    <n v="0"/>
    <n v="0"/>
    <n v="33"/>
    <n v="97.05882352941177"/>
    <n v="34"/>
  </r>
  <r>
    <s v="ritazonius"/>
    <s v="james_steptwo"/>
    <m/>
    <m/>
    <m/>
    <m/>
    <m/>
    <m/>
    <m/>
    <m/>
    <s v="No"/>
    <n v="144"/>
    <m/>
    <m/>
    <x v="0"/>
    <d v="2019-02-13T20:56:42.000"/>
    <s v="@chieftech @slybeer @angusflorance @markwoodrow @dext3r @SWOOPAnalytics @james_steptwo I wish I could have come up, but am solo parent this week. Am watching from afar! Enjoy."/>
    <m/>
    <m/>
    <x v="0"/>
    <m/>
    <s v="http://pbs.twimg.com/profile_images/1081338501507891200/HyPlnXDi_normal.jpg"/>
    <x v="60"/>
    <s v="https://twitter.com/#!/ritazonius/status/1095788881620873217"/>
    <m/>
    <m/>
    <s v="1095788881620873217"/>
    <s v="1095587221208326144"/>
    <b v="0"/>
    <n v="3"/>
    <s v="9286142"/>
    <b v="0"/>
    <s v="en"/>
    <m/>
    <s v=""/>
    <b v="0"/>
    <n v="0"/>
    <s v=""/>
    <s v="Twitter for iPhone"/>
    <b v="0"/>
    <s v="1095587221208326144"/>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4"/>
    <s v="4"/>
    <m/>
    <m/>
    <m/>
    <m/>
    <m/>
    <m/>
    <m/>
    <m/>
    <m/>
  </r>
  <r>
    <s v="slybeer"/>
    <s v="dext3r"/>
    <m/>
    <m/>
    <m/>
    <m/>
    <m/>
    <m/>
    <m/>
    <m/>
    <s v="No"/>
    <n v="147"/>
    <m/>
    <m/>
    <x v="0"/>
    <d v="2019-02-13T20:52:52.000"/>
    <s v="RT @chieftech: Great to chat with @angusflorance @markwoodrow @dext3r @slybeer Laurie Lock Lee from @SWOOPAnalytics &amp;amp; Matt Moore this after…"/>
    <m/>
    <m/>
    <x v="0"/>
    <m/>
    <s v="http://pbs.twimg.com/profile_images/2926525589/bc152b364ed8e06293e715c0373c3996_normal.jpeg"/>
    <x v="61"/>
    <s v="https://twitter.com/#!/slybeer/status/1095787914984710144"/>
    <m/>
    <m/>
    <s v="1095787914984710144"/>
    <m/>
    <b v="0"/>
    <n v="0"/>
    <s v=""/>
    <b v="0"/>
    <s v="en"/>
    <m/>
    <s v=""/>
    <b v="0"/>
    <n v="2"/>
    <s v="1095587221208326144"/>
    <s v="Twitter for Android"/>
    <b v="0"/>
    <s v="1095587221208326144"/>
    <s v="Tweet"/>
    <n v="0"/>
    <n v="0"/>
    <m/>
    <m/>
    <m/>
    <m/>
    <m/>
    <m/>
    <m/>
    <m/>
    <n v="1"/>
    <s v="4"/>
    <s v="4"/>
    <m/>
    <m/>
    <m/>
    <m/>
    <m/>
    <m/>
    <m/>
    <m/>
    <m/>
  </r>
  <r>
    <s v="wiretap"/>
    <s v="gartner_inc"/>
    <m/>
    <m/>
    <m/>
    <m/>
    <m/>
    <m/>
    <m/>
    <m/>
    <s v="No"/>
    <n v="166"/>
    <m/>
    <m/>
    <x v="0"/>
    <d v="2018-12-04T21:00:06.000"/>
    <s v="@SWOOPAnalytics @Gartner_inc https://t.co/NkkR2IcLhI"/>
    <m/>
    <m/>
    <x v="0"/>
    <s v="https://pbs.twimg.com/tweet_video_thumb/DtmeDb5XgAAs-H5.jpg"/>
    <s v="https://pbs.twimg.com/tweet_video_thumb/DtmeDb5XgAAs-H5.jpg"/>
    <x v="62"/>
    <s v="https://twitter.com/#!/wiretap/status/1070060198000119808"/>
    <m/>
    <m/>
    <s v="1070060198000119808"/>
    <s v="1070059802833772545"/>
    <b v="0"/>
    <n v="1"/>
    <s v="4439270533"/>
    <b v="0"/>
    <s v="und"/>
    <m/>
    <s v=""/>
    <b v="0"/>
    <n v="0"/>
    <s v=""/>
    <s v="Twitter Web Client"/>
    <b v="0"/>
    <s v="1070059802833772545"/>
    <s v="Tweet"/>
    <n v="0"/>
    <n v="0"/>
    <m/>
    <m/>
    <m/>
    <m/>
    <m/>
    <m/>
    <m/>
    <m/>
    <n v="1"/>
    <s v="3"/>
    <s v="3"/>
    <n v="0"/>
    <n v="0"/>
    <n v="0"/>
    <n v="0"/>
    <n v="0"/>
    <n v="0"/>
    <n v="2"/>
    <n v="100"/>
    <n v="2"/>
  </r>
  <r>
    <s v="swoopanalytics"/>
    <s v="gartner_inc"/>
    <m/>
    <m/>
    <m/>
    <m/>
    <m/>
    <m/>
    <m/>
    <m/>
    <s v="No"/>
    <n v="167"/>
    <m/>
    <m/>
    <x v="0"/>
    <d v="2018-12-04T20:58:32.000"/>
    <s v="@Wiretap @Gartner_inc Congratulations @Wiretap!"/>
    <m/>
    <m/>
    <x v="0"/>
    <m/>
    <s v="http://pbs.twimg.com/profile_images/925907541522911237/XTsze1Br_normal.jpg"/>
    <x v="63"/>
    <s v="https://twitter.com/#!/swoopanalytics/status/1070059802833772545"/>
    <m/>
    <m/>
    <s v="1070059802833772545"/>
    <s v="1070023942977585152"/>
    <b v="0"/>
    <n v="2"/>
    <s v="755194982571581440"/>
    <b v="0"/>
    <s v="en"/>
    <m/>
    <s v=""/>
    <b v="0"/>
    <n v="0"/>
    <s v=""/>
    <s v="Twitter Web Client"/>
    <b v="0"/>
    <s v="1070023942977585152"/>
    <s v="Tweet"/>
    <n v="0"/>
    <n v="0"/>
    <m/>
    <m/>
    <m/>
    <m/>
    <m/>
    <m/>
    <m/>
    <m/>
    <n v="1"/>
    <s v="1"/>
    <s v="3"/>
    <n v="1"/>
    <n v="25"/>
    <n v="0"/>
    <n v="0"/>
    <n v="0"/>
    <n v="0"/>
    <n v="3"/>
    <n v="75"/>
    <n v="4"/>
  </r>
  <r>
    <s v="wiretap"/>
    <s v="yammer"/>
    <m/>
    <m/>
    <m/>
    <m/>
    <m/>
    <m/>
    <m/>
    <m/>
    <s v="No"/>
    <n v="169"/>
    <m/>
    <m/>
    <x v="0"/>
    <d v="2019-02-12T11:36:23.000"/>
    <s v="4 #YammerAdoption takeaways from tonight:_x000a__x000a_1) Have focus &amp;amp; purpose for collaboration_x000a_2) Executive sponsorship is crucial_x000a_3) Build processes 'at scale' _x000a_4) Share content that adds employee value_x000a__x000a_TY @SWOOPAnalytics &amp;amp; @Yammer for a great event!_x000a_#MSIgniteTheTour #EmployeeEngagement https://t.co/Sfwvhm4w1D"/>
    <m/>
    <m/>
    <x v="13"/>
    <s v="https://pbs.twimg.com/tweet_video_thumb/DzM8VO0UwAE6IYQ.jpg"/>
    <s v="https://pbs.twimg.com/tweet_video_thumb/DzM8VO0UwAE6IYQ.jpg"/>
    <x v="64"/>
    <s v="https://twitter.com/#!/wiretap/status/1095285483272253440"/>
    <m/>
    <m/>
    <s v="1095285483272253440"/>
    <m/>
    <b v="0"/>
    <n v="4"/>
    <s v=""/>
    <b v="0"/>
    <s v="en"/>
    <m/>
    <s v=""/>
    <b v="0"/>
    <n v="0"/>
    <s v=""/>
    <s v="Twitter Web Client"/>
    <b v="0"/>
    <s v="1095285483272253440"/>
    <s v="Tweet"/>
    <n v="0"/>
    <n v="0"/>
    <m/>
    <m/>
    <m/>
    <m/>
    <m/>
    <m/>
    <m/>
    <m/>
    <n v="1"/>
    <s v="3"/>
    <s v="3"/>
    <m/>
    <m/>
    <m/>
    <m/>
    <m/>
    <m/>
    <m/>
    <m/>
    <m/>
  </r>
  <r>
    <s v="wiretap"/>
    <s v="wiretap"/>
    <m/>
    <m/>
    <m/>
    <m/>
    <m/>
    <m/>
    <m/>
    <m/>
    <s v="No"/>
    <n v="171"/>
    <m/>
    <m/>
    <x v="1"/>
    <d v="2019-02-12T20:27:56.000"/>
    <s v="Great event - very insightful! 👏 https://t.co/gr4eexBcyr"/>
    <s v="https://twitter.com/SWOOPAnalytics/status/1095401576783437824"/>
    <s v="twitter.com"/>
    <x v="0"/>
    <m/>
    <s v="http://pbs.twimg.com/profile_images/956255221562466304/5uwfPXIK_normal.jpg"/>
    <x v="65"/>
    <s v="https://twitter.com/#!/wiretap/status/1095419254659313670"/>
    <m/>
    <m/>
    <s v="1095419254659313670"/>
    <m/>
    <b v="0"/>
    <n v="1"/>
    <s v=""/>
    <b v="1"/>
    <s v="en"/>
    <m/>
    <s v="1095401576783437824"/>
    <b v="0"/>
    <n v="0"/>
    <s v=""/>
    <s v="Twitter Web Client"/>
    <b v="0"/>
    <s v="1095419254659313670"/>
    <s v="Tweet"/>
    <n v="0"/>
    <n v="0"/>
    <m/>
    <m/>
    <m/>
    <m/>
    <m/>
    <m/>
    <m/>
    <m/>
    <n v="1"/>
    <s v="3"/>
    <s v="3"/>
    <n v="2"/>
    <n v="50"/>
    <n v="0"/>
    <n v="0"/>
    <n v="0"/>
    <n v="0"/>
    <n v="2"/>
    <n v="50"/>
    <n v="4"/>
  </r>
  <r>
    <s v="sharonatswoop"/>
    <s v="sydney_uni"/>
    <m/>
    <m/>
    <m/>
    <m/>
    <m/>
    <m/>
    <m/>
    <m/>
    <s v="No"/>
    <n v="173"/>
    <m/>
    <m/>
    <x v="0"/>
    <d v="2018-12-09T21:46:55.000"/>
    <s v="RT @SWOOPAnalytics: We won! @SWOOPAnalytics &amp;amp; our research partners at @Sydney_Uni have won the top prize for our analysis into the differe…"/>
    <m/>
    <m/>
    <x v="0"/>
    <m/>
    <s v="http://pbs.twimg.com/profile_images/913077441890983936/Zx0qdweC_normal.jpg"/>
    <x v="66"/>
    <s v="https://twitter.com/#!/sharonatswoop/status/1071883920050839552"/>
    <m/>
    <m/>
    <s v="1071883920050839552"/>
    <m/>
    <b v="0"/>
    <n v="0"/>
    <s v=""/>
    <b v="0"/>
    <s v="en"/>
    <m/>
    <s v=""/>
    <b v="0"/>
    <n v="1"/>
    <s v="1070549456511102977"/>
    <s v="Twitter for iPhone"/>
    <b v="0"/>
    <s v="1070549456511102977"/>
    <s v="Tweet"/>
    <n v="0"/>
    <n v="0"/>
    <m/>
    <m/>
    <m/>
    <m/>
    <m/>
    <m/>
    <m/>
    <m/>
    <n v="1"/>
    <s v="3"/>
    <s v="3"/>
    <n v="4"/>
    <n v="18.181818181818183"/>
    <n v="0"/>
    <n v="0"/>
    <n v="0"/>
    <n v="0"/>
    <n v="18"/>
    <n v="81.81818181818181"/>
    <n v="22"/>
  </r>
  <r>
    <s v="swoopanalytics"/>
    <s v="sydney_uni"/>
    <m/>
    <m/>
    <m/>
    <m/>
    <m/>
    <m/>
    <m/>
    <m/>
    <s v="No"/>
    <n v="174"/>
    <m/>
    <m/>
    <x v="0"/>
    <d v="2018-12-06T05:24:14.000"/>
    <s v="We won! @SWOOPAnalytics &amp;amp; our research partners at @Sydney_Uni have won the top prize for our analysis into the different types of groups evident in organisations using Enterprise Social Networks._x000a_Congrats @karisyd @caikjaer @llocklee! https://t.co/GYZpU3JQkH_x000a_#ACIS2018"/>
    <s v="https://www.swoopanalytics.com/we-won-the-top-award-with-our-research-on-groups-in-esns/"/>
    <s v="swoopanalytics.com"/>
    <x v="14"/>
    <m/>
    <s v="http://pbs.twimg.com/profile_images/925907541522911237/XTsze1Br_normal.jpg"/>
    <x v="67"/>
    <s v="https://twitter.com/#!/swoopanalytics/status/1070549456511102977"/>
    <m/>
    <m/>
    <s v="1070549456511102977"/>
    <m/>
    <b v="0"/>
    <n v="3"/>
    <s v=""/>
    <b v="0"/>
    <s v="en"/>
    <m/>
    <s v=""/>
    <b v="0"/>
    <n v="0"/>
    <s v=""/>
    <s v="Twitter Web Client"/>
    <b v="0"/>
    <s v="1070549456511102977"/>
    <s v="Tweet"/>
    <n v="0"/>
    <n v="0"/>
    <m/>
    <m/>
    <m/>
    <m/>
    <m/>
    <m/>
    <m/>
    <m/>
    <n v="1"/>
    <s v="1"/>
    <s v="3"/>
    <n v="4"/>
    <n v="11.428571428571429"/>
    <n v="0"/>
    <n v="0"/>
    <n v="0"/>
    <n v="0"/>
    <n v="31"/>
    <n v="88.57142857142857"/>
    <n v="35"/>
  </r>
  <r>
    <s v="sharonatswoop"/>
    <s v="bd"/>
    <m/>
    <m/>
    <m/>
    <m/>
    <m/>
    <m/>
    <m/>
    <m/>
    <s v="No"/>
    <n v="175"/>
    <m/>
    <m/>
    <x v="0"/>
    <d v="2018-12-12T04:06:08.000"/>
    <s v="RT @SWOOPAnalytics: Great story from @BD at #SWOOPChat in New York City._x000a_#futureofwork _x000a_#EmployeeEngagement _x000a_#collaboration https://t.co/uF…"/>
    <m/>
    <m/>
    <x v="15"/>
    <m/>
    <s v="http://pbs.twimg.com/profile_images/913077441890983936/Zx0qdweC_normal.jpg"/>
    <x v="68"/>
    <s v="https://twitter.com/#!/sharonatswoop/status/1072704126147010562"/>
    <m/>
    <m/>
    <s v="1072704126147010562"/>
    <m/>
    <b v="0"/>
    <n v="0"/>
    <s v=""/>
    <b v="0"/>
    <s v="en"/>
    <m/>
    <s v=""/>
    <b v="0"/>
    <n v="1"/>
    <s v="1072540053845495808"/>
    <s v="Twitter for iPhone"/>
    <b v="0"/>
    <s v="1072540053845495808"/>
    <s v="Tweet"/>
    <n v="0"/>
    <n v="0"/>
    <m/>
    <m/>
    <m/>
    <m/>
    <m/>
    <m/>
    <m/>
    <m/>
    <n v="1"/>
    <s v="3"/>
    <s v="3"/>
    <n v="1"/>
    <n v="6.666666666666667"/>
    <n v="0"/>
    <n v="0"/>
    <n v="0"/>
    <n v="0"/>
    <n v="14"/>
    <n v="93.33333333333333"/>
    <n v="15"/>
  </r>
  <r>
    <s v="swoopanalytics"/>
    <s v="bd"/>
    <m/>
    <m/>
    <m/>
    <m/>
    <m/>
    <m/>
    <m/>
    <m/>
    <s v="No"/>
    <n v="176"/>
    <m/>
    <m/>
    <x v="0"/>
    <d v="2018-12-11T17:14:10.000"/>
    <s v="Great story from @BD at #SWOOPChat in New York City._x000a_#futureofwork _x000a_#EmployeeEngagement _x000a_#collaboration https://t.co/uF9ofQwvvS"/>
    <m/>
    <m/>
    <x v="15"/>
    <s v="https://pbs.twimg.com/media/DuJtfZ7WsAAZ9l5.jpg"/>
    <s v="https://pbs.twimg.com/media/DuJtfZ7WsAAZ9l5.jpg"/>
    <x v="69"/>
    <s v="https://twitter.com/#!/swoopanalytics/status/1072540053845495808"/>
    <m/>
    <m/>
    <s v="1072540053845495808"/>
    <m/>
    <b v="0"/>
    <n v="1"/>
    <s v=""/>
    <b v="0"/>
    <s v="en"/>
    <m/>
    <s v=""/>
    <b v="0"/>
    <n v="0"/>
    <s v=""/>
    <s v="Twitter for iPhone"/>
    <b v="0"/>
    <s v="1072540053845495808"/>
    <s v="Tweet"/>
    <n v="0"/>
    <n v="0"/>
    <m/>
    <m/>
    <m/>
    <m/>
    <m/>
    <m/>
    <m/>
    <m/>
    <n v="1"/>
    <s v="1"/>
    <s v="3"/>
    <n v="1"/>
    <n v="7.6923076923076925"/>
    <n v="0"/>
    <n v="0"/>
    <n v="0"/>
    <n v="0"/>
    <n v="12"/>
    <n v="92.3076923076923"/>
    <n v="13"/>
  </r>
  <r>
    <s v="ljglickman"/>
    <s v="leorakaye"/>
    <m/>
    <m/>
    <m/>
    <m/>
    <m/>
    <m/>
    <m/>
    <m/>
    <s v="No"/>
    <n v="177"/>
    <m/>
    <m/>
    <x v="0"/>
    <d v="2018-12-10T16:28:45.000"/>
    <s v="So sorry I won't be at the @SWOOPAnalytics customer event tomorrow in New York, but thrilled that @URJorg will be represented by the amazing @leorakaye who will share about creating networks and sharing resources in #Yammer. #YammerOutLoud! https://t.co/svFmh0wEci"/>
    <m/>
    <m/>
    <x v="16"/>
    <s v="https://pbs.twimg.com/media/DuEZSG2X4AAVXSQ.jpg"/>
    <s v="https://pbs.twimg.com/media/DuEZSG2X4AAVXSQ.jpg"/>
    <x v="70"/>
    <s v="https://twitter.com/#!/ljglickman/status/1072166235616481280"/>
    <m/>
    <m/>
    <s v="1072166235616481280"/>
    <m/>
    <b v="0"/>
    <n v="2"/>
    <s v=""/>
    <b v="0"/>
    <s v="en"/>
    <m/>
    <s v=""/>
    <b v="0"/>
    <n v="0"/>
    <s v=""/>
    <s v="Twitter Web Client"/>
    <b v="0"/>
    <s v="1072166235616481280"/>
    <s v="Tweet"/>
    <n v="0"/>
    <n v="0"/>
    <m/>
    <m/>
    <m/>
    <m/>
    <m/>
    <m/>
    <m/>
    <m/>
    <n v="2"/>
    <s v="1"/>
    <s v="1"/>
    <m/>
    <m/>
    <m/>
    <m/>
    <m/>
    <m/>
    <m/>
    <m/>
    <m/>
  </r>
  <r>
    <s v="ljglickman"/>
    <s v="leorakaye"/>
    <m/>
    <m/>
    <m/>
    <m/>
    <m/>
    <m/>
    <m/>
    <m/>
    <s v="No"/>
    <n v="178"/>
    <m/>
    <m/>
    <x v="0"/>
    <d v="2018-12-11T18:29:13.000"/>
    <s v="@SWOOPAnalytics If I couldn’t be there representing @URJorg, so glad my amazing colleague and friend @leorakaye could be. She is now officially part of the #YammerOutLoud club!"/>
    <m/>
    <m/>
    <x v="17"/>
    <m/>
    <s v="http://pbs.twimg.com/profile_images/1042130769244774400/yHcmNbd8_normal.jpg"/>
    <x v="71"/>
    <s v="https://twitter.com/#!/ljglickman/status/1072558941714989057"/>
    <m/>
    <m/>
    <s v="1072558941714989057"/>
    <s v="1072533390069514241"/>
    <b v="0"/>
    <n v="1"/>
    <s v="4439270533"/>
    <b v="0"/>
    <s v="en"/>
    <m/>
    <s v=""/>
    <b v="0"/>
    <n v="1"/>
    <s v=""/>
    <s v="Twitter for iPad"/>
    <b v="0"/>
    <s v="1072533390069514241"/>
    <s v="Tweet"/>
    <n v="0"/>
    <n v="0"/>
    <s v="-87.894012,42.054687 _x000a_-87.7579575,42.054687 _x000a_-87.7579575,42.1151699 _x000a_-87.894012,42.1151699"/>
    <s v="United States"/>
    <s v="US"/>
    <s v="Glenview, IL"/>
    <s v="ed888f00de07aa3a"/>
    <s v="Glenview"/>
    <s v="city"/>
    <s v="https://api.twitter.com/1.1/geo/id/ed888f00de07aa3a.json"/>
    <n v="2"/>
    <s v="1"/>
    <s v="1"/>
    <m/>
    <m/>
    <m/>
    <m/>
    <m/>
    <m/>
    <m/>
    <m/>
    <m/>
  </r>
  <r>
    <s v="sharonatswoop"/>
    <s v="leorakaye"/>
    <m/>
    <m/>
    <m/>
    <m/>
    <m/>
    <m/>
    <m/>
    <m/>
    <s v="No"/>
    <n v="179"/>
    <m/>
    <m/>
    <x v="0"/>
    <d v="2018-12-12T04:06:01.000"/>
    <s v="RT @LJGlickman: @SWOOPAnalytics If I couldn’t be there representing @URJorg, so glad my amazing colleague and friend @leorakaye could be. S…"/>
    <m/>
    <m/>
    <x v="0"/>
    <m/>
    <s v="http://pbs.twimg.com/profile_images/913077441890983936/Zx0qdweC_normal.jpg"/>
    <x v="72"/>
    <s v="https://twitter.com/#!/sharonatswoop/status/1072704096384245760"/>
    <m/>
    <m/>
    <s v="1072704096384245760"/>
    <m/>
    <b v="0"/>
    <n v="0"/>
    <s v=""/>
    <b v="0"/>
    <s v="en"/>
    <m/>
    <s v=""/>
    <b v="0"/>
    <n v="2"/>
    <s v="1072558941714989057"/>
    <s v="Twitter for iPhone"/>
    <b v="0"/>
    <s v="1072558941714989057"/>
    <s v="Tweet"/>
    <n v="0"/>
    <n v="0"/>
    <m/>
    <m/>
    <m/>
    <m/>
    <m/>
    <m/>
    <m/>
    <m/>
    <n v="1"/>
    <s v="3"/>
    <s v="1"/>
    <m/>
    <m/>
    <m/>
    <m/>
    <m/>
    <m/>
    <m/>
    <m/>
    <m/>
  </r>
  <r>
    <s v="swoopanalytics"/>
    <s v="leorakaye"/>
    <m/>
    <m/>
    <m/>
    <m/>
    <m/>
    <m/>
    <m/>
    <m/>
    <s v="No"/>
    <n v="180"/>
    <m/>
    <m/>
    <x v="0"/>
    <d v="2018-12-11T19:54:55.000"/>
    <s v="RT @LJGlickman: @SWOOPAnalytics If I couldn’t be there representing @URJorg, so glad my amazing colleague and friend @leorakaye could be. S…"/>
    <m/>
    <m/>
    <x v="0"/>
    <m/>
    <s v="http://pbs.twimg.com/profile_images/925907541522911237/XTsze1Br_normal.jpg"/>
    <x v="73"/>
    <s v="https://twitter.com/#!/swoopanalytics/status/1072580509384011777"/>
    <m/>
    <m/>
    <s v="1072580509384011777"/>
    <m/>
    <b v="0"/>
    <n v="0"/>
    <s v=""/>
    <b v="0"/>
    <s v="en"/>
    <m/>
    <s v=""/>
    <b v="0"/>
    <n v="1"/>
    <s v="1072558941714989057"/>
    <s v="Twitter for iPhone"/>
    <b v="0"/>
    <s v="1072558941714989057"/>
    <s v="Tweet"/>
    <n v="0"/>
    <n v="0"/>
    <m/>
    <m/>
    <m/>
    <m/>
    <m/>
    <m/>
    <m/>
    <m/>
    <n v="1"/>
    <s v="1"/>
    <s v="1"/>
    <m/>
    <m/>
    <m/>
    <m/>
    <m/>
    <m/>
    <m/>
    <m/>
    <m/>
  </r>
  <r>
    <s v="jimbobtyer"/>
    <s v="un"/>
    <m/>
    <m/>
    <m/>
    <m/>
    <m/>
    <m/>
    <m/>
    <m/>
    <s v="No"/>
    <n v="181"/>
    <m/>
    <m/>
    <x v="0"/>
    <d v="2018-12-12T17:22:08.000"/>
    <s v="RT @SWOOPAnalytics: Privileged to be meeting with our customer ⁦@UNICEF⁩ at ⁦@UN⁩ HQ in New York today._x000a_#EmployeeEngagement #futureofwork #…"/>
    <m/>
    <m/>
    <x v="18"/>
    <m/>
    <s v="http://pbs.twimg.com/profile_images/1021764314846220293/0rzcJoUN_normal.jpg"/>
    <x v="74"/>
    <s v="https://twitter.com/#!/jimbobtyer/status/1072904447846576129"/>
    <m/>
    <m/>
    <s v="1072904447846576129"/>
    <m/>
    <b v="0"/>
    <n v="0"/>
    <s v=""/>
    <b v="0"/>
    <s v="en"/>
    <m/>
    <s v=""/>
    <b v="0"/>
    <n v="1"/>
    <s v="1072904152035090435"/>
    <s v="Twitter for iPhone"/>
    <b v="0"/>
    <s v="1072904152035090435"/>
    <s v="Tweet"/>
    <n v="0"/>
    <n v="0"/>
    <m/>
    <m/>
    <m/>
    <m/>
    <m/>
    <m/>
    <m/>
    <m/>
    <n v="1"/>
    <s v="1"/>
    <s v="1"/>
    <n v="1"/>
    <n v="5.2631578947368425"/>
    <n v="0"/>
    <n v="0"/>
    <n v="0"/>
    <n v="0"/>
    <n v="18"/>
    <n v="94.73684210526316"/>
    <n v="19"/>
  </r>
  <r>
    <s v="sharonatswoop"/>
    <s v="un"/>
    <m/>
    <m/>
    <m/>
    <m/>
    <m/>
    <m/>
    <m/>
    <m/>
    <s v="No"/>
    <n v="182"/>
    <m/>
    <m/>
    <x v="0"/>
    <d v="2018-12-18T03:22:47.000"/>
    <s v="RT @SWOOPAnalytics: Privileged to be meeting with our customer ⁦@UNICEF⁩ at ⁦@UN⁩ HQ in New York today._x000a_#EmployeeEngagement #futureofwork #…"/>
    <m/>
    <m/>
    <x v="18"/>
    <m/>
    <s v="http://pbs.twimg.com/profile_images/913077441890983936/Zx0qdweC_normal.jpg"/>
    <x v="75"/>
    <s v="https://twitter.com/#!/sharonatswoop/status/1074867544379449344"/>
    <m/>
    <m/>
    <s v="1074867544379449344"/>
    <m/>
    <b v="0"/>
    <n v="0"/>
    <s v=""/>
    <b v="0"/>
    <s v="en"/>
    <m/>
    <s v=""/>
    <b v="0"/>
    <n v="2"/>
    <s v="1072904152035090435"/>
    <s v="Twitter for iPhone"/>
    <b v="0"/>
    <s v="1072904152035090435"/>
    <s v="Tweet"/>
    <n v="0"/>
    <n v="0"/>
    <m/>
    <m/>
    <m/>
    <m/>
    <m/>
    <m/>
    <m/>
    <m/>
    <n v="1"/>
    <s v="3"/>
    <s v="1"/>
    <n v="1"/>
    <n v="5.2631578947368425"/>
    <n v="0"/>
    <n v="0"/>
    <n v="0"/>
    <n v="0"/>
    <n v="18"/>
    <n v="94.73684210526316"/>
    <n v="19"/>
  </r>
  <r>
    <s v="swoopanalytics"/>
    <s v="un"/>
    <m/>
    <m/>
    <m/>
    <m/>
    <m/>
    <m/>
    <m/>
    <m/>
    <s v="No"/>
    <n v="183"/>
    <m/>
    <m/>
    <x v="0"/>
    <d v="2018-12-12T17:20:58.000"/>
    <s v="Privileged to be meeting with our customer ⁦@UNICEF⁩ at ⁦@UN⁩ HQ in New York today._x000a_#EmployeeEngagement #futureofwork #ESN #yammer #SWOOPChat https://t.co/6C3mFnCuar"/>
    <m/>
    <m/>
    <x v="19"/>
    <s v="https://pbs.twimg.com/media/DuO4ouoWwAA5y1Q.jpg"/>
    <s v="https://pbs.twimg.com/media/DuO4ouoWwAA5y1Q.jpg"/>
    <x v="76"/>
    <s v="https://twitter.com/#!/swoopanalytics/status/1072904152035090435"/>
    <m/>
    <m/>
    <s v="1072904152035090435"/>
    <m/>
    <b v="0"/>
    <n v="0"/>
    <s v=""/>
    <b v="0"/>
    <s v="en"/>
    <m/>
    <s v=""/>
    <b v="0"/>
    <n v="1"/>
    <s v=""/>
    <s v="Twitter for iPhone"/>
    <b v="0"/>
    <s v="1072904152035090435"/>
    <s v="Tweet"/>
    <n v="0"/>
    <n v="0"/>
    <m/>
    <m/>
    <m/>
    <m/>
    <m/>
    <m/>
    <m/>
    <m/>
    <n v="1"/>
    <s v="1"/>
    <s v="1"/>
    <n v="1"/>
    <n v="5"/>
    <n v="0"/>
    <n v="0"/>
    <n v="0"/>
    <n v="0"/>
    <n v="19"/>
    <n v="95"/>
    <n v="20"/>
  </r>
  <r>
    <s v="jimbobtyer"/>
    <s v="urjorg"/>
    <m/>
    <m/>
    <m/>
    <m/>
    <m/>
    <m/>
    <m/>
    <m/>
    <s v="No"/>
    <n v="186"/>
    <m/>
    <m/>
    <x v="0"/>
    <d v="2018-12-11T16:33:42.000"/>
    <s v="RT @LJGlickman: So sorry I won't be at the @SWOOPAnalytics customer event tomorrow in New York, but thrilled that @URJorg will be represent…"/>
    <m/>
    <m/>
    <x v="0"/>
    <m/>
    <s v="http://pbs.twimg.com/profile_images/1021764314846220293/0rzcJoUN_normal.jpg"/>
    <x v="77"/>
    <s v="https://twitter.com/#!/jimbobtyer/status/1072529872554201088"/>
    <m/>
    <m/>
    <s v="1072529872554201088"/>
    <m/>
    <b v="0"/>
    <n v="0"/>
    <s v=""/>
    <b v="0"/>
    <s v="en"/>
    <m/>
    <s v=""/>
    <b v="0"/>
    <n v="3"/>
    <s v="1072166235616481280"/>
    <s v="Twitter for iPhone"/>
    <b v="0"/>
    <s v="1072166235616481280"/>
    <s v="Tweet"/>
    <n v="0"/>
    <n v="0"/>
    <m/>
    <m/>
    <m/>
    <m/>
    <m/>
    <m/>
    <m/>
    <m/>
    <n v="1"/>
    <s v="1"/>
    <s v="1"/>
    <n v="1"/>
    <n v="4.3478260869565215"/>
    <n v="1"/>
    <n v="4.3478260869565215"/>
    <n v="0"/>
    <n v="0"/>
    <n v="21"/>
    <n v="91.30434782608695"/>
    <n v="23"/>
  </r>
  <r>
    <s v="sharonatswoop"/>
    <s v="urjorg"/>
    <m/>
    <m/>
    <m/>
    <m/>
    <m/>
    <m/>
    <m/>
    <m/>
    <s v="No"/>
    <n v="187"/>
    <m/>
    <m/>
    <x v="0"/>
    <d v="2018-12-11T04:09:48.000"/>
    <s v="RT @LJGlickman: So sorry I won't be at the @SWOOPAnalytics customer event tomorrow in New York, but thrilled that @URJorg will be represent…"/>
    <m/>
    <m/>
    <x v="0"/>
    <m/>
    <s v="http://pbs.twimg.com/profile_images/913077441890983936/Zx0qdweC_normal.jpg"/>
    <x v="78"/>
    <s v="https://twitter.com/#!/sharonatswoop/status/1072342661271576579"/>
    <m/>
    <m/>
    <s v="1072342661271576579"/>
    <m/>
    <b v="0"/>
    <n v="0"/>
    <s v=""/>
    <b v="0"/>
    <s v="en"/>
    <m/>
    <s v=""/>
    <b v="0"/>
    <n v="3"/>
    <s v="1072166235616481280"/>
    <s v="Twitter for iPhone"/>
    <b v="0"/>
    <s v="1072166235616481280"/>
    <s v="Tweet"/>
    <n v="0"/>
    <n v="0"/>
    <m/>
    <m/>
    <m/>
    <m/>
    <m/>
    <m/>
    <m/>
    <m/>
    <n v="2"/>
    <s v="3"/>
    <s v="1"/>
    <n v="1"/>
    <n v="4.3478260869565215"/>
    <n v="1"/>
    <n v="4.3478260869565215"/>
    <n v="0"/>
    <n v="0"/>
    <n v="21"/>
    <n v="91.30434782608695"/>
    <n v="23"/>
  </r>
  <r>
    <s v="swoopanalytics"/>
    <s v="urjorg"/>
    <m/>
    <m/>
    <m/>
    <m/>
    <m/>
    <m/>
    <m/>
    <m/>
    <s v="No"/>
    <n v="189"/>
    <m/>
    <m/>
    <x v="0"/>
    <d v="2018-12-11T04:04:47.000"/>
    <s v="RT @LJGlickman: So sorry I won't be at the @SWOOPAnalytics customer event tomorrow in New York, but thrilled that @URJorg will be represent…"/>
    <m/>
    <m/>
    <x v="0"/>
    <m/>
    <s v="http://pbs.twimg.com/profile_images/925907541522911237/XTsze1Br_normal.jpg"/>
    <x v="79"/>
    <s v="https://twitter.com/#!/swoopanalytics/status/1072341399876571137"/>
    <m/>
    <m/>
    <s v="1072341399876571137"/>
    <m/>
    <b v="0"/>
    <n v="0"/>
    <s v=""/>
    <b v="0"/>
    <s v="en"/>
    <m/>
    <s v=""/>
    <b v="0"/>
    <n v="3"/>
    <s v="1072166235616481280"/>
    <s v="Twitter for iPhone"/>
    <b v="0"/>
    <s v="1072166235616481280"/>
    <s v="Tweet"/>
    <n v="0"/>
    <n v="0"/>
    <m/>
    <m/>
    <m/>
    <m/>
    <m/>
    <m/>
    <m/>
    <m/>
    <n v="3"/>
    <s v="1"/>
    <s v="1"/>
    <n v="1"/>
    <n v="4.3478260869565215"/>
    <n v="1"/>
    <n v="4.3478260869565215"/>
    <n v="0"/>
    <n v="0"/>
    <n v="21"/>
    <n v="91.30434782608695"/>
    <n v="23"/>
  </r>
  <r>
    <s v="swoopanalytics"/>
    <s v="urjorg"/>
    <m/>
    <m/>
    <m/>
    <m/>
    <m/>
    <m/>
    <m/>
    <m/>
    <s v="No"/>
    <n v="191"/>
    <m/>
    <m/>
    <x v="0"/>
    <d v="2018-12-18T19:42:38.000"/>
    <s v="We had a fabulous day of collaboration at SWOOP Chat NYC last week. Read all about it._x000a_Thank you to @WileyGlobal for the wonderful location and to our speakers from @UNICEF, @RealFoundations, @WileyGlobal, @URJorg, BD, @Britz and @jimbobtyer. _x000a_https://t.co/CT7llXvzr1_x000a_#SWOOPChat"/>
    <s v="https://www.swoopanalytics.com/swoop-chat-nyc-why-we-do-what-we-do/"/>
    <s v="swoopanalytics.com"/>
    <x v="20"/>
    <m/>
    <s v="http://pbs.twimg.com/profile_images/925907541522911237/XTsze1Br_normal.jpg"/>
    <x v="80"/>
    <s v="https://twitter.com/#!/swoopanalytics/status/1075114130829262848"/>
    <m/>
    <m/>
    <s v="1075114130829262848"/>
    <m/>
    <b v="0"/>
    <n v="1"/>
    <s v=""/>
    <b v="0"/>
    <s v="en"/>
    <m/>
    <s v=""/>
    <b v="0"/>
    <n v="0"/>
    <s v=""/>
    <s v="Twitter Web Client"/>
    <b v="0"/>
    <s v="1075114130829262848"/>
    <s v="Tweet"/>
    <n v="0"/>
    <n v="0"/>
    <m/>
    <m/>
    <m/>
    <m/>
    <m/>
    <m/>
    <m/>
    <m/>
    <n v="3"/>
    <s v="1"/>
    <s v="1"/>
    <m/>
    <m/>
    <m/>
    <m/>
    <m/>
    <m/>
    <m/>
    <m/>
    <m/>
  </r>
  <r>
    <s v="swoopanalytics"/>
    <s v="magrom"/>
    <m/>
    <m/>
    <m/>
    <m/>
    <m/>
    <m/>
    <m/>
    <m/>
    <s v="No"/>
    <n v="192"/>
    <m/>
    <m/>
    <x v="0"/>
    <d v="2019-01-02T19:45:04.000"/>
    <s v="@LJGlickman @beckybenishek @Hohertz3 @amydolz @KevinCrossman @angusflorance @espnguyen @noahsparks @magrom Fantastic! Congratulations @LJGlickman! Well deserved recognition."/>
    <m/>
    <m/>
    <x v="0"/>
    <m/>
    <s v="http://pbs.twimg.com/profile_images/925907541522911237/XTsze1Br_normal.jpg"/>
    <x v="81"/>
    <s v="https://twitter.com/#!/swoopanalytics/status/1080550562796457984"/>
    <m/>
    <m/>
    <s v="1080550562796457984"/>
    <s v="1080505291949703168"/>
    <b v="0"/>
    <n v="2"/>
    <s v="2169157586"/>
    <b v="0"/>
    <s v="en"/>
    <m/>
    <s v=""/>
    <b v="0"/>
    <n v="0"/>
    <s v=""/>
    <s v="Twitter Web Client"/>
    <b v="0"/>
    <s v="1080505291949703168"/>
    <s v="Tweet"/>
    <n v="0"/>
    <n v="0"/>
    <m/>
    <m/>
    <m/>
    <m/>
    <m/>
    <m/>
    <m/>
    <m/>
    <n v="1"/>
    <s v="1"/>
    <s v="1"/>
    <m/>
    <m/>
    <m/>
    <m/>
    <m/>
    <m/>
    <m/>
    <m/>
    <m/>
  </r>
  <r>
    <s v="noahsparks"/>
    <s v="syngent"/>
    <m/>
    <m/>
    <m/>
    <m/>
    <m/>
    <m/>
    <m/>
    <m/>
    <s v="No"/>
    <n v="193"/>
    <m/>
    <m/>
    <x v="0"/>
    <d v="2018-12-17T20:15:04.000"/>
    <s v="RT @SWOOPAnalytics: Struggling to get your leaders engaged on your Enterprise Social Network? Learn how global agriculture company @Syngent…"/>
    <m/>
    <m/>
    <x v="0"/>
    <m/>
    <s v="http://pbs.twimg.com/profile_images/973626665849909248/AXErtSgV_normal.jpg"/>
    <x v="82"/>
    <s v="https://twitter.com/#!/noahsparks/status/1074759907201638405"/>
    <m/>
    <m/>
    <s v="1074759907201638405"/>
    <m/>
    <b v="0"/>
    <n v="0"/>
    <s v=""/>
    <b v="0"/>
    <s v="en"/>
    <m/>
    <s v=""/>
    <b v="0"/>
    <n v="1"/>
    <s v="1074733448877596672"/>
    <s v="Twitter for iPhone"/>
    <b v="0"/>
    <s v="1074733448877596672"/>
    <s v="Tweet"/>
    <n v="0"/>
    <n v="0"/>
    <m/>
    <m/>
    <m/>
    <m/>
    <m/>
    <m/>
    <m/>
    <m/>
    <n v="1"/>
    <s v="2"/>
    <s v="2"/>
    <n v="0"/>
    <n v="0"/>
    <n v="1"/>
    <n v="5.2631578947368425"/>
    <n v="0"/>
    <n v="0"/>
    <n v="18"/>
    <n v="94.73684210526316"/>
    <n v="19"/>
  </r>
  <r>
    <s v="noahsparks"/>
    <s v="wileyglobal"/>
    <m/>
    <m/>
    <m/>
    <m/>
    <m/>
    <m/>
    <m/>
    <m/>
    <s v="No"/>
    <n v="195"/>
    <m/>
    <m/>
    <x v="0"/>
    <d v="2018-12-18T22:25:10.000"/>
    <s v="RT @SWOOPAnalytics: We had a fabulous day of collaboration at SWOOP Chat NYC last week. Read all about it._x000a_Thank you to @WileyGlobal for th…"/>
    <m/>
    <m/>
    <x v="0"/>
    <m/>
    <s v="http://pbs.twimg.com/profile_images/973626665849909248/AXErtSgV_normal.jpg"/>
    <x v="83"/>
    <s v="https://twitter.com/#!/noahsparks/status/1075155035997106176"/>
    <m/>
    <m/>
    <s v="1075155035997106176"/>
    <m/>
    <b v="0"/>
    <n v="0"/>
    <s v=""/>
    <b v="0"/>
    <s v="en"/>
    <m/>
    <s v=""/>
    <b v="0"/>
    <n v="1"/>
    <s v="1075114130829262848"/>
    <s v="Twitter for iPhone"/>
    <b v="0"/>
    <s v="1075114130829262848"/>
    <s v="Tweet"/>
    <n v="0"/>
    <n v="0"/>
    <m/>
    <m/>
    <m/>
    <m/>
    <m/>
    <m/>
    <m/>
    <m/>
    <n v="1"/>
    <s v="2"/>
    <s v="2"/>
    <n v="2"/>
    <n v="8"/>
    <n v="0"/>
    <n v="0"/>
    <n v="0"/>
    <n v="0"/>
    <n v="23"/>
    <n v="92"/>
    <n v="25"/>
  </r>
  <r>
    <s v="espnguyen"/>
    <s v="swoopanalytics"/>
    <m/>
    <m/>
    <m/>
    <m/>
    <m/>
    <m/>
    <m/>
    <m/>
    <s v="Yes"/>
    <n v="198"/>
    <m/>
    <m/>
    <x v="0"/>
    <d v="2019-01-28T21:13:37.000"/>
    <s v="@LJGlickman And @SWOOPAnalytics has the data to support this tactic! https://t.co/CTJ4NbOd93"/>
    <s v="https://www.swoopanalytics.com/now-that-you-mention-it/"/>
    <s v="swoopanalytics.com"/>
    <x v="0"/>
    <m/>
    <s v="http://pbs.twimg.com/profile_images/880129329887301634/JjdrpuO0_normal.jpg"/>
    <x v="84"/>
    <s v="https://twitter.com/#!/espnguyen/status/1089994929835778049"/>
    <m/>
    <m/>
    <s v="1089994929835778049"/>
    <s v="1089993114465587202"/>
    <b v="0"/>
    <n v="1"/>
    <s v="2169157586"/>
    <b v="0"/>
    <s v="en"/>
    <m/>
    <s v=""/>
    <b v="0"/>
    <n v="0"/>
    <s v=""/>
    <s v="Twitter Web Client"/>
    <b v="0"/>
    <s v="1089993114465587202"/>
    <s v="Tweet"/>
    <n v="0"/>
    <n v="0"/>
    <m/>
    <m/>
    <m/>
    <m/>
    <m/>
    <m/>
    <m/>
    <m/>
    <n v="1"/>
    <s v="1"/>
    <s v="1"/>
    <m/>
    <m/>
    <m/>
    <m/>
    <m/>
    <m/>
    <m/>
    <m/>
    <m/>
  </r>
  <r>
    <s v="ljglickman"/>
    <s v="swoopanalytics"/>
    <m/>
    <m/>
    <m/>
    <m/>
    <m/>
    <m/>
    <m/>
    <m/>
    <s v="Yes"/>
    <n v="206"/>
    <m/>
    <m/>
    <x v="0"/>
    <d v="2018-12-11T13:57:23.000"/>
    <s v="RT @SWOOPAnalytics: Ready for #SWOOPChat in New York City._x000a_# employee engagement_x000a_#futureofwork #yammer https://t.co/RijlgnFEDK"/>
    <m/>
    <m/>
    <x v="2"/>
    <s v="https://pbs.twimg.com/media/DuI6xpAW4AQUSDW.jpg"/>
    <s v="https://pbs.twimg.com/media/DuI6xpAW4AQUSDW.jpg"/>
    <x v="85"/>
    <s v="https://twitter.com/#!/ljglickman/status/1072490534386712576"/>
    <m/>
    <m/>
    <s v="1072490534386712576"/>
    <m/>
    <b v="0"/>
    <n v="0"/>
    <s v=""/>
    <b v="0"/>
    <s v="en"/>
    <m/>
    <s v=""/>
    <b v="0"/>
    <n v="3"/>
    <s v="1072484292071165955"/>
    <s v="Twitter Web Client"/>
    <b v="0"/>
    <s v="1072484292071165955"/>
    <s v="Tweet"/>
    <n v="0"/>
    <n v="0"/>
    <m/>
    <m/>
    <m/>
    <m/>
    <m/>
    <m/>
    <m/>
    <m/>
    <n v="3"/>
    <s v="1"/>
    <s v="1"/>
    <n v="1"/>
    <n v="7.6923076923076925"/>
    <n v="0"/>
    <n v="0"/>
    <n v="0"/>
    <n v="0"/>
    <n v="12"/>
    <n v="92.3076923076923"/>
    <n v="13"/>
  </r>
  <r>
    <s v="ljglickman"/>
    <s v="swoopanalytics"/>
    <m/>
    <m/>
    <m/>
    <m/>
    <m/>
    <m/>
    <m/>
    <m/>
    <s v="Yes"/>
    <n v="208"/>
    <m/>
    <m/>
    <x v="0"/>
    <d v="2019-01-18T15:17:50.000"/>
    <s v="Reviewing #Yammer analytics for 2018. We love @SWOOPAnalytics, and the trends and interests it reveals to us.Traffic ebbs and flows with holidays, seasons and news events. Nothing stands alone, everything is connected. #YammerOutLoud"/>
    <m/>
    <m/>
    <x v="16"/>
    <m/>
    <s v="http://pbs.twimg.com/profile_images/1042130769244774400/yHcmNbd8_normal.jpg"/>
    <x v="86"/>
    <s v="https://twitter.com/#!/ljglickman/status/1086281515208712192"/>
    <m/>
    <m/>
    <s v="1086281515208712192"/>
    <m/>
    <b v="0"/>
    <n v="3"/>
    <s v=""/>
    <b v="0"/>
    <s v="en"/>
    <m/>
    <s v=""/>
    <b v="0"/>
    <n v="0"/>
    <s v=""/>
    <s v="Twitter Web Client"/>
    <b v="0"/>
    <s v="1086281515208712192"/>
    <s v="Tweet"/>
    <n v="0"/>
    <n v="0"/>
    <m/>
    <m/>
    <m/>
    <m/>
    <m/>
    <m/>
    <m/>
    <m/>
    <n v="3"/>
    <s v="1"/>
    <s v="1"/>
    <n v="2"/>
    <n v="5.882352941176471"/>
    <n v="0"/>
    <n v="0"/>
    <n v="0"/>
    <n v="0"/>
    <n v="32"/>
    <n v="94.11764705882354"/>
    <n v="34"/>
  </r>
  <r>
    <s v="swoopanalytics"/>
    <s v="thriftycars"/>
    <m/>
    <m/>
    <m/>
    <m/>
    <m/>
    <m/>
    <m/>
    <m/>
    <s v="No"/>
    <n v="215"/>
    <m/>
    <m/>
    <x v="0"/>
    <d v="2019-01-07T18:59:15.000"/>
    <s v="Learn how building personal relationships on your @Yammer network results in better business outcomes._x000a_Thank you to @NRMA and @thriftycars for sharing your story._x000a_https://t.co/4Y2pjVMOsa_x000a_#Yammer #EmployeeEngagement #ESN #futureofwork #Collaboration #SWOOP #Analytics"/>
    <s v="https://resources.techcommunity.microsoft.com/case-studies/on-an-island-but-not-alone-with-yammer-at-thrifty-car-rental-in-new-zealand/"/>
    <s v="microsoft.com"/>
    <x v="21"/>
    <m/>
    <s v="http://pbs.twimg.com/profile_images/925907541522911237/XTsze1Br_normal.jpg"/>
    <x v="87"/>
    <s v="https://twitter.com/#!/swoopanalytics/status/1082350972922253314"/>
    <m/>
    <m/>
    <s v="1082350972922253314"/>
    <m/>
    <b v="0"/>
    <n v="1"/>
    <s v=""/>
    <b v="0"/>
    <s v="en"/>
    <m/>
    <s v=""/>
    <b v="0"/>
    <n v="1"/>
    <s v=""/>
    <s v="Twitter Web Client"/>
    <b v="0"/>
    <s v="1082350972922253314"/>
    <s v="Tweet"/>
    <n v="0"/>
    <n v="0"/>
    <m/>
    <m/>
    <m/>
    <m/>
    <m/>
    <m/>
    <m/>
    <m/>
    <n v="1"/>
    <s v="1"/>
    <s v="1"/>
    <m/>
    <m/>
    <m/>
    <m/>
    <m/>
    <m/>
    <m/>
    <m/>
    <m/>
  </r>
  <r>
    <s v="danieloleary"/>
    <s v="workplacebyfb"/>
    <m/>
    <m/>
    <m/>
    <m/>
    <m/>
    <m/>
    <m/>
    <m/>
    <s v="No"/>
    <n v="217"/>
    <m/>
    <m/>
    <x v="0"/>
    <d v="2019-01-24T01:29:27.000"/>
    <s v="RT @SWOOPAnalytics: Excited to be attending @WorkplacebyFB's Partner Enablement Event in Seattle today._x000a_#futureofwork #EmployeeEngagement #…"/>
    <m/>
    <m/>
    <x v="22"/>
    <m/>
    <s v="http://pbs.twimg.com/profile_images/667351009530806272/D85sBsSS_normal.jpg"/>
    <x v="88"/>
    <s v="https://twitter.com/#!/danieloleary/status/1088247376140165121"/>
    <m/>
    <m/>
    <s v="1088247376140165121"/>
    <m/>
    <b v="0"/>
    <n v="0"/>
    <s v=""/>
    <b v="0"/>
    <s v="en"/>
    <m/>
    <s v=""/>
    <b v="0"/>
    <n v="2"/>
    <s v="1088162587089334272"/>
    <s v="Twitter for iPad"/>
    <b v="0"/>
    <s v="1088162587089334272"/>
    <s v="Tweet"/>
    <n v="0"/>
    <n v="0"/>
    <m/>
    <m/>
    <m/>
    <m/>
    <m/>
    <m/>
    <m/>
    <m/>
    <n v="1"/>
    <s v="1"/>
    <s v="1"/>
    <n v="1"/>
    <n v="6.666666666666667"/>
    <n v="0"/>
    <n v="0"/>
    <n v="0"/>
    <n v="0"/>
    <n v="14"/>
    <n v="93.33333333333333"/>
    <n v="15"/>
  </r>
  <r>
    <s v="swoopanalytics"/>
    <s v="danieloleary"/>
    <m/>
    <m/>
    <m/>
    <m/>
    <m/>
    <m/>
    <m/>
    <m/>
    <s v="Yes"/>
    <n v="219"/>
    <m/>
    <m/>
    <x v="0"/>
    <d v="2019-01-23T19:52:32.000"/>
    <s v="Excited to be attending @WorkplacebyFB's Partner Enablement Event in Seattle today._x000a_#futureofwork #EmployeeEngagement #swoop #Analytics _x000a_@danieloleary, @SharonatSWOOP https://t.co/r4wzZ6f1NQ"/>
    <m/>
    <m/>
    <x v="23"/>
    <s v="https://pbs.twimg.com/media/DxnuGh_UwAAyi6h.jpg"/>
    <s v="https://pbs.twimg.com/media/DxnuGh_UwAAyi6h.jpg"/>
    <x v="89"/>
    <s v="https://twitter.com/#!/swoopanalytics/status/1088162587089334272"/>
    <m/>
    <m/>
    <s v="1088162587089334272"/>
    <m/>
    <b v="0"/>
    <n v="0"/>
    <s v=""/>
    <b v="0"/>
    <s v="en"/>
    <m/>
    <s v=""/>
    <b v="0"/>
    <n v="0"/>
    <s v=""/>
    <s v="Twitter for iPhone"/>
    <b v="0"/>
    <s v="1088162587089334272"/>
    <s v="Tweet"/>
    <n v="0"/>
    <n v="0"/>
    <m/>
    <m/>
    <m/>
    <m/>
    <m/>
    <m/>
    <m/>
    <m/>
    <n v="1"/>
    <s v="1"/>
    <s v="1"/>
    <m/>
    <m/>
    <m/>
    <m/>
    <m/>
    <m/>
    <m/>
    <m/>
    <m/>
  </r>
  <r>
    <s v="swoopanalytics"/>
    <s v="syngenta"/>
    <m/>
    <m/>
    <m/>
    <m/>
    <m/>
    <m/>
    <m/>
    <m/>
    <s v="No"/>
    <n v="220"/>
    <m/>
    <m/>
    <x v="0"/>
    <d v="2018-12-17T18:29:56.000"/>
    <s v="Struggling to get your leaders engaged on your Enterprise Social Network? Learn how global agriculture company @Syngenta did it with the help of @SWOOPAnalytics._x000a_https://t.co/73UGHiC8lk_x000a_#EmployeeEngagement #Yammer #futureofwork #collaboration #SWOOPChat"/>
    <s v="https://www.swoopanalytics.com/case-studies/how-syngentas-leaders-became-some-of-the-worlds-best-at-engaging-staff/"/>
    <s v="swoopanalytics.com"/>
    <x v="24"/>
    <m/>
    <s v="http://pbs.twimg.com/profile_images/925907541522911237/XTsze1Br_normal.jpg"/>
    <x v="90"/>
    <s v="https://twitter.com/#!/swoopanalytics/status/1074733448877596672"/>
    <m/>
    <m/>
    <s v="1074733448877596672"/>
    <m/>
    <b v="0"/>
    <n v="0"/>
    <s v=""/>
    <b v="0"/>
    <s v="en"/>
    <m/>
    <s v=""/>
    <b v="0"/>
    <n v="1"/>
    <s v=""/>
    <s v="Twitter Web Client"/>
    <b v="0"/>
    <s v="1074733448877596672"/>
    <s v="Tweet"/>
    <n v="0"/>
    <n v="0"/>
    <m/>
    <m/>
    <m/>
    <m/>
    <m/>
    <m/>
    <m/>
    <m/>
    <n v="2"/>
    <s v="1"/>
    <s v="1"/>
    <n v="0"/>
    <n v="0"/>
    <n v="1"/>
    <n v="3.4482758620689653"/>
    <n v="0"/>
    <n v="0"/>
    <n v="28"/>
    <n v="96.55172413793103"/>
    <n v="29"/>
  </r>
  <r>
    <s v="swoopanalytics"/>
    <s v="syngenta"/>
    <m/>
    <m/>
    <m/>
    <m/>
    <m/>
    <m/>
    <m/>
    <m/>
    <s v="No"/>
    <n v="221"/>
    <m/>
    <m/>
    <x v="0"/>
    <d v="2019-02-01T19:34:51.000"/>
    <s v="Are you in the Basel, Switzerland area and want to learn how to drive #EmployeeEngagement? _x000a_Join @SWOOPAnalytics CEO @caikjaer and @Syngenta's Melinda Schaller on March 4 to learn three simple and practical methods to boost employee engagement._x000a_https://t.co/YUMrVKVJjS_x000a_#Yammer"/>
    <s v="https://forms.office.com/Pages/ResponsePage.aspx?id=v4j5cvGGr0GRqy180BHbRz6LYiXgstdDq0OQYtXINn1UNTlLNjY4UDAzSUhQTEYzVFRFREI2VjBBUi4u"/>
    <s v="office.com"/>
    <x v="25"/>
    <m/>
    <s v="http://pbs.twimg.com/profile_images/925907541522911237/XTsze1Br_normal.jpg"/>
    <x v="91"/>
    <s v="https://twitter.com/#!/swoopanalytics/status/1091419629455437825"/>
    <m/>
    <m/>
    <s v="1091419629455437825"/>
    <m/>
    <b v="0"/>
    <n v="0"/>
    <s v=""/>
    <b v="0"/>
    <s v="en"/>
    <m/>
    <s v=""/>
    <b v="0"/>
    <n v="0"/>
    <s v=""/>
    <s v="Twitter Web Client"/>
    <b v="0"/>
    <s v="1091419629455437825"/>
    <s v="Tweet"/>
    <n v="0"/>
    <n v="0"/>
    <m/>
    <m/>
    <m/>
    <m/>
    <m/>
    <m/>
    <m/>
    <m/>
    <n v="2"/>
    <s v="1"/>
    <s v="1"/>
    <n v="1"/>
    <n v="2.6315789473684212"/>
    <n v="0"/>
    <n v="0"/>
    <n v="0"/>
    <n v="0"/>
    <n v="37"/>
    <n v="97.36842105263158"/>
    <n v="38"/>
  </r>
  <r>
    <s v="swoopanalytics"/>
    <s v="sethpat"/>
    <m/>
    <m/>
    <m/>
    <m/>
    <m/>
    <m/>
    <m/>
    <m/>
    <s v="No"/>
    <n v="222"/>
    <m/>
    <m/>
    <x v="0"/>
    <d v="2019-02-04T18:39:55.000"/>
    <s v="Want to learn from the experts on how to get your employees engaged on @Yammer? Join @SethPat, @angusflorance, @caikjaer on #msignitetour in Sydney on Tuesday, February 12 from 4.30-7pm for a #Yammer Meetup. https://t.co/mFSdKTHrdv_x000a_#SWOOP #EmployeeEngagement #msignite"/>
    <s v="https://www.eventbrite.com/e/ignite-yammer-meetup-tickets-55616234655"/>
    <s v="eventbrite.com"/>
    <x v="26"/>
    <m/>
    <s v="http://pbs.twimg.com/profile_images/925907541522911237/XTsze1Br_normal.jpg"/>
    <x v="92"/>
    <s v="https://twitter.com/#!/swoopanalytics/status/1092492967279976448"/>
    <m/>
    <m/>
    <s v="1092492967279976448"/>
    <m/>
    <b v="0"/>
    <n v="0"/>
    <s v=""/>
    <b v="0"/>
    <s v="en"/>
    <m/>
    <s v=""/>
    <b v="0"/>
    <n v="2"/>
    <s v=""/>
    <s v="Twitter Web Client"/>
    <b v="0"/>
    <s v="1092492967279976448"/>
    <s v="Tweet"/>
    <n v="0"/>
    <n v="0"/>
    <m/>
    <m/>
    <m/>
    <m/>
    <m/>
    <m/>
    <m/>
    <m/>
    <n v="2"/>
    <s v="1"/>
    <s v="1"/>
    <n v="0"/>
    <n v="0"/>
    <n v="0"/>
    <n v="0"/>
    <n v="0"/>
    <n v="0"/>
    <n v="38"/>
    <n v="100"/>
    <n v="38"/>
  </r>
  <r>
    <s v="swoopanalytics"/>
    <s v="sethpat"/>
    <m/>
    <m/>
    <m/>
    <m/>
    <m/>
    <m/>
    <m/>
    <m/>
    <s v="No"/>
    <n v="223"/>
    <m/>
    <m/>
    <x v="0"/>
    <d v="2019-02-12T19:17:42.000"/>
    <s v="We've had a great evening of collaboration at the @Yammer meetup in Sydney. Thanks to Emily O'Brien (KFC), Catherine Ellis (NSW DFSI), @adveisme (NRMA), @markwoodrow, @angusflorance @ @SethPat for sharing valuable insights._x000a_#Yammer #EmployeeEngagement #SWOOP https://t.co/kYGBVsZOvI"/>
    <m/>
    <m/>
    <x v="27"/>
    <s v="https://pbs.twimg.com/media/DzOlyTiUUAAPECg.jpg"/>
    <s v="https://pbs.twimg.com/media/DzOlyTiUUAAPECg.jpg"/>
    <x v="93"/>
    <s v="https://twitter.com/#!/swoopanalytics/status/1095401576783437824"/>
    <m/>
    <m/>
    <s v="1095401576783437824"/>
    <m/>
    <b v="0"/>
    <n v="14"/>
    <s v=""/>
    <b v="0"/>
    <s v="en"/>
    <m/>
    <s v=""/>
    <b v="0"/>
    <n v="6"/>
    <s v=""/>
    <s v="Twitter Web Client"/>
    <b v="0"/>
    <s v="1095401576783437824"/>
    <s v="Tweet"/>
    <n v="0"/>
    <n v="0"/>
    <m/>
    <m/>
    <m/>
    <m/>
    <m/>
    <m/>
    <m/>
    <m/>
    <n v="2"/>
    <s v="1"/>
    <s v="1"/>
    <m/>
    <m/>
    <m/>
    <m/>
    <m/>
    <m/>
    <m/>
    <m/>
    <m/>
  </r>
  <r>
    <s v="angusflorance"/>
    <s v="swoopanalytics"/>
    <m/>
    <m/>
    <m/>
    <m/>
    <m/>
    <m/>
    <m/>
    <m/>
    <s v="Yes"/>
    <n v="224"/>
    <m/>
    <m/>
    <x v="0"/>
    <d v="2019-01-09T23:27:43.000"/>
    <s v="What about &quot;Come for the cats, stay for the work.&quot; as the new tag line for #Yammer? 😂_x000a__x000a_SWOOP Chat NYC – Why we do what we do https://t.co/rJMZjo4Zau via @SwoopAnalytics"/>
    <s v="https://www.swoopanalytics.com/swoop-chat-nyc-why-we-do-what-we-do/"/>
    <s v="swoopanalytics.com"/>
    <x v="28"/>
    <m/>
    <s v="http://pbs.twimg.com/profile_images/629647877619363840/TRVNIS0o_normal.jpg"/>
    <x v="94"/>
    <s v="https://twitter.com/#!/angusflorance/status/1083143308082212864"/>
    <m/>
    <m/>
    <s v="1083143308082212864"/>
    <m/>
    <b v="0"/>
    <n v="4"/>
    <s v=""/>
    <b v="0"/>
    <s v="en"/>
    <m/>
    <s v=""/>
    <b v="0"/>
    <n v="1"/>
    <s v=""/>
    <s v="Twitter Web Client"/>
    <b v="0"/>
    <s v="1083143308082212864"/>
    <s v="Tweet"/>
    <n v="0"/>
    <n v="0"/>
    <m/>
    <m/>
    <m/>
    <m/>
    <m/>
    <m/>
    <m/>
    <m/>
    <n v="2"/>
    <s v="4"/>
    <s v="1"/>
    <n v="1"/>
    <n v="3.5714285714285716"/>
    <n v="0"/>
    <n v="0"/>
    <n v="0"/>
    <n v="0"/>
    <n v="27"/>
    <n v="96.42857142857143"/>
    <n v="28"/>
  </r>
  <r>
    <s v="angusflorance"/>
    <s v="yammer"/>
    <m/>
    <m/>
    <m/>
    <m/>
    <m/>
    <m/>
    <m/>
    <m/>
    <s v="No"/>
    <n v="225"/>
    <m/>
    <m/>
    <x v="0"/>
    <d v="2019-02-12T20:05:20.000"/>
    <s v="RT @SWOOPAnalytics: We've had a great evening of collaboration at the @Yammer meetup in Sydney. Thanks to Emily O'Brien (KFC), Catherine El…"/>
    <m/>
    <m/>
    <x v="0"/>
    <m/>
    <s v="http://pbs.twimg.com/profile_images/629647877619363840/TRVNIS0o_normal.jpg"/>
    <x v="95"/>
    <s v="https://twitter.com/#!/angusflorance/status/1095413566360805376"/>
    <m/>
    <m/>
    <s v="1095413566360805376"/>
    <m/>
    <b v="0"/>
    <n v="0"/>
    <s v=""/>
    <b v="0"/>
    <s v="en"/>
    <m/>
    <s v=""/>
    <b v="0"/>
    <n v="6"/>
    <s v="1095401576783437824"/>
    <s v="Twitter for Android"/>
    <b v="0"/>
    <s v="1095401576783437824"/>
    <s v="Tweet"/>
    <n v="0"/>
    <n v="0"/>
    <m/>
    <m/>
    <m/>
    <m/>
    <m/>
    <m/>
    <m/>
    <m/>
    <n v="1"/>
    <s v="4"/>
    <s v="3"/>
    <m/>
    <m/>
    <m/>
    <m/>
    <m/>
    <m/>
    <m/>
    <m/>
    <m/>
  </r>
  <r>
    <s v="adveisme"/>
    <s v="angusflorance"/>
    <m/>
    <m/>
    <m/>
    <m/>
    <m/>
    <m/>
    <m/>
    <m/>
    <s v="No"/>
    <n v="227"/>
    <m/>
    <m/>
    <x v="0"/>
    <d v="2019-02-12T22:16:52.000"/>
    <s v="Good times, good times. A pleasure to share a taster of the story I'm seeing unfurl at NRMA. Thanks @caikjaer for the invite and good to get roadmap update from @angusflorance too - @yammer looking prettyyyy prettyyyy good https://t.co/MVbBt0JuM5"/>
    <s v="https://twitter.com/SWOOPAnalytics/status/1095401576783437824"/>
    <s v="twitter.com"/>
    <x v="0"/>
    <m/>
    <s v="http://pbs.twimg.com/profile_images/2392652189/xv5crogd87rqmltidfj8_normal.jpeg"/>
    <x v="96"/>
    <s v="https://twitter.com/#!/adveisme/status/1095446668944728064"/>
    <m/>
    <m/>
    <s v="1095446668944728064"/>
    <m/>
    <b v="0"/>
    <n v="2"/>
    <s v=""/>
    <b v="1"/>
    <s v="en"/>
    <m/>
    <s v="1095401576783437824"/>
    <b v="0"/>
    <n v="0"/>
    <s v=""/>
    <s v="Twitter for Android"/>
    <b v="0"/>
    <s v="1095446668944728064"/>
    <s v="Tweet"/>
    <n v="0"/>
    <n v="0"/>
    <m/>
    <m/>
    <m/>
    <m/>
    <m/>
    <m/>
    <m/>
    <m/>
    <n v="1"/>
    <s v="4"/>
    <s v="4"/>
    <m/>
    <m/>
    <m/>
    <m/>
    <m/>
    <m/>
    <m/>
    <m/>
    <m/>
  </r>
  <r>
    <s v="sharonatswoop"/>
    <s v="angusflorance"/>
    <m/>
    <m/>
    <m/>
    <m/>
    <m/>
    <m/>
    <m/>
    <m/>
    <s v="No"/>
    <n v="228"/>
    <m/>
    <m/>
    <x v="0"/>
    <d v="2019-01-10T15:11:06.000"/>
    <s v="RT @angusflorance: What about &quot;Come for the cats, stay for the work.&quot; as the new tag line for #Yammer? 😂_x000a__x000a_SWOOP Chat NYC – Why we do what w…"/>
    <m/>
    <m/>
    <x v="28"/>
    <m/>
    <s v="http://pbs.twimg.com/profile_images/913077441890983936/Zx0qdweC_normal.jpg"/>
    <x v="97"/>
    <s v="https://twitter.com/#!/sharonatswoop/status/1083380718477049856"/>
    <m/>
    <m/>
    <s v="1083380718477049856"/>
    <m/>
    <b v="0"/>
    <n v="0"/>
    <s v=""/>
    <b v="0"/>
    <s v="en"/>
    <m/>
    <s v=""/>
    <b v="0"/>
    <n v="1"/>
    <s v="1083143308082212864"/>
    <s v="Twitter for iPhone"/>
    <b v="0"/>
    <s v="1083143308082212864"/>
    <s v="Tweet"/>
    <n v="0"/>
    <n v="0"/>
    <m/>
    <m/>
    <m/>
    <m/>
    <m/>
    <m/>
    <m/>
    <m/>
    <n v="1"/>
    <s v="3"/>
    <s v="4"/>
    <n v="1"/>
    <n v="3.7037037037037037"/>
    <n v="0"/>
    <n v="0"/>
    <n v="0"/>
    <n v="0"/>
    <n v="26"/>
    <n v="96.29629629629629"/>
    <n v="27"/>
  </r>
  <r>
    <s v="markwoodrow"/>
    <s v="yammer"/>
    <m/>
    <m/>
    <m/>
    <m/>
    <m/>
    <m/>
    <m/>
    <m/>
    <s v="No"/>
    <n v="232"/>
    <m/>
    <m/>
    <x v="0"/>
    <d v="2019-02-13T03:39:04.000"/>
    <s v="RT @SWOOPAnalytics: We've had a great evening of collaboration at the @Yammer meetup in Sydney. Thanks to Emily O'Brien (KFC), Catherine El…"/>
    <m/>
    <m/>
    <x v="0"/>
    <m/>
    <s v="http://pbs.twimg.com/profile_images/730546276081623042/8dyOlZe7_normal.jpg"/>
    <x v="98"/>
    <s v="https://twitter.com/#!/markwoodrow/status/1095527751463841792"/>
    <m/>
    <m/>
    <s v="1095527751463841792"/>
    <m/>
    <b v="0"/>
    <n v="0"/>
    <s v=""/>
    <b v="0"/>
    <s v="en"/>
    <m/>
    <s v=""/>
    <b v="0"/>
    <n v="6"/>
    <s v="1095401576783437824"/>
    <s v="Twitter for iPhone"/>
    <b v="0"/>
    <s v="1095401576783437824"/>
    <s v="Tweet"/>
    <n v="0"/>
    <n v="0"/>
    <m/>
    <m/>
    <m/>
    <m/>
    <m/>
    <m/>
    <m/>
    <m/>
    <n v="1"/>
    <s v="4"/>
    <s v="3"/>
    <m/>
    <m/>
    <m/>
    <m/>
    <m/>
    <m/>
    <m/>
    <m/>
    <m/>
  </r>
  <r>
    <s v="swoopanalytics"/>
    <s v="markwoodrow"/>
    <m/>
    <m/>
    <m/>
    <m/>
    <m/>
    <m/>
    <m/>
    <m/>
    <s v="Yes"/>
    <n v="234"/>
    <m/>
    <m/>
    <x v="0"/>
    <d v="2019-02-12T19:11:36.000"/>
    <s v="RT @caikjaer: Many Emily O'Brien (KFC), Catherine Ellis (NSW DFSI), @adveisme (NRMA) and also @markwoodrow (soon Engage Squared) for sharin…"/>
    <m/>
    <m/>
    <x v="0"/>
    <m/>
    <s v="http://pbs.twimg.com/profile_images/925907541522911237/XTsze1Br_normal.jpg"/>
    <x v="99"/>
    <s v="https://twitter.com/#!/swoopanalytics/status/1095400044193181696"/>
    <m/>
    <m/>
    <s v="1095400044193181696"/>
    <m/>
    <b v="0"/>
    <n v="0"/>
    <s v=""/>
    <b v="0"/>
    <s v="en"/>
    <m/>
    <s v=""/>
    <b v="0"/>
    <n v="1"/>
    <s v="1095268147966500865"/>
    <s v="Twitter Web Client"/>
    <b v="0"/>
    <s v="1095268147966500865"/>
    <s v="Tweet"/>
    <n v="0"/>
    <n v="0"/>
    <m/>
    <m/>
    <m/>
    <m/>
    <m/>
    <m/>
    <m/>
    <m/>
    <n v="2"/>
    <s v="1"/>
    <s v="4"/>
    <m/>
    <m/>
    <m/>
    <m/>
    <m/>
    <m/>
    <m/>
    <m/>
    <m/>
  </r>
  <r>
    <s v="caikjaer"/>
    <s v="markwoodrow"/>
    <m/>
    <m/>
    <m/>
    <m/>
    <m/>
    <m/>
    <m/>
    <m/>
    <s v="No"/>
    <n v="236"/>
    <m/>
    <m/>
    <x v="0"/>
    <d v="2019-02-12T10:27:30.000"/>
    <s v="Many Emily O'Brien (KFC), Catherine Ellis (NSW DFSI), @adveisme (NRMA) and also @markwoodrow (soon Engage Squared) for sharing valuable insights for a packed room. _x000a__x000a_I had the easy task of moderating a panel session with these talented people and captured…https://t.co/gDnJtHesTF"/>
    <s v="https://lnkd.in/feyYDS8"/>
    <s v="lnkd.in"/>
    <x v="0"/>
    <m/>
    <s v="http://pbs.twimg.com/profile_images/1043406771107385345/6eOi0CAb_normal.jpg"/>
    <x v="100"/>
    <s v="https://twitter.com/#!/caikjaer/status/1095268147966500865"/>
    <m/>
    <m/>
    <s v="1095268147966500865"/>
    <m/>
    <b v="0"/>
    <n v="5"/>
    <s v=""/>
    <b v="0"/>
    <s v="en"/>
    <m/>
    <s v=""/>
    <b v="0"/>
    <n v="1"/>
    <s v=""/>
    <s v="LinkedIn"/>
    <b v="0"/>
    <s v="1095268147966500865"/>
    <s v="Retweet"/>
    <n v="0"/>
    <n v="0"/>
    <m/>
    <m/>
    <m/>
    <m/>
    <m/>
    <m/>
    <m/>
    <m/>
    <n v="1"/>
    <s v="2"/>
    <s v="4"/>
    <m/>
    <m/>
    <m/>
    <m/>
    <m/>
    <m/>
    <m/>
    <m/>
    <m/>
  </r>
  <r>
    <s v="karisyd"/>
    <s v="sydney_business"/>
    <m/>
    <m/>
    <m/>
    <m/>
    <m/>
    <m/>
    <m/>
    <m/>
    <s v="No"/>
    <n v="242"/>
    <m/>
    <m/>
    <x v="0"/>
    <d v="2018-12-04T09:06:29.000"/>
    <s v="Look @caikjaer and @llocklee what just happened. We won best paper at #ACIS2018 for our work on metrics for ESN group identification. Well done to us all! #disruptsyd @sydney_business @SWOOPAnalytics https://t.co/9e1YQEvSnt"/>
    <m/>
    <m/>
    <x v="29"/>
    <s v="https://pbs.twimg.com/media/Dtj6vXrV4AcYGVY.jpg"/>
    <s v="https://pbs.twimg.com/media/Dtj6vXrV4AcYGVY.jpg"/>
    <x v="101"/>
    <s v="https://twitter.com/#!/karisyd/status/1069880611228180480"/>
    <m/>
    <m/>
    <s v="1069880611228180480"/>
    <m/>
    <b v="0"/>
    <n v="23"/>
    <s v=""/>
    <b v="0"/>
    <s v="en"/>
    <m/>
    <s v=""/>
    <b v="0"/>
    <n v="1"/>
    <s v=""/>
    <s v="Twitter for iPhone"/>
    <b v="0"/>
    <s v="1069880611228180480"/>
    <s v="Tweet"/>
    <n v="0"/>
    <n v="0"/>
    <m/>
    <m/>
    <m/>
    <m/>
    <m/>
    <m/>
    <m/>
    <m/>
    <n v="1"/>
    <s v="2"/>
    <s v="2"/>
    <m/>
    <m/>
    <m/>
    <m/>
    <m/>
    <m/>
    <m/>
    <m/>
    <m/>
  </r>
  <r>
    <s v="caikjaer"/>
    <s v="sydney_business"/>
    <m/>
    <m/>
    <m/>
    <m/>
    <m/>
    <m/>
    <m/>
    <m/>
    <s v="No"/>
    <n v="243"/>
    <m/>
    <m/>
    <x v="0"/>
    <d v="2018-12-04T09:09:36.000"/>
    <s v="@karisyd @llocklee @sydney_business @SWOOPAnalytics Amazing!!!"/>
    <m/>
    <m/>
    <x v="0"/>
    <m/>
    <s v="http://pbs.twimg.com/profile_images/1043406771107385345/6eOi0CAb_normal.jpg"/>
    <x v="102"/>
    <s v="https://twitter.com/#!/caikjaer/status/1069881394220822530"/>
    <m/>
    <m/>
    <s v="1069881394220822530"/>
    <s v="1069880611228180480"/>
    <b v="0"/>
    <n v="3"/>
    <s v="85475742"/>
    <b v="0"/>
    <s v="en"/>
    <m/>
    <s v=""/>
    <b v="0"/>
    <n v="0"/>
    <s v=""/>
    <s v="Twitter for iPhone"/>
    <b v="0"/>
    <s v="1069880611228180480"/>
    <s v="Tweet"/>
    <n v="0"/>
    <n v="0"/>
    <m/>
    <m/>
    <m/>
    <m/>
    <m/>
    <m/>
    <m/>
    <m/>
    <n v="1"/>
    <s v="2"/>
    <s v="2"/>
    <m/>
    <m/>
    <m/>
    <m/>
    <m/>
    <m/>
    <m/>
    <m/>
    <m/>
  </r>
  <r>
    <s v="llocklee"/>
    <s v="karisyd"/>
    <m/>
    <m/>
    <m/>
    <m/>
    <m/>
    <m/>
    <m/>
    <m/>
    <s v="Yes"/>
    <n v="247"/>
    <m/>
    <m/>
    <x v="0"/>
    <d v="2018-12-05T08:44:31.000"/>
    <s v="RT @karisyd: Look @caikjaer and @llocklee what just happened. We won best paper at #ACIS2018 for our work on metrics for ESN group identifi…"/>
    <m/>
    <m/>
    <x v="14"/>
    <m/>
    <s v="http://pbs.twimg.com/profile_images/3247195801/f490ed93d1ef4dd6a26a7df004e3b076_normal.png"/>
    <x v="103"/>
    <s v="https://twitter.com/#!/llocklee/status/1070237469591760896"/>
    <m/>
    <m/>
    <s v="1070237469591760896"/>
    <m/>
    <b v="0"/>
    <n v="0"/>
    <s v=""/>
    <b v="0"/>
    <s v="en"/>
    <m/>
    <s v=""/>
    <b v="0"/>
    <n v="1"/>
    <s v="1069880611228180480"/>
    <s v="Twitter for iPhone"/>
    <b v="0"/>
    <s v="1069880611228180480"/>
    <s v="Tweet"/>
    <n v="0"/>
    <n v="0"/>
    <m/>
    <m/>
    <m/>
    <m/>
    <m/>
    <m/>
    <m/>
    <m/>
    <n v="1"/>
    <s v="2"/>
    <s v="2"/>
    <n v="3"/>
    <n v="12.5"/>
    <n v="0"/>
    <n v="0"/>
    <n v="0"/>
    <n v="0"/>
    <n v="21"/>
    <n v="87.5"/>
    <n v="24"/>
  </r>
  <r>
    <s v="sharonatswoop"/>
    <s v="urj"/>
    <m/>
    <m/>
    <m/>
    <m/>
    <m/>
    <m/>
    <m/>
    <m/>
    <s v="No"/>
    <n v="250"/>
    <m/>
    <m/>
    <x v="0"/>
    <d v="2018-12-12T04:06:13.000"/>
    <s v="RT @SWOOPAnalytics: Inspiring stories from @URJ at #SWOOPChat in New York City._x000a_#EmployeeEngagement _x000a_#futureofwork _x000a_#thetent_x000a_#collaboration…"/>
    <m/>
    <m/>
    <x v="0"/>
    <m/>
    <s v="http://pbs.twimg.com/profile_images/913077441890983936/Zx0qdweC_normal.jpg"/>
    <x v="104"/>
    <s v="https://twitter.com/#!/sharonatswoop/status/1072704146661363712"/>
    <m/>
    <m/>
    <s v="1072704146661363712"/>
    <m/>
    <b v="0"/>
    <n v="0"/>
    <s v=""/>
    <b v="0"/>
    <s v="en"/>
    <m/>
    <s v=""/>
    <b v="0"/>
    <n v="3"/>
    <s v="1072533390069514241"/>
    <s v="Twitter for iPhone"/>
    <b v="0"/>
    <s v="1072533390069514241"/>
    <s v="Tweet"/>
    <n v="0"/>
    <n v="0"/>
    <m/>
    <m/>
    <m/>
    <m/>
    <m/>
    <m/>
    <m/>
    <m/>
    <n v="1"/>
    <s v="3"/>
    <s v="3"/>
    <n v="1"/>
    <n v="6.25"/>
    <n v="0"/>
    <n v="0"/>
    <n v="0"/>
    <n v="0"/>
    <n v="15"/>
    <n v="93.75"/>
    <n v="16"/>
  </r>
  <r>
    <s v="swoopanalytics"/>
    <s v="urj"/>
    <m/>
    <m/>
    <m/>
    <m/>
    <m/>
    <m/>
    <m/>
    <m/>
    <s v="No"/>
    <n v="251"/>
    <m/>
    <m/>
    <x v="0"/>
    <d v="2018-12-11T16:47:41.000"/>
    <s v="Inspiring stories from @URJ at #SWOOPChat in New York City._x000a_#EmployeeEngagement _x000a_#futureofwork _x000a_#thetent_x000a_#collaboration https://t.co/8wDq87QLog"/>
    <m/>
    <m/>
    <x v="30"/>
    <s v="https://pbs.twimg.com/media/DuJnaB1WoAEfV9K.jpg"/>
    <s v="https://pbs.twimg.com/media/DuJnaB1WoAEfV9K.jpg"/>
    <x v="105"/>
    <s v="https://twitter.com/#!/swoopanalytics/status/1072533390069514241"/>
    <m/>
    <m/>
    <s v="1072533390069514241"/>
    <m/>
    <b v="0"/>
    <n v="3"/>
    <s v=""/>
    <b v="0"/>
    <s v="en"/>
    <m/>
    <s v=""/>
    <b v="0"/>
    <n v="2"/>
    <s v=""/>
    <s v="Twitter for iPhone"/>
    <b v="0"/>
    <s v="1072533390069514241"/>
    <s v="Tweet"/>
    <n v="0"/>
    <n v="0"/>
    <m/>
    <m/>
    <m/>
    <m/>
    <m/>
    <m/>
    <m/>
    <m/>
    <n v="1"/>
    <s v="1"/>
    <s v="3"/>
    <n v="1"/>
    <n v="7.142857142857143"/>
    <n v="0"/>
    <n v="0"/>
    <n v="0"/>
    <n v="0"/>
    <n v="13"/>
    <n v="92.85714285714286"/>
    <n v="14"/>
  </r>
  <r>
    <s v="caikjaer"/>
    <s v="urj"/>
    <m/>
    <m/>
    <m/>
    <m/>
    <m/>
    <m/>
    <m/>
    <m/>
    <s v="No"/>
    <n v="252"/>
    <m/>
    <m/>
    <x v="0"/>
    <d v="2018-12-11T20:17:29.000"/>
    <s v="RT @SWOOPAnalytics: Inspiring stories from @URJ at #SWOOPChat in New York City._x000a_#EmployeeEngagement _x000a_#futureofwork _x000a_#thetent_x000a_#collaboration…"/>
    <m/>
    <m/>
    <x v="0"/>
    <m/>
    <s v="http://pbs.twimg.com/profile_images/1043406771107385345/6eOi0CAb_normal.jpg"/>
    <x v="106"/>
    <s v="https://twitter.com/#!/caikjaer/status/1072586188081586177"/>
    <m/>
    <m/>
    <s v="1072586188081586177"/>
    <m/>
    <b v="0"/>
    <n v="0"/>
    <s v=""/>
    <b v="0"/>
    <s v="en"/>
    <m/>
    <s v=""/>
    <b v="0"/>
    <n v="2"/>
    <s v="1072533390069514241"/>
    <s v="Twitter for iPhone"/>
    <b v="0"/>
    <s v="1072533390069514241"/>
    <s v="Tweet"/>
    <n v="0"/>
    <n v="0"/>
    <m/>
    <m/>
    <m/>
    <m/>
    <m/>
    <m/>
    <m/>
    <m/>
    <n v="1"/>
    <s v="2"/>
    <s v="3"/>
    <n v="1"/>
    <n v="6.25"/>
    <n v="0"/>
    <n v="0"/>
    <n v="0"/>
    <n v="0"/>
    <n v="15"/>
    <n v="93.75"/>
    <n v="16"/>
  </r>
  <r>
    <s v="sharonatswoop"/>
    <s v="workplacebyfb"/>
    <m/>
    <m/>
    <m/>
    <m/>
    <m/>
    <m/>
    <m/>
    <m/>
    <s v="No"/>
    <n v="253"/>
    <m/>
    <m/>
    <x v="0"/>
    <d v="2018-12-04T20:50:35.000"/>
    <s v="RT @SWOOPAnalytics: What are your online behaviours on your @Yammer or @WorkplacebyFB network? Which @SWOOPAnalytics Persona are you?_x000a_Find…"/>
    <m/>
    <m/>
    <x v="0"/>
    <m/>
    <s v="http://pbs.twimg.com/profile_images/913077441890983936/Zx0qdweC_normal.jpg"/>
    <x v="107"/>
    <s v="https://twitter.com/#!/sharonatswoop/status/1070057803388080128"/>
    <m/>
    <m/>
    <s v="1070057803388080128"/>
    <m/>
    <b v="0"/>
    <n v="0"/>
    <s v=""/>
    <b v="0"/>
    <s v="en"/>
    <m/>
    <s v=""/>
    <b v="0"/>
    <n v="1"/>
    <s v="1070057439825813504"/>
    <s v="Twitter for iPhone"/>
    <b v="0"/>
    <s v="1070057439825813504"/>
    <s v="Tweet"/>
    <n v="0"/>
    <n v="0"/>
    <m/>
    <m/>
    <m/>
    <m/>
    <m/>
    <m/>
    <m/>
    <m/>
    <n v="4"/>
    <s v="3"/>
    <s v="1"/>
    <n v="0"/>
    <n v="0"/>
    <n v="0"/>
    <n v="0"/>
    <n v="0"/>
    <n v="0"/>
    <n v="19"/>
    <n v="100"/>
    <n v="19"/>
  </r>
  <r>
    <s v="sharonatswoop"/>
    <s v="swoopanalytics"/>
    <m/>
    <m/>
    <m/>
    <m/>
    <m/>
    <m/>
    <m/>
    <m/>
    <s v="Yes"/>
    <n v="256"/>
    <m/>
    <m/>
    <x v="0"/>
    <d v="2018-12-04T20:50:38.000"/>
    <s v="RT @SWOOPAnalytics: We're hosting #SWOOPChat in NYC next week and we want you to join us. Find out all the latest from @SWOOPAnalytics in o…"/>
    <m/>
    <m/>
    <x v="20"/>
    <m/>
    <s v="http://pbs.twimg.com/profile_images/913077441890983936/Zx0qdweC_normal.jpg"/>
    <x v="108"/>
    <s v="https://twitter.com/#!/sharonatswoop/status/1070057815547367424"/>
    <m/>
    <m/>
    <s v="1070057815547367424"/>
    <m/>
    <b v="0"/>
    <n v="0"/>
    <s v=""/>
    <b v="0"/>
    <s v="en"/>
    <m/>
    <s v=""/>
    <b v="0"/>
    <n v="1"/>
    <s v="1070022035399630848"/>
    <s v="Twitter for iPhone"/>
    <b v="0"/>
    <s v="1070022035399630848"/>
    <s v="Tweet"/>
    <n v="0"/>
    <n v="0"/>
    <m/>
    <m/>
    <m/>
    <m/>
    <m/>
    <m/>
    <m/>
    <m/>
    <n v="32"/>
    <s v="3"/>
    <s v="1"/>
    <n v="0"/>
    <n v="0"/>
    <n v="0"/>
    <n v="0"/>
    <n v="0"/>
    <n v="0"/>
    <n v="25"/>
    <n v="100"/>
    <n v="25"/>
  </r>
  <r>
    <s v="sharonatswoop"/>
    <s v="swoopanalytics"/>
    <m/>
    <m/>
    <m/>
    <m/>
    <m/>
    <m/>
    <m/>
    <m/>
    <s v="Yes"/>
    <n v="257"/>
    <m/>
    <m/>
    <x v="0"/>
    <d v="2018-12-04T20:50:42.000"/>
    <s v="RT @SWOOPAnalytics: Happy Holidays from @SWOOPAnalytics! Our APAC team flew in from Inner Mongolia, Brisbane, Canberra &amp;amp; Newcastle to meet…"/>
    <m/>
    <m/>
    <x v="0"/>
    <m/>
    <s v="http://pbs.twimg.com/profile_images/913077441890983936/Zx0qdweC_normal.jpg"/>
    <x v="109"/>
    <s v="https://twitter.com/#!/sharonatswoop/status/1070057829887705088"/>
    <m/>
    <m/>
    <s v="1070057829887705088"/>
    <m/>
    <b v="0"/>
    <n v="0"/>
    <s v=""/>
    <b v="0"/>
    <s v="en"/>
    <m/>
    <s v=""/>
    <b v="0"/>
    <n v="1"/>
    <s v="1070021075252109312"/>
    <s v="Twitter for iPhone"/>
    <b v="0"/>
    <s v="1070021075252109312"/>
    <s v="Tweet"/>
    <n v="0"/>
    <n v="0"/>
    <m/>
    <m/>
    <m/>
    <m/>
    <m/>
    <m/>
    <m/>
    <m/>
    <n v="32"/>
    <s v="3"/>
    <s v="1"/>
    <n v="1"/>
    <n v="5"/>
    <n v="0"/>
    <n v="0"/>
    <n v="0"/>
    <n v="0"/>
    <n v="19"/>
    <n v="95"/>
    <n v="20"/>
  </r>
  <r>
    <s v="sharonatswoop"/>
    <s v="jimbobtyer"/>
    <m/>
    <m/>
    <m/>
    <m/>
    <m/>
    <m/>
    <m/>
    <m/>
    <s v="No"/>
    <n v="258"/>
    <m/>
    <m/>
    <x v="0"/>
    <d v="2018-12-09T21:46:49.000"/>
    <s v="RT @SWOOPAnalytics: Join us at #SWOOPChat in NYC on Tuesday to find out more._x000a_Contact @jimbobtyer for a last-minute free ticket to our cust…"/>
    <m/>
    <m/>
    <x v="20"/>
    <m/>
    <s v="http://pbs.twimg.com/profile_images/913077441890983936/Zx0qdweC_normal.jpg"/>
    <x v="110"/>
    <s v="https://twitter.com/#!/sharonatswoop/status/1071883892259401728"/>
    <m/>
    <m/>
    <s v="1071883892259401728"/>
    <m/>
    <b v="0"/>
    <n v="0"/>
    <s v=""/>
    <b v="0"/>
    <s v="en"/>
    <m/>
    <s v=""/>
    <b v="0"/>
    <n v="2"/>
    <s v="1071881881581277184"/>
    <s v="Twitter for iPhone"/>
    <b v="0"/>
    <s v="1071881881581277184"/>
    <s v="Tweet"/>
    <n v="0"/>
    <n v="0"/>
    <m/>
    <m/>
    <m/>
    <m/>
    <m/>
    <m/>
    <m/>
    <m/>
    <n v="2"/>
    <s v="3"/>
    <s v="1"/>
    <n v="1"/>
    <n v="4"/>
    <n v="0"/>
    <n v="0"/>
    <n v="0"/>
    <n v="0"/>
    <n v="24"/>
    <n v="96"/>
    <n v="25"/>
  </r>
  <r>
    <s v="sharonatswoop"/>
    <s v="jimbobtyer"/>
    <m/>
    <m/>
    <m/>
    <m/>
    <m/>
    <m/>
    <m/>
    <m/>
    <s v="No"/>
    <n v="261"/>
    <m/>
    <m/>
    <x v="0"/>
    <d v="2018-12-11T04:09:44.000"/>
    <s v="RT @SWOOPAnalytics: Sight seeing in New York ahead of #SWOOPChat tomorrow._x000a_With @jimbobtyer &amp;amp; @SharonatSWOOP._x000a_#EmployeeEngagement #futureof…"/>
    <m/>
    <m/>
    <x v="31"/>
    <m/>
    <s v="http://pbs.twimg.com/profile_images/913077441890983936/Zx0qdweC_normal.jpg"/>
    <x v="111"/>
    <s v="https://twitter.com/#!/sharonatswoop/status/1072342647178780674"/>
    <m/>
    <m/>
    <s v="1072342647178780674"/>
    <m/>
    <b v="0"/>
    <n v="0"/>
    <s v=""/>
    <b v="0"/>
    <s v="en"/>
    <m/>
    <s v=""/>
    <b v="0"/>
    <n v="2"/>
    <s v="1072342515804721153"/>
    <s v="Twitter for iPhone"/>
    <b v="0"/>
    <s v="1072342515804721153"/>
    <s v="Tweet"/>
    <n v="0"/>
    <n v="0"/>
    <m/>
    <m/>
    <m/>
    <m/>
    <m/>
    <m/>
    <m/>
    <m/>
    <n v="2"/>
    <s v="3"/>
    <s v="1"/>
    <n v="0"/>
    <n v="0"/>
    <n v="0"/>
    <n v="0"/>
    <n v="0"/>
    <n v="0"/>
    <n v="17"/>
    <n v="100"/>
    <n v="17"/>
  </r>
  <r>
    <s v="sharonatswoop"/>
    <s v="swoopanalytics"/>
    <m/>
    <m/>
    <m/>
    <m/>
    <m/>
    <m/>
    <m/>
    <m/>
    <s v="Yes"/>
    <n v="264"/>
    <m/>
    <m/>
    <x v="0"/>
    <d v="2018-12-11T04:09:51.000"/>
    <s v="RT @SWOOPAnalytics: Excited to be travelling across the country for #SWOOPChat in New York tomorrow!_x000a_#EmployeeEngagement #futureofwork #col…"/>
    <m/>
    <m/>
    <x v="4"/>
    <m/>
    <s v="http://pbs.twimg.com/profile_images/913077441890983936/Zx0qdweC_normal.jpg"/>
    <x v="112"/>
    <s v="https://twitter.com/#!/sharonatswoop/status/1072342673049223168"/>
    <m/>
    <m/>
    <s v="1072342673049223168"/>
    <m/>
    <b v="0"/>
    <n v="0"/>
    <s v=""/>
    <b v="0"/>
    <s v="en"/>
    <m/>
    <s v=""/>
    <b v="0"/>
    <n v="1"/>
    <s v="1072134244116312064"/>
    <s v="Twitter for iPhone"/>
    <b v="0"/>
    <s v="1072134244116312064"/>
    <s v="Tweet"/>
    <n v="0"/>
    <n v="0"/>
    <m/>
    <m/>
    <m/>
    <m/>
    <m/>
    <m/>
    <m/>
    <m/>
    <n v="32"/>
    <s v="3"/>
    <s v="1"/>
    <n v="1"/>
    <n v="5.555555555555555"/>
    <n v="0"/>
    <n v="0"/>
    <n v="0"/>
    <n v="0"/>
    <n v="17"/>
    <n v="94.44444444444444"/>
    <n v="18"/>
  </r>
  <r>
    <s v="sharonatswoop"/>
    <s v="britz"/>
    <m/>
    <m/>
    <m/>
    <m/>
    <m/>
    <m/>
    <m/>
    <m/>
    <s v="No"/>
    <n v="266"/>
    <m/>
    <m/>
    <x v="0"/>
    <d v="2018-12-12T04:06:04.000"/>
    <s v="RT @SWOOPAnalytics: Hands on social learning with @britz at #SWOOPChat in NYC._x000a_#EmployeeEngagement _x000a_#futureofwork https://t.co/JhLDozrfXC"/>
    <m/>
    <m/>
    <x v="4"/>
    <s v="https://pbs.twimg.com/media/DuKP0MEWwAAxNac.jpg"/>
    <s v="https://pbs.twimg.com/media/DuKP0MEWwAAxNac.jpg"/>
    <x v="113"/>
    <s v="https://twitter.com/#!/sharonatswoop/status/1072704111110430722"/>
    <m/>
    <m/>
    <s v="1072704111110430722"/>
    <m/>
    <b v="0"/>
    <n v="0"/>
    <s v=""/>
    <b v="0"/>
    <s v="en"/>
    <m/>
    <s v=""/>
    <b v="0"/>
    <n v="3"/>
    <s v="1072577795874672640"/>
    <s v="Twitter for iPhone"/>
    <b v="0"/>
    <s v="1072577795874672640"/>
    <s v="Tweet"/>
    <n v="0"/>
    <n v="0"/>
    <m/>
    <m/>
    <m/>
    <m/>
    <m/>
    <m/>
    <m/>
    <m/>
    <n v="1"/>
    <s v="3"/>
    <s v="5"/>
    <m/>
    <m/>
    <m/>
    <m/>
    <m/>
    <m/>
    <m/>
    <m/>
    <m/>
  </r>
  <r>
    <s v="sharonatswoop"/>
    <s v="swoopanalytics"/>
    <m/>
    <m/>
    <m/>
    <m/>
    <m/>
    <m/>
    <m/>
    <m/>
    <s v="Yes"/>
    <n v="270"/>
    <m/>
    <m/>
    <x v="0"/>
    <d v="2018-12-12T04:06:26.000"/>
    <s v="RT @SWOOPAnalytics: Hearing from Wiley at #SWOOPChat in New York City. https://t.co/honmkZeyhZ"/>
    <m/>
    <m/>
    <x v="20"/>
    <s v="https://pbs.twimg.com/media/DuJhWglWoAEODs2.jpg"/>
    <s v="https://pbs.twimg.com/media/DuJhWglWoAEODs2.jpg"/>
    <x v="114"/>
    <s v="https://twitter.com/#!/sharonatswoop/status/1072704202353377280"/>
    <m/>
    <m/>
    <s v="1072704202353377280"/>
    <m/>
    <b v="0"/>
    <n v="0"/>
    <s v=""/>
    <b v="0"/>
    <s v="en"/>
    <m/>
    <s v=""/>
    <b v="0"/>
    <n v="2"/>
    <s v="1072526713832333312"/>
    <s v="Twitter for iPhone"/>
    <b v="0"/>
    <s v="1072526713832333312"/>
    <s v="Tweet"/>
    <n v="0"/>
    <n v="0"/>
    <m/>
    <m/>
    <m/>
    <m/>
    <m/>
    <m/>
    <m/>
    <m/>
    <n v="32"/>
    <s v="3"/>
    <s v="1"/>
    <n v="0"/>
    <n v="0"/>
    <n v="0"/>
    <n v="0"/>
    <n v="0"/>
    <n v="0"/>
    <n v="11"/>
    <n v="100"/>
    <n v="11"/>
  </r>
  <r>
    <s v="sharonatswoop"/>
    <s v="realfoundations"/>
    <m/>
    <m/>
    <m/>
    <m/>
    <m/>
    <m/>
    <m/>
    <m/>
    <s v="No"/>
    <n v="271"/>
    <m/>
    <m/>
    <x v="0"/>
    <d v="2018-12-12T04:06:30.000"/>
    <s v="RT @SWOOPAnalytics: ⁦#SWOOPChat is underway in NYC. Thank you @RealFoundations⁩ for sharing your story._x000a_#EmployeeEngagement _x000a_#futureofwork…"/>
    <m/>
    <m/>
    <x v="4"/>
    <m/>
    <s v="http://pbs.twimg.com/profile_images/913077441890983936/Zx0qdweC_normal.jpg"/>
    <x v="115"/>
    <s v="https://twitter.com/#!/sharonatswoop/status/1072704219365416962"/>
    <m/>
    <m/>
    <s v="1072704219365416962"/>
    <m/>
    <b v="0"/>
    <n v="0"/>
    <s v=""/>
    <b v="0"/>
    <s v="en"/>
    <m/>
    <s v=""/>
    <b v="0"/>
    <n v="3"/>
    <s v="1072519605069983746"/>
    <s v="Twitter for iPhone"/>
    <b v="0"/>
    <s v="1072519605069983746"/>
    <s v="Tweet"/>
    <n v="0"/>
    <n v="0"/>
    <m/>
    <m/>
    <m/>
    <m/>
    <m/>
    <m/>
    <m/>
    <m/>
    <n v="2"/>
    <s v="3"/>
    <s v="3"/>
    <m/>
    <m/>
    <m/>
    <m/>
    <m/>
    <m/>
    <m/>
    <m/>
    <m/>
  </r>
  <r>
    <s v="sharonatswoop"/>
    <s v="unicef"/>
    <m/>
    <m/>
    <m/>
    <m/>
    <m/>
    <m/>
    <m/>
    <m/>
    <s v="No"/>
    <n v="273"/>
    <m/>
    <m/>
    <x v="0"/>
    <d v="2018-12-12T04:06:33.000"/>
    <s v="RT @SWOOPAnalytics: ⁦@UNICEF⁩ speaking at #SWOOPChat in New York City._x000a_# yammer #EmployeeEngagement #futureofwork https://t.co/OTWs07yevc"/>
    <m/>
    <m/>
    <x v="4"/>
    <s v="https://pbs.twimg.com/media/DuJUuurXgAALHB2.jpg"/>
    <s v="https://pbs.twimg.com/media/DuJUuurXgAALHB2.jpg"/>
    <x v="116"/>
    <s v="https://twitter.com/#!/sharonatswoop/status/1072704232128688129"/>
    <m/>
    <m/>
    <s v="1072704232128688129"/>
    <m/>
    <b v="0"/>
    <n v="0"/>
    <s v=""/>
    <b v="0"/>
    <s v="en"/>
    <m/>
    <s v=""/>
    <b v="0"/>
    <n v="2"/>
    <s v="1072512845038931968"/>
    <s v="Twitter for iPhone"/>
    <b v="0"/>
    <s v="1072512845038931968"/>
    <s v="Tweet"/>
    <n v="0"/>
    <n v="0"/>
    <m/>
    <m/>
    <m/>
    <m/>
    <m/>
    <m/>
    <m/>
    <m/>
    <n v="2"/>
    <s v="3"/>
    <s v="8"/>
    <m/>
    <m/>
    <m/>
    <m/>
    <m/>
    <m/>
    <m/>
    <m/>
    <m/>
  </r>
  <r>
    <s v="sharonatswoop"/>
    <s v="swoopanalytics"/>
    <m/>
    <m/>
    <m/>
    <m/>
    <m/>
    <m/>
    <m/>
    <m/>
    <s v="Yes"/>
    <n v="275"/>
    <m/>
    <m/>
    <x v="0"/>
    <d v="2018-12-12T04:06:36.000"/>
    <s v="RT @SWOOPAnalytics: Ready for #SWOOPChat in New York City._x000a_# employee engagement_x000a_#futureofwork #yammer https://t.co/RijlgnFEDK"/>
    <m/>
    <m/>
    <x v="2"/>
    <s v="https://pbs.twimg.com/media/DuI6xpAW4AQUSDW.jpg"/>
    <s v="https://pbs.twimg.com/media/DuI6xpAW4AQUSDW.jpg"/>
    <x v="117"/>
    <s v="https://twitter.com/#!/sharonatswoop/status/1072704246074785793"/>
    <m/>
    <m/>
    <s v="1072704246074785793"/>
    <m/>
    <b v="0"/>
    <n v="0"/>
    <s v=""/>
    <b v="0"/>
    <s v="en"/>
    <m/>
    <s v=""/>
    <b v="0"/>
    <n v="4"/>
    <s v="1072484292071165955"/>
    <s v="Twitter for iPhone"/>
    <b v="0"/>
    <s v="1072484292071165955"/>
    <s v="Tweet"/>
    <n v="0"/>
    <n v="0"/>
    <m/>
    <m/>
    <m/>
    <m/>
    <m/>
    <m/>
    <m/>
    <m/>
    <n v="32"/>
    <s v="3"/>
    <s v="1"/>
    <n v="1"/>
    <n v="7.6923076923076925"/>
    <n v="0"/>
    <n v="0"/>
    <n v="0"/>
    <n v="0"/>
    <n v="12"/>
    <n v="92.3076923076923"/>
    <n v="13"/>
  </r>
  <r>
    <s v="sharonatswoop"/>
    <s v="syngent"/>
    <m/>
    <m/>
    <m/>
    <m/>
    <m/>
    <m/>
    <m/>
    <m/>
    <s v="No"/>
    <n v="276"/>
    <m/>
    <m/>
    <x v="0"/>
    <d v="2018-12-18T03:21:59.000"/>
    <s v="RT @SWOOPAnalytics: Struggling to get your leaders engaged on your Enterprise Social Network? Learn how global agriculture company @Syngent…"/>
    <m/>
    <m/>
    <x v="0"/>
    <m/>
    <s v="http://pbs.twimg.com/profile_images/913077441890983936/Zx0qdweC_normal.jpg"/>
    <x v="118"/>
    <s v="https://twitter.com/#!/sharonatswoop/status/1074867345149980677"/>
    <m/>
    <m/>
    <s v="1074867345149980677"/>
    <m/>
    <b v="0"/>
    <n v="0"/>
    <s v=""/>
    <b v="0"/>
    <s v="en"/>
    <m/>
    <s v=""/>
    <b v="0"/>
    <n v="3"/>
    <s v="1074733448877596672"/>
    <s v="Twitter for iPhone"/>
    <b v="0"/>
    <s v="1074733448877596672"/>
    <s v="Tweet"/>
    <n v="0"/>
    <n v="0"/>
    <m/>
    <m/>
    <m/>
    <m/>
    <m/>
    <m/>
    <m/>
    <m/>
    <n v="1"/>
    <s v="3"/>
    <s v="2"/>
    <n v="0"/>
    <n v="0"/>
    <n v="1"/>
    <n v="5.2631578947368425"/>
    <n v="0"/>
    <n v="0"/>
    <n v="18"/>
    <n v="94.73684210526316"/>
    <n v="19"/>
  </r>
  <r>
    <s v="sharonatswoop"/>
    <s v="microsoft"/>
    <m/>
    <m/>
    <m/>
    <m/>
    <m/>
    <m/>
    <m/>
    <m/>
    <s v="No"/>
    <n v="280"/>
    <m/>
    <m/>
    <x v="0"/>
    <d v="2019-01-02T20:31:00.000"/>
    <s v="RT @SWOOPAnalytics: Learn how global real estate services firm @RealFoundations is using @Yammer, @Microsoft Teams &amp;amp; @SWOOPAnalytics to del…"/>
    <m/>
    <m/>
    <x v="0"/>
    <m/>
    <s v="http://pbs.twimg.com/profile_images/913077441890983936/Zx0qdweC_normal.jpg"/>
    <x v="119"/>
    <s v="https://twitter.com/#!/sharonatswoop/status/1080562121115488256"/>
    <m/>
    <m/>
    <s v="1080562121115488256"/>
    <m/>
    <b v="0"/>
    <n v="0"/>
    <s v=""/>
    <b v="0"/>
    <s v="en"/>
    <m/>
    <s v=""/>
    <b v="0"/>
    <n v="2"/>
    <s v="1080551144227667968"/>
    <s v="Twitter for iPhone"/>
    <b v="0"/>
    <s v="1080551144227667968"/>
    <s v="Tweet"/>
    <n v="0"/>
    <n v="0"/>
    <m/>
    <m/>
    <m/>
    <m/>
    <m/>
    <m/>
    <m/>
    <m/>
    <n v="2"/>
    <s v="3"/>
    <s v="3"/>
    <m/>
    <m/>
    <m/>
    <m/>
    <m/>
    <m/>
    <m/>
    <m/>
    <m/>
  </r>
  <r>
    <s v="sharonatswoop"/>
    <s v="wileyglobal"/>
    <m/>
    <m/>
    <m/>
    <m/>
    <m/>
    <m/>
    <m/>
    <m/>
    <s v="No"/>
    <n v="284"/>
    <m/>
    <m/>
    <x v="0"/>
    <d v="2019-01-02T20:31:11.000"/>
    <s v="RT @SWOOPAnalytics: We had a fabulous day of collaboration at SWOOP Chat NYC last week. Read all about it._x000a_Thank you to @WileyGlobal for th…"/>
    <m/>
    <m/>
    <x v="0"/>
    <m/>
    <s v="http://pbs.twimg.com/profile_images/913077441890983936/Zx0qdweC_normal.jpg"/>
    <x v="120"/>
    <s v="https://twitter.com/#!/sharonatswoop/status/1080562169517756416"/>
    <m/>
    <m/>
    <s v="1080562169517756416"/>
    <m/>
    <b v="0"/>
    <n v="0"/>
    <s v=""/>
    <b v="0"/>
    <s v="en"/>
    <m/>
    <s v=""/>
    <b v="0"/>
    <n v="2"/>
    <s v="1075114130829262848"/>
    <s v="Twitter for iPhone"/>
    <b v="0"/>
    <s v="1075114130829262848"/>
    <s v="Tweet"/>
    <n v="0"/>
    <n v="0"/>
    <m/>
    <m/>
    <m/>
    <m/>
    <m/>
    <m/>
    <m/>
    <m/>
    <n v="1"/>
    <s v="3"/>
    <s v="2"/>
    <n v="2"/>
    <n v="8"/>
    <n v="0"/>
    <n v="0"/>
    <n v="0"/>
    <n v="0"/>
    <n v="23"/>
    <n v="92"/>
    <n v="25"/>
  </r>
  <r>
    <s v="sharonatswoop"/>
    <s v="swoopanalytics"/>
    <m/>
    <m/>
    <m/>
    <m/>
    <m/>
    <m/>
    <m/>
    <m/>
    <s v="Yes"/>
    <n v="286"/>
    <m/>
    <m/>
    <x v="0"/>
    <d v="2019-01-07T19:02:53.000"/>
    <s v="RT @SWOOPAnalytics: Happy Holidays from @SWOOPAnalytics!_x000a_Whether you're enjoying the sunshine in the southern hemisphere or a winter wonderâ€¦"/>
    <m/>
    <m/>
    <x v="0"/>
    <m/>
    <s v="http://pbs.twimg.com/profile_images/913077441890983936/Zx0qdweC_normal.jpg"/>
    <x v="121"/>
    <s v="https://twitter.com/#!/sharonatswoop/status/1082351888111099904"/>
    <m/>
    <m/>
    <s v="1082351888111099904"/>
    <m/>
    <b v="0"/>
    <n v="0"/>
    <s v=""/>
    <b v="0"/>
    <s v="en"/>
    <m/>
    <s v=""/>
    <b v="0"/>
    <n v="1"/>
    <s v="1075529324277583872"/>
    <s v="Twitter for iPhone"/>
    <b v="0"/>
    <s v="1075529324277583872"/>
    <s v="Tweet"/>
    <n v="0"/>
    <n v="0"/>
    <m/>
    <m/>
    <m/>
    <m/>
    <m/>
    <m/>
    <m/>
    <m/>
    <n v="32"/>
    <s v="3"/>
    <s v="1"/>
    <n v="2"/>
    <n v="10.526315789473685"/>
    <n v="0"/>
    <n v="0"/>
    <n v="0"/>
    <n v="0"/>
    <n v="17"/>
    <n v="89.47368421052632"/>
    <n v="19"/>
  </r>
  <r>
    <s v="sharonatswoop"/>
    <s v="swoopanalytics"/>
    <m/>
    <m/>
    <m/>
    <m/>
    <m/>
    <m/>
    <m/>
    <m/>
    <s v="Yes"/>
    <n v="287"/>
    <m/>
    <m/>
    <x v="0"/>
    <d v="2019-01-10T15:08:50.000"/>
    <s v="RT @SWOOPAnalytics: 2019 is off to a stellar start for us at @SWOOPAnalytics. We've gained international information security certification…"/>
    <m/>
    <m/>
    <x v="0"/>
    <m/>
    <s v="http://pbs.twimg.com/profile_images/913077441890983936/Zx0qdweC_normal.jpg"/>
    <x v="122"/>
    <s v="https://twitter.com/#!/sharonatswoop/status/1083380151029649408"/>
    <m/>
    <m/>
    <s v="1083380151029649408"/>
    <m/>
    <b v="0"/>
    <n v="0"/>
    <s v=""/>
    <b v="0"/>
    <s v="en"/>
    <m/>
    <s v=""/>
    <b v="0"/>
    <n v="1"/>
    <s v="1083144214710345733"/>
    <s v="Twitter for iPhone"/>
    <b v="0"/>
    <s v="1083144214710345733"/>
    <s v="Tweet"/>
    <n v="0"/>
    <n v="0"/>
    <m/>
    <m/>
    <m/>
    <m/>
    <m/>
    <m/>
    <m/>
    <m/>
    <n v="32"/>
    <s v="3"/>
    <s v="1"/>
    <n v="2"/>
    <n v="10.526315789473685"/>
    <n v="0"/>
    <n v="0"/>
    <n v="0"/>
    <n v="0"/>
    <n v="17"/>
    <n v="89.47368421052632"/>
    <n v="19"/>
  </r>
  <r>
    <s v="sharonatswoop"/>
    <s v="swoopanalytics"/>
    <m/>
    <m/>
    <m/>
    <m/>
    <m/>
    <m/>
    <m/>
    <m/>
    <s v="Yes"/>
    <n v="288"/>
    <m/>
    <m/>
    <x v="0"/>
    <d v="2019-01-10T15:08:54.000"/>
    <s v="RT @SWOOPAnalytics: @SWOOPAnalytics takes security very seriously and we're proud to tell you we have achieved ISO 27001 certification, a g…"/>
    <m/>
    <m/>
    <x v="0"/>
    <m/>
    <s v="http://pbs.twimg.com/profile_images/913077441890983936/Zx0qdweC_normal.jpg"/>
    <x v="123"/>
    <s v="https://twitter.com/#!/sharonatswoop/status/1083380166036905985"/>
    <m/>
    <m/>
    <s v="1083380166036905985"/>
    <m/>
    <b v="0"/>
    <n v="0"/>
    <s v=""/>
    <b v="0"/>
    <s v="en"/>
    <m/>
    <s v=""/>
    <b v="0"/>
    <n v="1"/>
    <s v="1082662311989571584"/>
    <s v="Twitter for iPhone"/>
    <b v="0"/>
    <s v="1082662311989571584"/>
    <s v="Tweet"/>
    <n v="0"/>
    <n v="0"/>
    <m/>
    <m/>
    <m/>
    <m/>
    <m/>
    <m/>
    <m/>
    <m/>
    <n v="32"/>
    <s v="3"/>
    <s v="1"/>
    <n v="1"/>
    <n v="4.761904761904762"/>
    <n v="0"/>
    <n v="0"/>
    <n v="0"/>
    <n v="0"/>
    <n v="20"/>
    <n v="95.23809523809524"/>
    <n v="21"/>
  </r>
  <r>
    <s v="sharonatswoop"/>
    <s v="workplacebyfb"/>
    <m/>
    <m/>
    <m/>
    <m/>
    <m/>
    <m/>
    <m/>
    <m/>
    <s v="No"/>
    <n v="289"/>
    <m/>
    <m/>
    <x v="0"/>
    <d v="2019-01-15T16:42:45.000"/>
    <s v="RT @SWOOPAnalytics: Have you asked a question on your @Yammer or @WorkplacebyFB network today?_x000a_#EmployeeEngagement #ESN #SWOOP #analytics #…"/>
    <m/>
    <m/>
    <x v="32"/>
    <m/>
    <s v="http://pbs.twimg.com/profile_images/913077441890983936/Zx0qdweC_normal.jpg"/>
    <x v="124"/>
    <s v="https://twitter.com/#!/sharonatswoop/status/1085215723385835520"/>
    <m/>
    <m/>
    <s v="1085215723385835520"/>
    <m/>
    <b v="0"/>
    <n v="0"/>
    <s v=""/>
    <b v="0"/>
    <s v="en"/>
    <m/>
    <s v=""/>
    <b v="0"/>
    <n v="2"/>
    <s v="1084911241204707328"/>
    <s v="Twitter for iPhone"/>
    <b v="0"/>
    <s v="1084911241204707328"/>
    <s v="Tweet"/>
    <n v="0"/>
    <n v="0"/>
    <m/>
    <m/>
    <m/>
    <m/>
    <m/>
    <m/>
    <m/>
    <m/>
    <n v="4"/>
    <s v="3"/>
    <s v="1"/>
    <n v="0"/>
    <n v="0"/>
    <n v="0"/>
    <n v="0"/>
    <n v="0"/>
    <n v="0"/>
    <n v="18"/>
    <n v="100"/>
    <n v="18"/>
  </r>
  <r>
    <s v="sharonatswoop"/>
    <s v="workplacebyfb"/>
    <m/>
    <m/>
    <m/>
    <m/>
    <m/>
    <m/>
    <m/>
    <m/>
    <s v="No"/>
    <n v="292"/>
    <m/>
    <m/>
    <x v="0"/>
    <d v="2019-01-24T06:43:26.000"/>
    <s v="RT @SWOOPAnalytics: Excited to be attending @WorkplacebyFB's Partner Enablement Event in Seattle today._x000a_#futureofwork #EmployeeEngagement #…"/>
    <m/>
    <m/>
    <x v="22"/>
    <m/>
    <s v="http://pbs.twimg.com/profile_images/913077441890983936/Zx0qdweC_normal.jpg"/>
    <x v="125"/>
    <s v="https://twitter.com/#!/sharonatswoop/status/1088326390187929601"/>
    <m/>
    <m/>
    <s v="1088326390187929601"/>
    <m/>
    <b v="0"/>
    <n v="0"/>
    <s v=""/>
    <b v="0"/>
    <s v="en"/>
    <m/>
    <s v=""/>
    <b v="0"/>
    <n v="2"/>
    <s v="1088162587089334272"/>
    <s v="Twitter for iPhone"/>
    <b v="0"/>
    <s v="1088162587089334272"/>
    <s v="Tweet"/>
    <n v="0"/>
    <n v="0"/>
    <m/>
    <m/>
    <m/>
    <m/>
    <m/>
    <m/>
    <m/>
    <m/>
    <n v="4"/>
    <s v="3"/>
    <s v="1"/>
    <n v="1"/>
    <n v="6.666666666666667"/>
    <n v="0"/>
    <n v="0"/>
    <n v="0"/>
    <n v="0"/>
    <n v="14"/>
    <n v="93.33333333333333"/>
    <n v="15"/>
  </r>
  <r>
    <s v="sharonatswoop"/>
    <s v="llocklee"/>
    <m/>
    <m/>
    <m/>
    <m/>
    <m/>
    <m/>
    <m/>
    <m/>
    <s v="No"/>
    <n v="294"/>
    <m/>
    <m/>
    <x v="0"/>
    <d v="2019-01-24T06:44:14.000"/>
    <s v="RT @SWOOPAnalytics: We've recently been asked; &quot;How long does it take before #SWOOP has an impact on your #ESN?&quot; So, @llocklee started inve…"/>
    <m/>
    <m/>
    <x v="33"/>
    <m/>
    <s v="http://pbs.twimg.com/profile_images/913077441890983936/Zx0qdweC_normal.jpg"/>
    <x v="126"/>
    <s v="https://twitter.com/#!/sharonatswoop/status/1088326591351062529"/>
    <m/>
    <m/>
    <s v="1088326591351062529"/>
    <m/>
    <b v="0"/>
    <n v="0"/>
    <s v=""/>
    <b v="0"/>
    <s v="en"/>
    <m/>
    <s v=""/>
    <b v="0"/>
    <n v="1"/>
    <s v="1085310731191341056"/>
    <s v="Twitter for iPhone"/>
    <b v="0"/>
    <s v="1085310731191341056"/>
    <s v="Tweet"/>
    <n v="0"/>
    <n v="0"/>
    <m/>
    <m/>
    <m/>
    <m/>
    <m/>
    <m/>
    <m/>
    <m/>
    <n v="1"/>
    <s v="3"/>
    <s v="2"/>
    <m/>
    <m/>
    <m/>
    <m/>
    <m/>
    <m/>
    <m/>
    <m/>
    <m/>
  </r>
  <r>
    <s v="sharonatswoop"/>
    <s v="workplacebyfb"/>
    <m/>
    <m/>
    <m/>
    <m/>
    <m/>
    <m/>
    <m/>
    <m/>
    <s v="No"/>
    <n v="296"/>
    <m/>
    <m/>
    <x v="0"/>
    <d v="2019-01-25T20:07:07.000"/>
    <s v="RT @SWOOPAnalytics: We had a fabulous day of collaboration and learning with the @WorkplacebyFB team and fellow Workplace partners at the P…"/>
    <m/>
    <m/>
    <x v="0"/>
    <m/>
    <s v="http://pbs.twimg.com/profile_images/913077441890983936/Zx0qdweC_normal.jpg"/>
    <x v="127"/>
    <s v="https://twitter.com/#!/sharonatswoop/status/1088891034296377344"/>
    <m/>
    <m/>
    <s v="1088891034296377344"/>
    <m/>
    <b v="0"/>
    <n v="0"/>
    <s v=""/>
    <b v="0"/>
    <s v="en"/>
    <m/>
    <s v=""/>
    <b v="0"/>
    <n v="2"/>
    <s v="1088487260683624448"/>
    <s v="Twitter for iPhone"/>
    <b v="0"/>
    <s v="1088487260683624448"/>
    <s v="Tweet"/>
    <n v="0"/>
    <n v="0"/>
    <m/>
    <m/>
    <m/>
    <m/>
    <m/>
    <m/>
    <m/>
    <m/>
    <n v="4"/>
    <s v="3"/>
    <s v="1"/>
    <n v="1"/>
    <n v="4.545454545454546"/>
    <n v="0"/>
    <n v="0"/>
    <n v="0"/>
    <n v="0"/>
    <n v="21"/>
    <n v="95.45454545454545"/>
    <n v="22"/>
  </r>
  <r>
    <s v="sharonatswoop"/>
    <s v="swoopanalytics"/>
    <m/>
    <m/>
    <m/>
    <m/>
    <m/>
    <m/>
    <m/>
    <m/>
    <s v="Yes"/>
    <n v="298"/>
    <m/>
    <m/>
    <x v="0"/>
    <d v="2019-01-25T20:07:35.000"/>
    <s v="RT @SWOOPAnalytics: How many posts, replies and likes have you made recently?_x000a_#Yammer #futureofwork #HR #employeengagement #SWOOP #analytic…"/>
    <m/>
    <m/>
    <x v="34"/>
    <m/>
    <s v="http://pbs.twimg.com/profile_images/913077441890983936/Zx0qdweC_normal.jpg"/>
    <x v="128"/>
    <s v="https://twitter.com/#!/sharonatswoop/status/1088891148297555968"/>
    <m/>
    <m/>
    <s v="1088891148297555968"/>
    <m/>
    <b v="0"/>
    <n v="0"/>
    <s v=""/>
    <b v="0"/>
    <s v="en"/>
    <m/>
    <s v=""/>
    <b v="0"/>
    <n v="1"/>
    <s v="1088878939060109312"/>
    <s v="Twitter for iPhone"/>
    <b v="0"/>
    <s v="1088878939060109312"/>
    <s v="Tweet"/>
    <n v="0"/>
    <n v="0"/>
    <m/>
    <m/>
    <m/>
    <m/>
    <m/>
    <m/>
    <m/>
    <m/>
    <n v="32"/>
    <s v="3"/>
    <s v="1"/>
    <n v="1"/>
    <n v="5.555555555555555"/>
    <n v="0"/>
    <n v="0"/>
    <n v="0"/>
    <n v="0"/>
    <n v="17"/>
    <n v="94.44444444444444"/>
    <n v="18"/>
  </r>
  <r>
    <s v="sharonatswoop"/>
    <s v="swoopanalytics"/>
    <m/>
    <m/>
    <m/>
    <m/>
    <m/>
    <m/>
    <m/>
    <m/>
    <s v="Yes"/>
    <n v="299"/>
    <m/>
    <m/>
    <x v="0"/>
    <d v="2019-01-25T20:07:43.000"/>
    <s v="RT @SWOOPAnalytics: Happy Australia Day from @SWOOPAnalytics! Here's an Aussie treat to give you all a taste of Australia this weekend, no…"/>
    <m/>
    <m/>
    <x v="0"/>
    <m/>
    <s v="http://pbs.twimg.com/profile_images/913077441890983936/Zx0qdweC_normal.jpg"/>
    <x v="129"/>
    <s v="https://twitter.com/#!/sharonatswoop/status/1088891183257006080"/>
    <m/>
    <m/>
    <s v="1088891183257006080"/>
    <m/>
    <b v="0"/>
    <n v="0"/>
    <s v=""/>
    <b v="0"/>
    <s v="en"/>
    <m/>
    <s v=""/>
    <b v="0"/>
    <n v="1"/>
    <s v="1088887998110826496"/>
    <s v="Twitter for iPhone"/>
    <b v="0"/>
    <s v="1088887998110826496"/>
    <s v="Tweet"/>
    <n v="0"/>
    <n v="0"/>
    <m/>
    <m/>
    <m/>
    <m/>
    <m/>
    <m/>
    <m/>
    <m/>
    <n v="32"/>
    <s v="3"/>
    <s v="1"/>
    <n v="1"/>
    <n v="4.545454545454546"/>
    <n v="0"/>
    <n v="0"/>
    <n v="0"/>
    <n v="0"/>
    <n v="21"/>
    <n v="95.45454545454545"/>
    <n v="22"/>
  </r>
  <r>
    <s v="sharonatswoop"/>
    <s v="swoopanalytics"/>
    <m/>
    <m/>
    <m/>
    <m/>
    <m/>
    <m/>
    <m/>
    <m/>
    <s v="Yes"/>
    <n v="300"/>
    <m/>
    <m/>
    <x v="0"/>
    <d v="2019-01-28T23:38:49.000"/>
    <s v="RT @SWOOPAnalytics: Today is Community Manager Appreciation Day! We want to say thank you and happy Community Manager Appreciation Day from…"/>
    <m/>
    <m/>
    <x v="0"/>
    <m/>
    <s v="http://pbs.twimg.com/profile_images/913077441890983936/Zx0qdweC_normal.jpg"/>
    <x v="130"/>
    <s v="https://twitter.com/#!/sharonatswoop/status/1090031470637445120"/>
    <m/>
    <m/>
    <s v="1090031470637445120"/>
    <m/>
    <b v="0"/>
    <n v="0"/>
    <s v=""/>
    <b v="0"/>
    <s v="en"/>
    <m/>
    <s v=""/>
    <b v="0"/>
    <n v="1"/>
    <s v="1090027505635930112"/>
    <s v="Twitter for iPhone"/>
    <b v="0"/>
    <s v="1090027505635930112"/>
    <s v="Tweet"/>
    <n v="0"/>
    <n v="0"/>
    <m/>
    <m/>
    <m/>
    <m/>
    <m/>
    <m/>
    <m/>
    <m/>
    <n v="32"/>
    <s v="3"/>
    <s v="1"/>
    <n v="2"/>
    <n v="9.523809523809524"/>
    <n v="0"/>
    <n v="0"/>
    <n v="0"/>
    <n v="0"/>
    <n v="19"/>
    <n v="90.47619047619048"/>
    <n v="21"/>
  </r>
  <r>
    <s v="sharonatswoop"/>
    <s v="yammer"/>
    <m/>
    <m/>
    <m/>
    <m/>
    <m/>
    <m/>
    <m/>
    <m/>
    <s v="No"/>
    <n v="301"/>
    <m/>
    <m/>
    <x v="0"/>
    <d v="2019-02-13T00:34:49.000"/>
    <s v="RT @SWOOPAnalytics: We've had a great evening of collaboration at the @Yammer meetup in Sydney. Thanks to Emily O'Brien (KFC), Catherine El…"/>
    <m/>
    <m/>
    <x v="0"/>
    <m/>
    <s v="http://pbs.twimg.com/profile_images/913077441890983936/Zx0qdweC_normal.jpg"/>
    <x v="131"/>
    <s v="https://twitter.com/#!/sharonatswoop/status/1095481384603447297"/>
    <m/>
    <m/>
    <s v="1095481384603447297"/>
    <m/>
    <b v="0"/>
    <n v="0"/>
    <s v=""/>
    <b v="0"/>
    <s v="en"/>
    <m/>
    <s v=""/>
    <b v="0"/>
    <n v="6"/>
    <s v="1095401576783437824"/>
    <s v="Twitter for iPhone"/>
    <b v="0"/>
    <s v="1095401576783437824"/>
    <s v="Tweet"/>
    <n v="0"/>
    <n v="0"/>
    <m/>
    <m/>
    <m/>
    <m/>
    <m/>
    <m/>
    <m/>
    <m/>
    <n v="5"/>
    <s v="3"/>
    <s v="3"/>
    <m/>
    <m/>
    <m/>
    <m/>
    <m/>
    <m/>
    <m/>
    <m/>
    <m/>
  </r>
  <r>
    <s v="sharonatswoop"/>
    <s v="microsoft"/>
    <m/>
    <m/>
    <m/>
    <m/>
    <m/>
    <m/>
    <m/>
    <m/>
    <s v="No"/>
    <n v="303"/>
    <m/>
    <m/>
    <x v="0"/>
    <d v="2019-02-13T00:42:58.000"/>
    <s v="RT @SWOOPAnalytics: @SWOOPAnalytics' insights makes it into @Yammer's Superpowers!_x000a_See how @Microsoft's #Yammer can empower everyone in you…"/>
    <m/>
    <m/>
    <x v="28"/>
    <m/>
    <s v="http://pbs.twimg.com/profile_images/913077441890983936/Zx0qdweC_normal.jpg"/>
    <x v="132"/>
    <s v="https://twitter.com/#!/sharonatswoop/status/1095483434619805697"/>
    <m/>
    <m/>
    <s v="1095483434619805697"/>
    <m/>
    <b v="0"/>
    <n v="0"/>
    <s v=""/>
    <b v="0"/>
    <s v="en"/>
    <m/>
    <s v=""/>
    <b v="0"/>
    <n v="1"/>
    <s v="1093888909426098176"/>
    <s v="Twitter for iPhone"/>
    <b v="0"/>
    <s v="1093888909426098176"/>
    <s v="Tweet"/>
    <n v="0"/>
    <n v="0"/>
    <m/>
    <m/>
    <m/>
    <m/>
    <m/>
    <m/>
    <m/>
    <m/>
    <n v="2"/>
    <s v="3"/>
    <s v="3"/>
    <m/>
    <m/>
    <m/>
    <m/>
    <m/>
    <m/>
    <m/>
    <m/>
    <m/>
  </r>
  <r>
    <s v="swoopanalytics"/>
    <s v="sharonatswoop"/>
    <m/>
    <m/>
    <m/>
    <m/>
    <m/>
    <m/>
    <m/>
    <m/>
    <s v="Yes"/>
    <n v="306"/>
    <m/>
    <m/>
    <x v="0"/>
    <d v="2018-12-11T04:09:13.000"/>
    <s v="Sight seeing in New York ahead of #SWOOPChat tomorrow._x000a_With @jimbobtyer &amp;amp; @SharonatSWOOP._x000a_#EmployeeEngagement #futureofwork https://t.co/wjNXXVWuSE"/>
    <m/>
    <m/>
    <x v="4"/>
    <s v="https://pbs.twimg.com/media/DuG50fFX4AEul1k.jpg"/>
    <s v="https://pbs.twimg.com/media/DuG50fFX4AEul1k.jpg"/>
    <x v="133"/>
    <s v="https://twitter.com/#!/swoopanalytics/status/1072342515804721153"/>
    <m/>
    <m/>
    <s v="1072342515804721153"/>
    <m/>
    <b v="0"/>
    <n v="3"/>
    <s v=""/>
    <b v="0"/>
    <s v="en"/>
    <m/>
    <s v=""/>
    <b v="0"/>
    <n v="2"/>
    <s v=""/>
    <s v="Twitter for iPhone"/>
    <b v="0"/>
    <s v="1072342515804721153"/>
    <s v="Tweet"/>
    <n v="0"/>
    <n v="0"/>
    <m/>
    <m/>
    <m/>
    <m/>
    <m/>
    <m/>
    <m/>
    <m/>
    <n v="2"/>
    <s v="1"/>
    <s v="3"/>
    <m/>
    <m/>
    <m/>
    <m/>
    <m/>
    <m/>
    <m/>
    <m/>
    <m/>
  </r>
  <r>
    <s v="caikjaer"/>
    <s v="sharonatswoop"/>
    <m/>
    <m/>
    <m/>
    <m/>
    <m/>
    <m/>
    <m/>
    <m/>
    <s v="No"/>
    <n v="308"/>
    <m/>
    <m/>
    <x v="0"/>
    <d v="2018-12-11T20:17:40.000"/>
    <s v="RT @SWOOPAnalytics: Sight seeing in New York ahead of #SWOOPChat tomorrow._x000a_With @jimbobtyer &amp;amp; @SharonatSWOOP._x000a_#EmployeeEngagement #futureof…"/>
    <m/>
    <m/>
    <x v="31"/>
    <m/>
    <s v="http://pbs.twimg.com/profile_images/1043406771107385345/6eOi0CAb_normal.jpg"/>
    <x v="134"/>
    <s v="https://twitter.com/#!/caikjaer/status/1072586232360775681"/>
    <m/>
    <m/>
    <s v="1072586232360775681"/>
    <m/>
    <b v="0"/>
    <n v="0"/>
    <s v=""/>
    <b v="0"/>
    <s v="en"/>
    <m/>
    <s v=""/>
    <b v="0"/>
    <n v="2"/>
    <s v="1072342515804721153"/>
    <s v="Twitter for iPhone"/>
    <b v="0"/>
    <s v="1072342515804721153"/>
    <s v="Tweet"/>
    <n v="0"/>
    <n v="0"/>
    <m/>
    <m/>
    <m/>
    <m/>
    <m/>
    <m/>
    <m/>
    <m/>
    <n v="1"/>
    <s v="2"/>
    <s v="3"/>
    <m/>
    <m/>
    <m/>
    <m/>
    <m/>
    <m/>
    <m/>
    <m/>
    <m/>
  </r>
  <r>
    <s v="britz"/>
    <s v="swoopanalytics"/>
    <m/>
    <m/>
    <m/>
    <m/>
    <m/>
    <m/>
    <m/>
    <m/>
    <s v="Yes"/>
    <n v="309"/>
    <m/>
    <m/>
    <x v="0"/>
    <d v="2018-12-11T14:53:19.000"/>
    <s v="It has begun! ⁦@jimbobtyer⁩ of ⁦@SWOOPAnalytics⁩ provides the key focus of the day - it’s not about the technology, it’s about people #swoopchat https://t.co/DQrpRYgX3s"/>
    <m/>
    <m/>
    <x v="20"/>
    <s v="https://pbs.twimg.com/media/DuJNQJRWkAANmKh.jpg"/>
    <s v="https://pbs.twimg.com/media/DuJNQJRWkAANmKh.jpg"/>
    <x v="135"/>
    <s v="https://twitter.com/#!/britz/status/1072504607836946433"/>
    <m/>
    <m/>
    <s v="1072504607836946433"/>
    <m/>
    <b v="0"/>
    <n v="4"/>
    <s v=""/>
    <b v="0"/>
    <s v="en"/>
    <m/>
    <s v=""/>
    <b v="0"/>
    <n v="3"/>
    <s v=""/>
    <s v="Twitter for iPhone"/>
    <b v="0"/>
    <s v="1072504607836946433"/>
    <s v="Retweet"/>
    <n v="0"/>
    <n v="0"/>
    <m/>
    <m/>
    <m/>
    <m/>
    <m/>
    <m/>
    <m/>
    <m/>
    <n v="5"/>
    <s v="5"/>
    <s v="1"/>
    <m/>
    <m/>
    <m/>
    <m/>
    <m/>
    <m/>
    <m/>
    <m/>
    <m/>
  </r>
  <r>
    <s v="britz"/>
    <s v="swoopanalytics"/>
    <m/>
    <m/>
    <m/>
    <m/>
    <m/>
    <m/>
    <m/>
    <m/>
    <s v="Yes"/>
    <n v="311"/>
    <m/>
    <m/>
    <x v="0"/>
    <d v="2018-12-06T16:53:00.000"/>
    <s v="I'm really looking forward to presenting for @SWOOPAnalytics at SwoopChat in NYC next week. Social Learning for Internal Comms leaders. I warned you L&amp;amp;D ;) https://t.co/tKzaPvsWe8"/>
    <s v="http://markbritz.com/ld-is-primed-to-drive-enterprise-social-so-why-arent-they/"/>
    <s v="markbritz.com"/>
    <x v="0"/>
    <m/>
    <s v="http://pbs.twimg.com/profile_images/1042039130845261824/QuwPGBcM_normal.jpg"/>
    <x v="136"/>
    <s v="https://twitter.com/#!/britz/status/1070722787910725632"/>
    <m/>
    <m/>
    <s v="1070722787910725632"/>
    <m/>
    <b v="0"/>
    <n v="3"/>
    <s v=""/>
    <b v="0"/>
    <s v="en"/>
    <m/>
    <s v=""/>
    <b v="0"/>
    <n v="1"/>
    <s v=""/>
    <s v="TweetDeck"/>
    <b v="0"/>
    <s v="1070722787910725632"/>
    <s v="Tweet"/>
    <n v="0"/>
    <n v="0"/>
    <m/>
    <m/>
    <m/>
    <m/>
    <m/>
    <m/>
    <m/>
    <m/>
    <n v="5"/>
    <s v="5"/>
    <s v="1"/>
    <n v="0"/>
    <n v="0"/>
    <n v="1"/>
    <n v="3.8461538461538463"/>
    <n v="0"/>
    <n v="0"/>
    <n v="25"/>
    <n v="96.15384615384616"/>
    <n v="26"/>
  </r>
  <r>
    <s v="britz"/>
    <s v="swoopanalytics"/>
    <m/>
    <m/>
    <m/>
    <m/>
    <m/>
    <m/>
    <m/>
    <m/>
    <s v="Yes"/>
    <n v="313"/>
    <m/>
    <m/>
    <x v="0"/>
    <d v="2018-12-12T12:59:02.000"/>
    <s v="My observations from @SWOOPAnalytics #SwoopChat NYC. _x000a__x000a_It’s Internal Comms and not L&amp;amp;D that are best prepared to support org Informal Social Learning https://t.co/Ik6lHtLxMc"/>
    <s v="http://markbritz.com/internal-comms-taking-the-informal-social-learning-torch/"/>
    <s v="markbritz.com"/>
    <x v="20"/>
    <m/>
    <s v="http://pbs.twimg.com/profile_images/1042039130845261824/QuwPGBcM_normal.jpg"/>
    <x v="137"/>
    <s v="https://twitter.com/#!/britz/status/1072838236156911616"/>
    <m/>
    <m/>
    <s v="1072838236156911616"/>
    <m/>
    <b v="0"/>
    <n v="0"/>
    <s v=""/>
    <b v="0"/>
    <s v="en"/>
    <m/>
    <s v=""/>
    <b v="0"/>
    <n v="1"/>
    <s v=""/>
    <s v="Twitter for iPhone"/>
    <b v="0"/>
    <s v="1072838236156911616"/>
    <s v="Tweet"/>
    <n v="0"/>
    <n v="0"/>
    <s v="-76.111579,42.982133 _x000a_-76.024985,42.982133 _x000a_-76.024985,43.071278 _x000a_-76.111579,43.071278"/>
    <s v="United States"/>
    <s v="US"/>
    <s v="De Witt, NY"/>
    <s v="016b77b26c104867"/>
    <s v="De Witt"/>
    <s v="city"/>
    <s v="https://api.twitter.com/1.1/geo/id/016b77b26c104867.json"/>
    <n v="5"/>
    <s v="5"/>
    <s v="1"/>
    <n v="2"/>
    <n v="8"/>
    <n v="0"/>
    <n v="0"/>
    <n v="0"/>
    <n v="0"/>
    <n v="23"/>
    <n v="92"/>
    <n v="25"/>
  </r>
  <r>
    <s v="britz"/>
    <s v="jimbobtyer"/>
    <m/>
    <m/>
    <m/>
    <m/>
    <m/>
    <m/>
    <m/>
    <m/>
    <s v="Yes"/>
    <n v="314"/>
    <m/>
    <m/>
    <x v="0"/>
    <d v="2019-01-29T16:12:21.000"/>
    <s v="Bingo! Here was my short post after engaging with Internal Comms leaders at @SWOOPAnalytics event in NYC https://t.co/Ik6lHtLxMc “purposeful conversations about work” - @jimbobtyer https://t.co/JtQDNtEeaf"/>
    <s v="http://markbritz.com/internal-comms-taking-the-informal-social-learning-torch/ https://twitter.com/jimbobtyer/status/1090279901016588288"/>
    <s v="markbritz.com twitter.com"/>
    <x v="0"/>
    <m/>
    <s v="http://pbs.twimg.com/profile_images/1042039130845261824/QuwPGBcM_normal.jpg"/>
    <x v="138"/>
    <s v="https://twitter.com/#!/britz/status/1090281504813522944"/>
    <m/>
    <m/>
    <s v="1090281504813522944"/>
    <m/>
    <b v="0"/>
    <n v="0"/>
    <s v=""/>
    <b v="1"/>
    <s v="en"/>
    <m/>
    <s v="1090279901016588288"/>
    <b v="0"/>
    <n v="1"/>
    <s v=""/>
    <s v="TweetDeck"/>
    <b v="0"/>
    <s v="1090281504813522944"/>
    <s v="Tweet"/>
    <n v="0"/>
    <n v="0"/>
    <m/>
    <m/>
    <m/>
    <m/>
    <m/>
    <m/>
    <m/>
    <m/>
    <n v="2"/>
    <s v="5"/>
    <s v="1"/>
    <n v="3"/>
    <n v="13.636363636363637"/>
    <n v="0"/>
    <n v="0"/>
    <n v="0"/>
    <n v="0"/>
    <n v="19"/>
    <n v="86.36363636363636"/>
    <n v="22"/>
  </r>
  <r>
    <s v="jimbobtyer"/>
    <s v="britz"/>
    <m/>
    <m/>
    <m/>
    <m/>
    <m/>
    <m/>
    <m/>
    <m/>
    <s v="Yes"/>
    <n v="316"/>
    <m/>
    <m/>
    <x v="0"/>
    <d v="2018-12-12T14:32:41.000"/>
    <s v="RT @britz: My observations from @SWOOPAnalytics #SwoopChat NYC. _x000a__x000a_It’s Internal Comms and not L&amp;amp;D that are best prepared to support org Inf…"/>
    <m/>
    <m/>
    <x v="20"/>
    <m/>
    <s v="http://pbs.twimg.com/profile_images/1021764314846220293/0rzcJoUN_normal.jpg"/>
    <x v="139"/>
    <s v="https://twitter.com/#!/jimbobtyer/status/1072861801845530624"/>
    <m/>
    <m/>
    <s v="1072861801845530624"/>
    <m/>
    <b v="0"/>
    <n v="0"/>
    <s v=""/>
    <b v="0"/>
    <s v="en"/>
    <m/>
    <s v=""/>
    <b v="0"/>
    <n v="1"/>
    <s v="1072838236156911616"/>
    <s v="Twitter Web Client"/>
    <b v="0"/>
    <s v="1072838236156911616"/>
    <s v="Tweet"/>
    <n v="0"/>
    <n v="0"/>
    <m/>
    <m/>
    <m/>
    <m/>
    <m/>
    <m/>
    <m/>
    <m/>
    <n v="2"/>
    <s v="1"/>
    <s v="5"/>
    <m/>
    <m/>
    <m/>
    <m/>
    <m/>
    <m/>
    <m/>
    <m/>
    <m/>
  </r>
  <r>
    <s v="jimbobtyer"/>
    <s v="britz"/>
    <m/>
    <m/>
    <m/>
    <m/>
    <m/>
    <m/>
    <m/>
    <m/>
    <s v="Yes"/>
    <n v="317"/>
    <m/>
    <m/>
    <x v="0"/>
    <d v="2019-01-29T16:46:04.000"/>
    <s v="RT @britz: Bingo! Here was my short post after engaging with Internal Comms leaders at @SWOOPAnalytics event in NYC https://t.co/Ik6lHtLxMc…"/>
    <s v="http://markbritz.com/internal-comms-taking-the-informal-social-learning-torch/"/>
    <s v="markbritz.com"/>
    <x v="0"/>
    <m/>
    <s v="http://pbs.twimg.com/profile_images/1021764314846220293/0rzcJoUN_normal.jpg"/>
    <x v="140"/>
    <s v="https://twitter.com/#!/jimbobtyer/status/1090289988435103745"/>
    <m/>
    <m/>
    <s v="1090289988435103745"/>
    <m/>
    <b v="0"/>
    <n v="0"/>
    <s v=""/>
    <b v="1"/>
    <s v="en"/>
    <m/>
    <s v="1090279901016588288"/>
    <b v="0"/>
    <n v="1"/>
    <s v="1090281504813522944"/>
    <s v="Twitter Web Client"/>
    <b v="0"/>
    <s v="1090281504813522944"/>
    <s v="Tweet"/>
    <n v="0"/>
    <n v="0"/>
    <m/>
    <m/>
    <m/>
    <m/>
    <m/>
    <m/>
    <m/>
    <m/>
    <n v="2"/>
    <s v="1"/>
    <s v="5"/>
    <m/>
    <m/>
    <m/>
    <m/>
    <m/>
    <m/>
    <m/>
    <m/>
    <m/>
  </r>
  <r>
    <s v="swoopanalytics"/>
    <s v="britz"/>
    <m/>
    <m/>
    <m/>
    <m/>
    <m/>
    <m/>
    <m/>
    <m/>
    <s v="Yes"/>
    <n v="318"/>
    <m/>
    <m/>
    <x v="0"/>
    <d v="2018-12-06T20:15:24.000"/>
    <s v="RT @britz: I'm really looking forward to presenting for @SWOOPAnalytics at SwoopChat in NYC next week. Social Learning for Internal Comms l…"/>
    <m/>
    <m/>
    <x v="0"/>
    <m/>
    <s v="http://pbs.twimg.com/profile_images/925907541522911237/XTsze1Br_normal.jpg"/>
    <x v="141"/>
    <s v="https://twitter.com/#!/swoopanalytics/status/1070773725132349440"/>
    <m/>
    <m/>
    <s v="1070773725132349440"/>
    <m/>
    <b v="0"/>
    <n v="0"/>
    <s v=""/>
    <b v="0"/>
    <s v="en"/>
    <m/>
    <s v=""/>
    <b v="0"/>
    <n v="1"/>
    <s v="1070722787910725632"/>
    <s v="Twitter Web Client"/>
    <b v="0"/>
    <s v="1070722787910725632"/>
    <s v="Tweet"/>
    <n v="0"/>
    <n v="0"/>
    <m/>
    <m/>
    <m/>
    <m/>
    <m/>
    <m/>
    <m/>
    <m/>
    <n v="4"/>
    <s v="1"/>
    <s v="5"/>
    <n v="0"/>
    <n v="0"/>
    <n v="0"/>
    <n v="0"/>
    <n v="0"/>
    <n v="0"/>
    <n v="22"/>
    <n v="100"/>
    <n v="22"/>
  </r>
  <r>
    <s v="swoopanalytics"/>
    <s v="britz"/>
    <m/>
    <m/>
    <m/>
    <m/>
    <m/>
    <m/>
    <m/>
    <m/>
    <s v="Yes"/>
    <n v="319"/>
    <m/>
    <m/>
    <x v="0"/>
    <d v="2018-12-11T16:21:42.000"/>
    <s v="RT @britz: It has begun! ⁦@jimbobtyer⁩ of ⁦@SWOOPAnalytics⁩ provides the key focus of the day - it’s not about the technology, it’s about p…"/>
    <m/>
    <m/>
    <x v="0"/>
    <m/>
    <s v="http://pbs.twimg.com/profile_images/925907541522911237/XTsze1Br_normal.jpg"/>
    <x v="142"/>
    <s v="https://twitter.com/#!/swoopanalytics/status/1072526850595979265"/>
    <m/>
    <m/>
    <s v="1072526850595979265"/>
    <m/>
    <b v="0"/>
    <n v="0"/>
    <s v=""/>
    <b v="0"/>
    <s v="en"/>
    <m/>
    <s v=""/>
    <b v="0"/>
    <n v="3"/>
    <s v="1072504607836946433"/>
    <s v="Twitter for iPhone"/>
    <b v="0"/>
    <s v="1072504607836946433"/>
    <s v="Tweet"/>
    <n v="0"/>
    <n v="0"/>
    <m/>
    <m/>
    <m/>
    <m/>
    <m/>
    <m/>
    <m/>
    <m/>
    <n v="4"/>
    <s v="1"/>
    <s v="5"/>
    <m/>
    <m/>
    <m/>
    <m/>
    <m/>
    <m/>
    <m/>
    <m/>
    <m/>
  </r>
  <r>
    <s v="swoopanalytics"/>
    <s v="britz"/>
    <m/>
    <m/>
    <m/>
    <m/>
    <m/>
    <m/>
    <m/>
    <m/>
    <s v="Yes"/>
    <n v="320"/>
    <m/>
    <m/>
    <x v="0"/>
    <d v="2018-12-11T19:44:08.000"/>
    <s v="Hands on social learning with @britz at #SWOOPChat in NYC._x000a_#EmployeeEngagement _x000a_#futureofwork https://t.co/JhLDozrfXC"/>
    <m/>
    <m/>
    <x v="4"/>
    <s v="https://pbs.twimg.com/media/DuKP0MEWwAAxNac.jpg"/>
    <s v="https://pbs.twimg.com/media/DuKP0MEWwAAxNac.jpg"/>
    <x v="143"/>
    <s v="https://twitter.com/#!/swoopanalytics/status/1072577795874672640"/>
    <m/>
    <m/>
    <s v="1072577795874672640"/>
    <m/>
    <b v="0"/>
    <n v="1"/>
    <s v=""/>
    <b v="0"/>
    <s v="en"/>
    <m/>
    <s v=""/>
    <b v="0"/>
    <n v="2"/>
    <s v=""/>
    <s v="Twitter for iPhone"/>
    <b v="0"/>
    <s v="1072577795874672640"/>
    <s v="Tweet"/>
    <n v="0"/>
    <n v="0"/>
    <m/>
    <m/>
    <m/>
    <m/>
    <m/>
    <m/>
    <m/>
    <m/>
    <n v="4"/>
    <s v="1"/>
    <s v="5"/>
    <n v="0"/>
    <n v="0"/>
    <n v="0"/>
    <n v="0"/>
    <n v="0"/>
    <n v="0"/>
    <n v="12"/>
    <n v="100"/>
    <n v="12"/>
  </r>
  <r>
    <s v="caikjaer"/>
    <s v="britz"/>
    <m/>
    <m/>
    <m/>
    <m/>
    <m/>
    <m/>
    <m/>
    <m/>
    <s v="No"/>
    <n v="322"/>
    <m/>
    <m/>
    <x v="0"/>
    <d v="2018-12-11T20:17:46.000"/>
    <s v="RT @SWOOPAnalytics: Hands on social learning with @britz at #SWOOPChat in NYC._x000a_#EmployeeEngagement _x000a_#futureofwork https://t.co/JhLDozrfXC"/>
    <m/>
    <m/>
    <x v="4"/>
    <s v="https://pbs.twimg.com/media/DuKP0MEWwAAxNac.jpg"/>
    <s v="https://pbs.twimg.com/media/DuKP0MEWwAAxNac.jpg"/>
    <x v="144"/>
    <s v="https://twitter.com/#!/caikjaer/status/1072586260903022592"/>
    <m/>
    <m/>
    <s v="1072586260903022592"/>
    <m/>
    <b v="0"/>
    <n v="0"/>
    <s v=""/>
    <b v="0"/>
    <s v="en"/>
    <m/>
    <s v=""/>
    <b v="0"/>
    <n v="2"/>
    <s v="1072577795874672640"/>
    <s v="Twitter for iPhone"/>
    <b v="0"/>
    <s v="1072577795874672640"/>
    <s v="Tweet"/>
    <n v="0"/>
    <n v="0"/>
    <m/>
    <m/>
    <m/>
    <m/>
    <m/>
    <m/>
    <m/>
    <m/>
    <n v="1"/>
    <s v="2"/>
    <s v="5"/>
    <n v="0"/>
    <n v="0"/>
    <n v="0"/>
    <n v="0"/>
    <n v="0"/>
    <n v="0"/>
    <n v="14"/>
    <n v="100"/>
    <n v="14"/>
  </r>
  <r>
    <s v="swoopanalytics"/>
    <s v="unicef"/>
    <m/>
    <m/>
    <m/>
    <m/>
    <m/>
    <m/>
    <m/>
    <m/>
    <s v="No"/>
    <n v="324"/>
    <m/>
    <m/>
    <x v="0"/>
    <d v="2018-12-11T15:26:03.000"/>
    <s v="⁦@UNICEF⁩ speaking at #SWOOPChat in New York City._x000a_# yammer #EmployeeEngagement #futureofwork https://t.co/OTWs07yevc"/>
    <m/>
    <m/>
    <x v="4"/>
    <s v="https://pbs.twimg.com/media/DuJUuurXgAALHB2.jpg"/>
    <s v="https://pbs.twimg.com/media/DuJUuurXgAALHB2.jpg"/>
    <x v="145"/>
    <s v="https://twitter.com/#!/swoopanalytics/status/1072512845038931968"/>
    <m/>
    <m/>
    <s v="1072512845038931968"/>
    <m/>
    <b v="0"/>
    <n v="2"/>
    <s v=""/>
    <b v="0"/>
    <s v="en"/>
    <m/>
    <s v=""/>
    <b v="0"/>
    <n v="1"/>
    <s v=""/>
    <s v="Twitter for iPhone"/>
    <b v="0"/>
    <s v="1072512845038931968"/>
    <s v="Tweet"/>
    <n v="0"/>
    <n v="0"/>
    <m/>
    <m/>
    <m/>
    <m/>
    <m/>
    <m/>
    <m/>
    <m/>
    <n v="3"/>
    <s v="1"/>
    <s v="8"/>
    <n v="0"/>
    <n v="0"/>
    <n v="0"/>
    <n v="0"/>
    <n v="0"/>
    <n v="0"/>
    <n v="11"/>
    <n v="100"/>
    <n v="11"/>
  </r>
  <r>
    <s v="caikjaer"/>
    <s v="unicef"/>
    <m/>
    <m/>
    <m/>
    <m/>
    <m/>
    <m/>
    <m/>
    <m/>
    <s v="No"/>
    <n v="327"/>
    <m/>
    <m/>
    <x v="0"/>
    <d v="2018-12-11T20:18:02.000"/>
    <s v="RT @SWOOPAnalytics: ⁦@UNICEF⁩ speaking at #SWOOPChat in New York City._x000a_# yammer #EmployeeEngagement #futureofwork https://t.co/OTWs07yevc"/>
    <m/>
    <m/>
    <x v="4"/>
    <s v="https://pbs.twimg.com/media/DuJUuurXgAALHB2.jpg"/>
    <s v="https://pbs.twimg.com/media/DuJUuurXgAALHB2.jpg"/>
    <x v="146"/>
    <s v="https://twitter.com/#!/caikjaer/status/1072586325751226370"/>
    <m/>
    <m/>
    <s v="1072586325751226370"/>
    <m/>
    <b v="0"/>
    <n v="0"/>
    <s v=""/>
    <b v="0"/>
    <s v="en"/>
    <m/>
    <s v=""/>
    <b v="0"/>
    <n v="1"/>
    <s v="1072512845038931968"/>
    <s v="Twitter for iPhone"/>
    <b v="0"/>
    <s v="1072512845038931968"/>
    <s v="Tweet"/>
    <n v="0"/>
    <n v="0"/>
    <m/>
    <m/>
    <m/>
    <m/>
    <m/>
    <m/>
    <m/>
    <m/>
    <n v="1"/>
    <s v="2"/>
    <s v="8"/>
    <n v="0"/>
    <n v="0"/>
    <n v="0"/>
    <n v="0"/>
    <n v="0"/>
    <n v="0"/>
    <n v="13"/>
    <n v="100"/>
    <n v="13"/>
  </r>
  <r>
    <s v="jimbobtyer"/>
    <s v="swoopanalytics"/>
    <m/>
    <m/>
    <m/>
    <m/>
    <m/>
    <m/>
    <m/>
    <m/>
    <s v="Yes"/>
    <n v="328"/>
    <m/>
    <m/>
    <x v="0"/>
    <d v="2018-12-09T22:15:40.000"/>
    <s v="RT @SWOOPAnalytics: Join us at #SWOOPChat in NYC on Tuesday to find out more._x000a_Contact @jimbobtyer for a last-minute free ticket to our cust…"/>
    <m/>
    <m/>
    <x v="20"/>
    <m/>
    <s v="http://pbs.twimg.com/profile_images/1021764314846220293/0rzcJoUN_normal.jpg"/>
    <x v="147"/>
    <s v="https://twitter.com/#!/jimbobtyer/status/1071891152415141889"/>
    <m/>
    <m/>
    <s v="1071891152415141889"/>
    <m/>
    <b v="0"/>
    <n v="0"/>
    <s v=""/>
    <b v="0"/>
    <s v="en"/>
    <m/>
    <s v=""/>
    <b v="0"/>
    <n v="2"/>
    <s v="1071881881581277184"/>
    <s v="Twitter for iPhone"/>
    <b v="0"/>
    <s v="1071881881581277184"/>
    <s v="Tweet"/>
    <n v="0"/>
    <n v="0"/>
    <m/>
    <m/>
    <m/>
    <m/>
    <m/>
    <m/>
    <m/>
    <m/>
    <n v="5"/>
    <s v="1"/>
    <s v="1"/>
    <n v="1"/>
    <n v="4"/>
    <n v="0"/>
    <n v="0"/>
    <n v="0"/>
    <n v="0"/>
    <n v="24"/>
    <n v="96"/>
    <n v="25"/>
  </r>
  <r>
    <s v="swoopanalytics"/>
    <s v="jimbobtyer"/>
    <m/>
    <m/>
    <m/>
    <m/>
    <m/>
    <m/>
    <m/>
    <m/>
    <s v="Yes"/>
    <n v="333"/>
    <m/>
    <m/>
    <x v="0"/>
    <d v="2018-12-09T21:38:49.000"/>
    <s v="Join us at #SWOOPChat in NYC on Tuesday to find out more._x000a_Contact @jimbobtyer for a last-minute free ticket to our customer and friends event. https://t.co/xBNrLFQvLN"/>
    <m/>
    <m/>
    <x v="20"/>
    <s v="https://pbs.twimg.com/media/DuAWk1UU0AA9WBy.jpg"/>
    <s v="https://pbs.twimg.com/media/DuAWk1UU0AA9WBy.jpg"/>
    <x v="148"/>
    <s v="https://twitter.com/#!/swoopanalytics/status/1071881881581277184"/>
    <m/>
    <m/>
    <s v="1071881881581277184"/>
    <m/>
    <b v="0"/>
    <n v="2"/>
    <s v=""/>
    <b v="0"/>
    <s v="en"/>
    <m/>
    <s v=""/>
    <b v="0"/>
    <n v="2"/>
    <s v=""/>
    <s v="Twitter Web Client"/>
    <b v="0"/>
    <s v="1071881881581277184"/>
    <s v="Tweet"/>
    <n v="0"/>
    <n v="0"/>
    <m/>
    <m/>
    <m/>
    <m/>
    <m/>
    <m/>
    <m/>
    <m/>
    <n v="4"/>
    <s v="1"/>
    <s v="1"/>
    <n v="1"/>
    <n v="3.8461538461538463"/>
    <n v="0"/>
    <n v="0"/>
    <n v="0"/>
    <n v="0"/>
    <n v="25"/>
    <n v="96.15384615384616"/>
    <n v="26"/>
  </r>
  <r>
    <s v="caikjaer"/>
    <s v="jimbobtyer"/>
    <m/>
    <m/>
    <m/>
    <m/>
    <m/>
    <m/>
    <m/>
    <m/>
    <s v="No"/>
    <n v="338"/>
    <m/>
    <m/>
    <x v="0"/>
    <d v="2018-12-11T20:18:17.000"/>
    <s v="RT @SWOOPAnalytics: Join us at #SWOOPChat in NYC on Tuesday to find out more._x000a_Contact @jimbobtyer for a last-minute free ticket to our cust…"/>
    <m/>
    <m/>
    <x v="20"/>
    <m/>
    <s v="http://pbs.twimg.com/profile_images/1043406771107385345/6eOi0CAb_normal.jpg"/>
    <x v="149"/>
    <s v="https://twitter.com/#!/caikjaer/status/1072586388737064962"/>
    <m/>
    <m/>
    <s v="1072586388737064962"/>
    <m/>
    <b v="0"/>
    <n v="0"/>
    <s v=""/>
    <b v="0"/>
    <s v="en"/>
    <m/>
    <s v=""/>
    <b v="0"/>
    <n v="3"/>
    <s v="1071881881581277184"/>
    <s v="Twitter for iPhone"/>
    <b v="0"/>
    <s v="1071881881581277184"/>
    <s v="Tweet"/>
    <n v="0"/>
    <n v="0"/>
    <m/>
    <m/>
    <m/>
    <m/>
    <m/>
    <m/>
    <m/>
    <m/>
    <n v="2"/>
    <s v="2"/>
    <s v="1"/>
    <n v="1"/>
    <n v="4"/>
    <n v="0"/>
    <n v="0"/>
    <n v="0"/>
    <n v="0"/>
    <n v="24"/>
    <n v="96"/>
    <n v="25"/>
  </r>
  <r>
    <s v="caikjaer"/>
    <s v="syngent"/>
    <m/>
    <m/>
    <m/>
    <m/>
    <m/>
    <m/>
    <m/>
    <m/>
    <s v="No"/>
    <n v="339"/>
    <m/>
    <m/>
    <x v="0"/>
    <d v="2018-12-18T09:00:29.000"/>
    <s v="RT @SWOOPAnalytics: Struggling to get your leaders engaged on your Enterprise Social Network? Learn how global agriculture company @Syngent…"/>
    <m/>
    <m/>
    <x v="0"/>
    <m/>
    <s v="http://pbs.twimg.com/profile_images/1043406771107385345/6eOi0CAb_normal.jpg"/>
    <x v="150"/>
    <s v="https://twitter.com/#!/caikjaer/status/1074952531955077120"/>
    <m/>
    <m/>
    <s v="1074952531955077120"/>
    <m/>
    <b v="0"/>
    <n v="0"/>
    <s v=""/>
    <b v="0"/>
    <s v="en"/>
    <m/>
    <s v=""/>
    <b v="0"/>
    <n v="3"/>
    <s v="1074733448877596672"/>
    <s v="Twitter for iPhone"/>
    <b v="0"/>
    <s v="1074733448877596672"/>
    <s v="Tweet"/>
    <n v="0"/>
    <n v="0"/>
    <m/>
    <m/>
    <m/>
    <m/>
    <m/>
    <m/>
    <m/>
    <m/>
    <n v="1"/>
    <s v="2"/>
    <s v="2"/>
    <n v="0"/>
    <n v="0"/>
    <n v="1"/>
    <n v="5.2631578947368425"/>
    <n v="0"/>
    <n v="0"/>
    <n v="18"/>
    <n v="94.73684210526316"/>
    <n v="19"/>
  </r>
  <r>
    <s v="realfoundations"/>
    <s v="microsoft"/>
    <m/>
    <m/>
    <m/>
    <m/>
    <m/>
    <m/>
    <m/>
    <m/>
    <s v="No"/>
    <n v="340"/>
    <m/>
    <m/>
    <x v="0"/>
    <d v="2019-01-02T19:51:42.000"/>
    <s v="RT @SWOOPAnalytics: Learn how global real estate services firm @RealFoundations is using @Yammer, @Microsoft Teams &amp;amp; @SWOOPAnalytics to del…"/>
    <m/>
    <m/>
    <x v="0"/>
    <m/>
    <s v="http://pbs.twimg.com/profile_images/445965023068692481/ZfBq6s1L_normal.png"/>
    <x v="151"/>
    <s v="https://twitter.com/#!/realfoundations/status/1080552230137331712"/>
    <m/>
    <m/>
    <s v="1080552230137331712"/>
    <m/>
    <b v="0"/>
    <n v="0"/>
    <s v=""/>
    <b v="0"/>
    <s v="en"/>
    <m/>
    <s v=""/>
    <b v="0"/>
    <n v="2"/>
    <s v="1080551144227667968"/>
    <s v="Twitter for iPhone"/>
    <b v="0"/>
    <s v="1080551144227667968"/>
    <s v="Tweet"/>
    <n v="0"/>
    <n v="0"/>
    <m/>
    <m/>
    <m/>
    <m/>
    <m/>
    <m/>
    <m/>
    <m/>
    <n v="1"/>
    <s v="3"/>
    <s v="3"/>
    <m/>
    <m/>
    <m/>
    <m/>
    <m/>
    <m/>
    <m/>
    <m/>
    <m/>
  </r>
  <r>
    <s v="swoopanalytics"/>
    <s v="microsoft"/>
    <m/>
    <m/>
    <m/>
    <m/>
    <m/>
    <m/>
    <m/>
    <m/>
    <s v="No"/>
    <n v="341"/>
    <m/>
    <m/>
    <x v="0"/>
    <d v="2018-12-04T18:24:39.000"/>
    <s v="Happy Holidays from @SWOOPAnalytics! Our APAC team flew in from Inner Mongolia, Brisbane, Canberra &amp;amp; Newcastle to meet in Sydney for our Southern Hemisphere Christmas party. We work all over the world but stay connected with @Yammer, @WorkplacebyFB &amp;amp; @Microsoft Teams. _x000a_#Analytics https://t.co/NOLiPwB8s1"/>
    <m/>
    <m/>
    <x v="35"/>
    <s v="https://pbs.twimg.com/media/Dtl3ySvV4AA2rju.jpg"/>
    <s v="https://pbs.twimg.com/media/Dtl3ySvV4AA2rju.jpg"/>
    <x v="152"/>
    <s v="https://twitter.com/#!/swoopanalytics/status/1070021075252109312"/>
    <m/>
    <m/>
    <s v="1070021075252109312"/>
    <m/>
    <b v="0"/>
    <n v="1"/>
    <s v=""/>
    <b v="0"/>
    <s v="en"/>
    <m/>
    <s v=""/>
    <b v="0"/>
    <n v="1"/>
    <s v=""/>
    <s v="Twitter Web Client"/>
    <b v="0"/>
    <s v="1070021075252109312"/>
    <s v="Tweet"/>
    <n v="0"/>
    <n v="0"/>
    <m/>
    <m/>
    <m/>
    <m/>
    <m/>
    <m/>
    <m/>
    <m/>
    <n v="3"/>
    <s v="1"/>
    <s v="3"/>
    <m/>
    <m/>
    <m/>
    <m/>
    <m/>
    <m/>
    <m/>
    <m/>
    <m/>
  </r>
  <r>
    <s v="swoopanalytics"/>
    <s v="microsoft"/>
    <m/>
    <m/>
    <m/>
    <m/>
    <m/>
    <m/>
    <m/>
    <m/>
    <s v="No"/>
    <n v="342"/>
    <m/>
    <m/>
    <x v="0"/>
    <d v="2019-01-02T19:47:23.000"/>
    <s v="Learn how global real estate services firm @RealFoundations is using @Yammer, @Microsoft Teams &amp;amp; @SWOOPAnalytics to deliver better business outcomes._x000a_https://t.co/5GhdH3AnNZ_x000a_#Yammer #SWOOP #Analytics #EmployeeEngagement #futureofwork #hr"/>
    <s v="https://resources.techcommunity.microsoft.com/case-studies/the-power-of-the-network-creates-a-competitive-advantage-at-realfoundations-with-yammer-and-swoop/"/>
    <s v="microsoft.com"/>
    <x v="36"/>
    <m/>
    <s v="http://pbs.twimg.com/profile_images/925907541522911237/XTsze1Br_normal.jpg"/>
    <x v="153"/>
    <s v="https://twitter.com/#!/swoopanalytics/status/1080551144227667968"/>
    <m/>
    <m/>
    <s v="1080551144227667968"/>
    <m/>
    <b v="0"/>
    <n v="4"/>
    <s v=""/>
    <b v="0"/>
    <s v="en"/>
    <m/>
    <s v=""/>
    <b v="0"/>
    <n v="2"/>
    <s v=""/>
    <s v="Twitter Web Client"/>
    <b v="0"/>
    <s v="1080551144227667968"/>
    <s v="Tweet"/>
    <n v="0"/>
    <n v="0"/>
    <m/>
    <m/>
    <m/>
    <m/>
    <m/>
    <m/>
    <m/>
    <m/>
    <n v="3"/>
    <s v="1"/>
    <s v="3"/>
    <m/>
    <m/>
    <m/>
    <m/>
    <m/>
    <m/>
    <m/>
    <m/>
    <m/>
  </r>
  <r>
    <s v="swoopanalytics"/>
    <s v="microsoft"/>
    <m/>
    <m/>
    <m/>
    <m/>
    <m/>
    <m/>
    <m/>
    <m/>
    <s v="No"/>
    <n v="343"/>
    <m/>
    <m/>
    <x v="0"/>
    <d v="2019-02-08T15:06:54.000"/>
    <s v="@SWOOPAnalytics' insights makes it into @Yammer's Superpowers!_x000a_See how @Microsoft's #Yammer can empower everyone in your organisation to engage, inform, and connect in a social and inclusive environment._x000a_https://t.co/z4aFg3hJdk_x000a_#EmployeeEngagement #SWOOP #Analytics https://t.co/pQeK0a8euP"/>
    <s v="https://resources.techcommunity.microsoft.com/wp-content/uploads/2019/01/YAI_SuperPowers_Infographic.pdf"/>
    <s v="microsoft.com"/>
    <x v="37"/>
    <s v="https://pbs.twimg.com/media/Dy5GEuAUUAASM8v.jpg"/>
    <s v="https://pbs.twimg.com/media/Dy5GEuAUUAASM8v.jpg"/>
    <x v="154"/>
    <s v="https://twitter.com/#!/swoopanalytics/status/1093888909426098176"/>
    <m/>
    <m/>
    <s v="1093888909426098176"/>
    <m/>
    <b v="0"/>
    <n v="0"/>
    <s v="4439270533"/>
    <b v="0"/>
    <s v="en"/>
    <m/>
    <s v=""/>
    <b v="0"/>
    <n v="0"/>
    <s v=""/>
    <s v="Twitter Web Client"/>
    <b v="0"/>
    <s v="1093888909426098176"/>
    <s v="Tweet"/>
    <n v="0"/>
    <n v="0"/>
    <m/>
    <m/>
    <m/>
    <m/>
    <m/>
    <m/>
    <m/>
    <m/>
    <n v="3"/>
    <s v="1"/>
    <s v="3"/>
    <m/>
    <m/>
    <m/>
    <m/>
    <m/>
    <m/>
    <m/>
    <m/>
    <m/>
  </r>
  <r>
    <s v="caikjaer"/>
    <s v="microsoft"/>
    <m/>
    <m/>
    <m/>
    <m/>
    <m/>
    <m/>
    <m/>
    <m/>
    <s v="No"/>
    <n v="344"/>
    <m/>
    <m/>
    <x v="0"/>
    <d v="2019-01-03T22:00:33.000"/>
    <s v="RT @SWOOPAnalytics: Learn how global real estate services firm @RealFoundations is using @Yammer, @Microsoft Teams &amp;amp; @SWOOPAnalytics to del…"/>
    <m/>
    <m/>
    <x v="0"/>
    <m/>
    <s v="http://pbs.twimg.com/profile_images/1043406771107385345/6eOi0CAb_normal.jpg"/>
    <x v="155"/>
    <s v="https://twitter.com/#!/caikjaer/status/1080947045970706432"/>
    <m/>
    <m/>
    <s v="1080947045970706432"/>
    <m/>
    <b v="0"/>
    <n v="0"/>
    <s v=""/>
    <b v="0"/>
    <s v="en"/>
    <m/>
    <s v=""/>
    <b v="0"/>
    <n v="4"/>
    <s v="1080551144227667968"/>
    <s v="Twitter for iPhone"/>
    <b v="0"/>
    <s v="1080551144227667968"/>
    <s v="Tweet"/>
    <n v="0"/>
    <n v="0"/>
    <m/>
    <m/>
    <m/>
    <m/>
    <m/>
    <m/>
    <m/>
    <m/>
    <n v="1"/>
    <s v="2"/>
    <s v="3"/>
    <m/>
    <m/>
    <m/>
    <m/>
    <m/>
    <m/>
    <m/>
    <m/>
    <m/>
  </r>
  <r>
    <s v="swoopanalytics"/>
    <s v="realfoundations"/>
    <m/>
    <m/>
    <m/>
    <m/>
    <m/>
    <m/>
    <m/>
    <m/>
    <s v="Yes"/>
    <n v="347"/>
    <m/>
    <m/>
    <x v="0"/>
    <d v="2018-12-11T15:52:54.000"/>
    <s v="⁦#SWOOPChat is underway in NYC. Thank you @RealFoundations⁩ for sharing your story._x000a_#EmployeeEngagement _x000a_#futureofwork _x000a_#collaboration https://t.co/M6NnNDvDc1"/>
    <m/>
    <m/>
    <x v="38"/>
    <s v="https://pbs.twimg.com/media/DuJa5DxWkAIuHcB.jpg"/>
    <s v="https://pbs.twimg.com/media/DuJa5DxWkAIuHcB.jpg"/>
    <x v="156"/>
    <s v="https://twitter.com/#!/swoopanalytics/status/1072519605069983746"/>
    <m/>
    <m/>
    <s v="1072519605069983746"/>
    <m/>
    <b v="0"/>
    <n v="0"/>
    <s v=""/>
    <b v="0"/>
    <s v="en"/>
    <m/>
    <s v=""/>
    <b v="0"/>
    <n v="1"/>
    <s v=""/>
    <s v="Twitter for iPhone"/>
    <b v="0"/>
    <s v="1072519605069983746"/>
    <s v="Tweet"/>
    <n v="0"/>
    <n v="0"/>
    <m/>
    <m/>
    <m/>
    <m/>
    <m/>
    <m/>
    <m/>
    <m/>
    <n v="3"/>
    <s v="1"/>
    <s v="3"/>
    <n v="1"/>
    <n v="6.666666666666667"/>
    <n v="0"/>
    <n v="0"/>
    <n v="0"/>
    <n v="0"/>
    <n v="14"/>
    <n v="93.33333333333333"/>
    <n v="15"/>
  </r>
  <r>
    <s v="caikjaer"/>
    <s v="realfoundations"/>
    <m/>
    <m/>
    <m/>
    <m/>
    <m/>
    <m/>
    <m/>
    <m/>
    <s v="No"/>
    <n v="350"/>
    <m/>
    <m/>
    <x v="0"/>
    <d v="2018-12-11T20:17:58.000"/>
    <s v="RT @SWOOPAnalytics: ⁦#SWOOPChat is underway in NYC. Thank you @RealFoundations⁩ for sharing your story._x000a_#EmployeeEngagement _x000a_#futureofwork…"/>
    <m/>
    <m/>
    <x v="4"/>
    <m/>
    <s v="http://pbs.twimg.com/profile_images/1043406771107385345/6eOi0CAb_normal.jpg"/>
    <x v="157"/>
    <s v="https://twitter.com/#!/caikjaer/status/1072586308718116864"/>
    <m/>
    <m/>
    <s v="1072586308718116864"/>
    <m/>
    <b v="0"/>
    <n v="0"/>
    <s v=""/>
    <b v="0"/>
    <s v="en"/>
    <m/>
    <s v=""/>
    <b v="0"/>
    <n v="1"/>
    <s v="1072519605069983746"/>
    <s v="Twitter for iPhone"/>
    <b v="0"/>
    <s v="1072519605069983746"/>
    <s v="Tweet"/>
    <n v="0"/>
    <n v="0"/>
    <m/>
    <m/>
    <m/>
    <m/>
    <m/>
    <m/>
    <m/>
    <m/>
    <n v="2"/>
    <s v="2"/>
    <s v="3"/>
    <n v="1"/>
    <n v="6.25"/>
    <n v="0"/>
    <n v="0"/>
    <n v="0"/>
    <n v="0"/>
    <n v="15"/>
    <n v="93.75"/>
    <n v="16"/>
  </r>
  <r>
    <s v="llocklee"/>
    <s v="yammer"/>
    <m/>
    <m/>
    <m/>
    <m/>
    <m/>
    <m/>
    <m/>
    <m/>
    <s v="No"/>
    <n v="356"/>
    <m/>
    <m/>
    <x v="0"/>
    <d v="2019-02-13T03:07:18.000"/>
    <s v="RT @SWOOPAnalytics: We've had a great evening of collaboration at the @Yammer meetup in Sydney. Thanks to Emily O'Brien (KFC), Catherine El…"/>
    <m/>
    <m/>
    <x v="0"/>
    <m/>
    <s v="http://pbs.twimg.com/profile_images/3247195801/f490ed93d1ef4dd6a26a7df004e3b076_normal.png"/>
    <x v="158"/>
    <s v="https://twitter.com/#!/llocklee/status/1095519757577547781"/>
    <m/>
    <m/>
    <s v="1095519757577547781"/>
    <m/>
    <b v="0"/>
    <n v="0"/>
    <s v=""/>
    <b v="0"/>
    <s v="en"/>
    <m/>
    <s v=""/>
    <b v="0"/>
    <n v="6"/>
    <s v="1095401576783437824"/>
    <s v="Twitter for iPhone"/>
    <b v="0"/>
    <s v="1095401576783437824"/>
    <s v="Tweet"/>
    <n v="0"/>
    <n v="0"/>
    <m/>
    <m/>
    <m/>
    <m/>
    <m/>
    <m/>
    <m/>
    <m/>
    <n v="1"/>
    <s v="2"/>
    <s v="3"/>
    <n v="1"/>
    <n v="4.545454545454546"/>
    <n v="0"/>
    <n v="0"/>
    <n v="0"/>
    <n v="0"/>
    <n v="21"/>
    <n v="95.45454545454545"/>
    <n v="22"/>
  </r>
  <r>
    <s v="swoopanalytics"/>
    <s v="llocklee"/>
    <m/>
    <m/>
    <m/>
    <m/>
    <m/>
    <m/>
    <m/>
    <m/>
    <s v="Yes"/>
    <n v="359"/>
    <m/>
    <m/>
    <x v="0"/>
    <d v="2019-01-15T23:00:17.000"/>
    <s v="We've recently been asked; &quot;How long does it take before #SWOOP has an impact on your #ESN?&quot; So, @llocklee started investigating. Read the results here: https://t.co/hlzOedQvJz_x000a_#EmployeeEngagement #Yammer #futureofwork #enterprisesocialnetwork"/>
    <s v="https://www.swoopanalytics.com/how-long-does-it-take-before-swoop-has-an-impact-on-your-esn/"/>
    <s v="swoopanalytics.com"/>
    <x v="39"/>
    <m/>
    <s v="http://pbs.twimg.com/profile_images/925907541522911237/XTsze1Br_normal.jpg"/>
    <x v="159"/>
    <s v="https://twitter.com/#!/swoopanalytics/status/1085310731191341056"/>
    <m/>
    <m/>
    <s v="1085310731191341056"/>
    <m/>
    <b v="0"/>
    <n v="0"/>
    <s v=""/>
    <b v="0"/>
    <s v="en"/>
    <m/>
    <s v=""/>
    <b v="0"/>
    <n v="0"/>
    <s v=""/>
    <s v="Twitter Web Client"/>
    <b v="0"/>
    <s v="1085310731191341056"/>
    <s v="Tweet"/>
    <n v="0"/>
    <n v="0"/>
    <m/>
    <m/>
    <m/>
    <m/>
    <m/>
    <m/>
    <m/>
    <m/>
    <n v="3"/>
    <s v="1"/>
    <s v="2"/>
    <n v="0"/>
    <n v="0"/>
    <n v="0"/>
    <n v="0"/>
    <n v="0"/>
    <n v="0"/>
    <n v="29"/>
    <n v="100"/>
    <n v="29"/>
  </r>
  <r>
    <s v="swoopanalytics"/>
    <s v="llocklee"/>
    <m/>
    <m/>
    <m/>
    <m/>
    <m/>
    <m/>
    <m/>
    <m/>
    <s v="Yes"/>
    <n v="360"/>
    <m/>
    <m/>
    <x v="0"/>
    <d v="2019-01-28T23:21:52.000"/>
    <s v="Can digital teams, as they exist today, achieve the psychological safety required to be effective and high performing?_x000a_@llocklee explores what it takes build an effective digital team._x000a_https://t.co/Hsg29TSFPb_x000a_#EmployeeEngagement #futureofwork #SWOOP #ESN #HR #Analytics"/>
    <s v="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
    <s v="cmswire.com"/>
    <x v="40"/>
    <m/>
    <s v="http://pbs.twimg.com/profile_images/925907541522911237/XTsze1Br_normal.jpg"/>
    <x v="160"/>
    <s v="https://twitter.com/#!/swoopanalytics/status/1090027208473665537"/>
    <m/>
    <m/>
    <s v="1090027208473665537"/>
    <m/>
    <b v="0"/>
    <n v="2"/>
    <s v=""/>
    <b v="0"/>
    <s v="en"/>
    <m/>
    <s v=""/>
    <b v="0"/>
    <n v="1"/>
    <s v=""/>
    <s v="Twitter Web Client"/>
    <b v="0"/>
    <s v="1090027208473665537"/>
    <s v="Tweet"/>
    <n v="0"/>
    <n v="0"/>
    <m/>
    <m/>
    <m/>
    <m/>
    <m/>
    <m/>
    <m/>
    <m/>
    <n v="3"/>
    <s v="1"/>
    <s v="2"/>
    <n v="2"/>
    <n v="5.882352941176471"/>
    <n v="0"/>
    <n v="0"/>
    <n v="0"/>
    <n v="0"/>
    <n v="32"/>
    <n v="94.11764705882354"/>
    <n v="34"/>
  </r>
  <r>
    <s v="caikjaer"/>
    <s v="llocklee"/>
    <m/>
    <m/>
    <m/>
    <m/>
    <m/>
    <m/>
    <m/>
    <m/>
    <s v="Yes"/>
    <n v="362"/>
    <m/>
    <m/>
    <x v="0"/>
    <d v="2019-01-24T23:24:55.000"/>
    <s v="RT @SWOOPAnalytics: We've recently been asked; &quot;How long does it take before #SWOOP has an impact on your #ESN?&quot; So, @llocklee started inve…"/>
    <m/>
    <m/>
    <x v="33"/>
    <m/>
    <s v="http://pbs.twimg.com/profile_images/1043406771107385345/6eOi0CAb_normal.jpg"/>
    <x v="161"/>
    <s v="https://twitter.com/#!/caikjaer/status/1088578422555566080"/>
    <m/>
    <m/>
    <s v="1088578422555566080"/>
    <m/>
    <b v="0"/>
    <n v="0"/>
    <s v=""/>
    <b v="0"/>
    <s v="en"/>
    <m/>
    <s v=""/>
    <b v="0"/>
    <n v="2"/>
    <s v="1085310731191341056"/>
    <s v="Twitter for iPhone"/>
    <b v="0"/>
    <s v="1085310731191341056"/>
    <s v="Tweet"/>
    <n v="0"/>
    <n v="0"/>
    <m/>
    <m/>
    <m/>
    <m/>
    <m/>
    <m/>
    <m/>
    <m/>
    <n v="2"/>
    <s v="2"/>
    <s v="2"/>
    <m/>
    <m/>
    <m/>
    <m/>
    <m/>
    <m/>
    <m/>
    <m/>
    <m/>
  </r>
  <r>
    <s v="caikjaer"/>
    <s v="wileyglobal"/>
    <m/>
    <m/>
    <m/>
    <m/>
    <m/>
    <m/>
    <m/>
    <m/>
    <s v="No"/>
    <n v="364"/>
    <m/>
    <m/>
    <x v="0"/>
    <d v="2019-01-24T23:25:37.000"/>
    <s v="RT @SWOOPAnalytics: We had a fabulous day of collaboration at SWOOP Chat NYC last week. Read all about it._x000a_Thank you to @WileyGlobal for th…"/>
    <m/>
    <m/>
    <x v="0"/>
    <m/>
    <s v="http://pbs.twimg.com/profile_images/1043406771107385345/6eOi0CAb_normal.jpg"/>
    <x v="162"/>
    <s v="https://twitter.com/#!/caikjaer/status/1088578597248364544"/>
    <m/>
    <m/>
    <s v="1088578597248364544"/>
    <m/>
    <b v="0"/>
    <n v="0"/>
    <s v=""/>
    <b v="0"/>
    <s v="en"/>
    <m/>
    <s v=""/>
    <b v="0"/>
    <n v="3"/>
    <s v="1075114130829262848"/>
    <s v="Twitter for iPhone"/>
    <b v="0"/>
    <s v="1075114130829262848"/>
    <s v="Tweet"/>
    <n v="0"/>
    <n v="0"/>
    <m/>
    <m/>
    <m/>
    <m/>
    <m/>
    <m/>
    <m/>
    <m/>
    <n v="1"/>
    <s v="2"/>
    <s v="2"/>
    <n v="2"/>
    <n v="8"/>
    <n v="0"/>
    <n v="0"/>
    <n v="0"/>
    <n v="0"/>
    <n v="23"/>
    <n v="92"/>
    <n v="25"/>
  </r>
  <r>
    <s v="yammer"/>
    <s v="yammer"/>
    <m/>
    <m/>
    <m/>
    <m/>
    <m/>
    <m/>
    <m/>
    <m/>
    <s v="No"/>
    <n v="365"/>
    <m/>
    <m/>
    <x v="1"/>
    <d v="2019-01-01T17:26:04.000"/>
    <s v="Launch #Yammer this year! Review the 'Yammer Launch Ideas' to learn creative ways to launch Yammer at your organization! https://t.co/RyhfnNsZAd https://t.co/YSDwqiAjhq"/>
    <s v="http://msft.social/6JSf5a"/>
    <s v="msft.social"/>
    <x v="28"/>
    <s v="https://pbs.twimg.com/media/Dv15mT7WsAIV8un.jpg"/>
    <s v="https://pbs.twimg.com/media/Dv15mT7WsAIV8un.jpg"/>
    <x v="163"/>
    <s v="https://twitter.com/#!/yammer/status/1080153194385293313"/>
    <m/>
    <m/>
    <s v="1080153194385293313"/>
    <m/>
    <b v="0"/>
    <n v="6"/>
    <s v=""/>
    <b v="0"/>
    <s v="en"/>
    <m/>
    <s v=""/>
    <b v="0"/>
    <n v="4"/>
    <s v=""/>
    <s v="Sprinklr Prod2"/>
    <b v="0"/>
    <s v="1080153194385293313"/>
    <s v="Retweet"/>
    <n v="0"/>
    <n v="0"/>
    <m/>
    <m/>
    <m/>
    <m/>
    <m/>
    <m/>
    <m/>
    <m/>
    <n v="4"/>
    <s v="3"/>
    <s v="3"/>
    <n v="1"/>
    <n v="5.2631578947368425"/>
    <n v="0"/>
    <n v="0"/>
    <n v="0"/>
    <n v="0"/>
    <n v="18"/>
    <n v="94.73684210526316"/>
    <n v="19"/>
  </r>
  <r>
    <s v="yammer"/>
    <s v="yammer"/>
    <m/>
    <m/>
    <m/>
    <m/>
    <m/>
    <m/>
    <m/>
    <m/>
    <s v="No"/>
    <n v="366"/>
    <m/>
    <m/>
    <x v="1"/>
    <d v="2019-01-14T19:03:29.000"/>
    <s v="Share this free infographic to spark ideas, educate users, and showcase the value of @Yammer across your organization! Download your copy here: https://t.co/34h4ujDP4v #enterprisesocial https://t.co/2igsQicC8u"/>
    <s v="http://msft.social/OJSthM"/>
    <s v="msft.social"/>
    <x v="41"/>
    <s v="https://pbs.twimg.com/media/Dw5MkdsWwAAamHf.jpg"/>
    <s v="https://pbs.twimg.com/media/Dw5MkdsWwAAamHf.jpg"/>
    <x v="164"/>
    <s v="https://twitter.com/#!/yammer/status/1084888753834024960"/>
    <m/>
    <m/>
    <s v="1084888753834024960"/>
    <m/>
    <b v="0"/>
    <n v="10"/>
    <s v=""/>
    <b v="0"/>
    <s v="en"/>
    <m/>
    <s v=""/>
    <b v="0"/>
    <n v="4"/>
    <s v=""/>
    <s v="Sprinklr Publisher"/>
    <b v="0"/>
    <s v="1084888753834024960"/>
    <s v="Retweet"/>
    <n v="0"/>
    <n v="0"/>
    <m/>
    <m/>
    <m/>
    <m/>
    <m/>
    <m/>
    <m/>
    <m/>
    <n v="4"/>
    <s v="3"/>
    <s v="3"/>
    <n v="1"/>
    <n v="4.3478260869565215"/>
    <n v="0"/>
    <n v="0"/>
    <n v="0"/>
    <n v="0"/>
    <n v="22"/>
    <n v="95.65217391304348"/>
    <n v="23"/>
  </r>
  <r>
    <s v="yammer"/>
    <s v="yammer"/>
    <m/>
    <m/>
    <m/>
    <m/>
    <m/>
    <m/>
    <m/>
    <m/>
    <s v="No"/>
    <n v="367"/>
    <m/>
    <m/>
    <x v="1"/>
    <d v="2019-01-12T18:34:01.000"/>
    <s v="Review the 'Yammer Use Case Catalog' to learn about top use cases on how to use #Yammer within your organization. https://t.co/QyCWHETIAz https://t.co/vhH64UiA2z"/>
    <s v="http://msft.social/6p3K1y"/>
    <s v="msft.social"/>
    <x v="28"/>
    <s v="https://pbs.twimg.com/media/DwuypRkXQAEsqvU.jpg"/>
    <s v="https://pbs.twimg.com/media/DwuypRkXQAEsqvU.jpg"/>
    <x v="165"/>
    <s v="https://twitter.com/#!/yammer/status/1084156561163984901"/>
    <m/>
    <m/>
    <s v="1084156561163984901"/>
    <m/>
    <b v="0"/>
    <n v="8"/>
    <s v=""/>
    <b v="0"/>
    <s v="en"/>
    <m/>
    <s v=""/>
    <b v="0"/>
    <n v="6"/>
    <s v=""/>
    <s v="Sprinklr Publisher"/>
    <b v="0"/>
    <s v="1084156561163984901"/>
    <s v="Retweet"/>
    <n v="0"/>
    <n v="0"/>
    <m/>
    <m/>
    <m/>
    <m/>
    <m/>
    <m/>
    <m/>
    <m/>
    <n v="4"/>
    <s v="3"/>
    <s v="3"/>
    <n v="1"/>
    <n v="5"/>
    <n v="0"/>
    <n v="0"/>
    <n v="0"/>
    <n v="0"/>
    <n v="19"/>
    <n v="95"/>
    <n v="20"/>
  </r>
  <r>
    <s v="yammer"/>
    <s v="yammer"/>
    <m/>
    <m/>
    <m/>
    <m/>
    <m/>
    <m/>
    <m/>
    <m/>
    <s v="No"/>
    <n v="368"/>
    <m/>
    <m/>
    <x v="1"/>
    <d v="2019-02-08T02:01:01.000"/>
    <s v="Yammer has super powers. It’s what makes @Yammer special. Lightweight, a familiar UX, video, photos, GIFs, and mobile, with the ability to like, comment, and share. Yammer is just easy. https://t.co/wvV33l3t08 #yammer #yammersuperpowers https://t.co/4XP3rJMEbW"/>
    <s v="http://msft.social/CX4K7V"/>
    <s v="msft.social"/>
    <x v="42"/>
    <s v="https://pbs.twimg.com/media/Dy2SSrbX0AAP1ve.jpg"/>
    <s v="https://pbs.twimg.com/media/Dy2SSrbX0AAP1ve.jpg"/>
    <x v="166"/>
    <s v="https://twitter.com/#!/yammer/status/1093691137469153281"/>
    <m/>
    <m/>
    <s v="1093691137469153281"/>
    <m/>
    <b v="0"/>
    <n v="6"/>
    <s v=""/>
    <b v="0"/>
    <s v="en"/>
    <m/>
    <s v=""/>
    <b v="0"/>
    <n v="3"/>
    <s v=""/>
    <s v="Sprinklr Publisher"/>
    <b v="0"/>
    <s v="1093691137469153281"/>
    <s v="Retweet"/>
    <n v="0"/>
    <n v="0"/>
    <m/>
    <m/>
    <m/>
    <m/>
    <m/>
    <m/>
    <m/>
    <m/>
    <n v="4"/>
    <s v="3"/>
    <s v="3"/>
    <n v="3"/>
    <n v="9.090909090909092"/>
    <n v="0"/>
    <n v="0"/>
    <n v="0"/>
    <n v="0"/>
    <n v="30"/>
    <n v="90.9090909090909"/>
    <n v="33"/>
  </r>
  <r>
    <s v="swoopanalytics"/>
    <s v="yammer"/>
    <m/>
    <m/>
    <m/>
    <m/>
    <m/>
    <m/>
    <m/>
    <m/>
    <s v="No"/>
    <n v="369"/>
    <m/>
    <m/>
    <x v="0"/>
    <d v="2018-11-27T19:30:34.000"/>
    <s v="Join @SWOOPAnalytics CEO @caikjaer in Copenhagen on February 27, 2019 to learn how to get your senior leaders engaged on your @Yammer network._x000a_https://t.co/lZW0sqhNMV_x000a_#ESPC18 #EmployeeEngagement #Yammer #Collaboration #futureofwork"/>
    <s v="https://event.intrateam.com/sessions/3-ridiculously-effective-ways-to-get-senior-leaders-active-on-your-enterprise-social-network-with-almost-no-effort/"/>
    <s v="intrateam.com"/>
    <x v="43"/>
    <m/>
    <s v="http://pbs.twimg.com/profile_images/925907541522911237/XTsze1Br_normal.jpg"/>
    <x v="167"/>
    <s v="https://twitter.com/#!/swoopanalytics/status/1067500948942053376"/>
    <m/>
    <m/>
    <s v="1067500948942053376"/>
    <m/>
    <b v="0"/>
    <n v="4"/>
    <s v=""/>
    <b v="0"/>
    <s v="en"/>
    <m/>
    <s v=""/>
    <b v="0"/>
    <n v="4"/>
    <s v=""/>
    <s v="Twitter Web Client"/>
    <b v="0"/>
    <s v="1067500948942053376"/>
    <s v="Retweet"/>
    <n v="0"/>
    <n v="0"/>
    <m/>
    <m/>
    <m/>
    <m/>
    <m/>
    <m/>
    <m/>
    <m/>
    <n v="18"/>
    <s v="1"/>
    <s v="3"/>
    <n v="0"/>
    <n v="0"/>
    <n v="0"/>
    <n v="0"/>
    <n v="0"/>
    <n v="0"/>
    <n v="28"/>
    <n v="100"/>
    <n v="28"/>
  </r>
  <r>
    <s v="swoopanalytics"/>
    <s v="yammer"/>
    <m/>
    <m/>
    <m/>
    <m/>
    <m/>
    <m/>
    <m/>
    <m/>
    <s v="No"/>
    <n v="371"/>
    <m/>
    <m/>
    <x v="0"/>
    <d v="2018-12-04T20:49:09.000"/>
    <s v="What are your online behaviours on your @Yammer or @WorkplacebyFB network? Which @SWOOPAnalytics Persona are you?_x000a_Find out more: https://t.co/6dqGfpDzp4_x000a_#EmployeeEngagement #futureofwork #Collaboration #ESN #Yammer https://t.co/4A0MHPu3Fi"/>
    <s v="https://www.swoopanalytics.com/personas/"/>
    <s v="swoopanalytics.com"/>
    <x v="44"/>
    <s v="https://pbs.twimg.com/media/DtmbDv8U4AAJYKs.jpg"/>
    <s v="https://pbs.twimg.com/media/DtmbDv8U4AAJYKs.jpg"/>
    <x v="168"/>
    <s v="https://twitter.com/#!/swoopanalytics/status/1070057439825813504"/>
    <m/>
    <m/>
    <s v="1070057439825813504"/>
    <m/>
    <b v="0"/>
    <n v="2"/>
    <s v=""/>
    <b v="0"/>
    <s v="en"/>
    <m/>
    <s v=""/>
    <b v="0"/>
    <n v="1"/>
    <s v=""/>
    <s v="Twitter Web Client"/>
    <b v="0"/>
    <s v="1070057439825813504"/>
    <s v="Tweet"/>
    <n v="0"/>
    <n v="0"/>
    <m/>
    <m/>
    <m/>
    <m/>
    <m/>
    <m/>
    <m/>
    <m/>
    <n v="18"/>
    <s v="1"/>
    <s v="3"/>
    <m/>
    <m/>
    <m/>
    <m/>
    <m/>
    <m/>
    <m/>
    <m/>
    <m/>
  </r>
  <r>
    <s v="swoopanalytics"/>
    <s v="yammer"/>
    <m/>
    <m/>
    <m/>
    <m/>
    <m/>
    <m/>
    <m/>
    <m/>
    <s v="No"/>
    <n v="373"/>
    <m/>
    <m/>
    <x v="0"/>
    <d v="2019-01-02T20:02:58.000"/>
    <s v="RT @Yammer: Launch #Yammer this year! Review the 'Yammer Launch Ideas' to learn creative ways to launch Yammer at your organization! https:…"/>
    <m/>
    <m/>
    <x v="28"/>
    <m/>
    <s v="http://pbs.twimg.com/profile_images/925907541522911237/XTsze1Br_normal.jpg"/>
    <x v="169"/>
    <s v="https://twitter.com/#!/swoopanalytics/status/1080555067579674624"/>
    <m/>
    <m/>
    <s v="1080555067579674624"/>
    <m/>
    <b v="0"/>
    <n v="0"/>
    <s v=""/>
    <b v="0"/>
    <s v="en"/>
    <m/>
    <s v=""/>
    <b v="0"/>
    <n v="4"/>
    <s v="1080153194385293313"/>
    <s v="Twitter Web Client"/>
    <b v="0"/>
    <s v="1080153194385293313"/>
    <s v="Tweet"/>
    <n v="0"/>
    <n v="0"/>
    <m/>
    <m/>
    <m/>
    <m/>
    <m/>
    <m/>
    <m/>
    <m/>
    <n v="18"/>
    <s v="1"/>
    <s v="3"/>
    <n v="1"/>
    <n v="4.545454545454546"/>
    <n v="0"/>
    <n v="0"/>
    <n v="0"/>
    <n v="0"/>
    <n v="21"/>
    <n v="95.45454545454545"/>
    <n v="22"/>
  </r>
  <r>
    <s v="swoopanalytics"/>
    <s v="yammer"/>
    <m/>
    <m/>
    <m/>
    <m/>
    <m/>
    <m/>
    <m/>
    <m/>
    <s v="No"/>
    <n v="375"/>
    <m/>
    <m/>
    <x v="0"/>
    <d v="2019-01-14T20:32:51.000"/>
    <s v="Have you asked a question on your @Yammer or @WorkplacebyFB network today?_x000a_#EmployeeEngagement #ESN #SWOOP #analytics #Collaboration #futureofwork #hr https://t.co/Ul5ws8GJ4k"/>
    <m/>
    <m/>
    <x v="45"/>
    <s v="https://pbs.twimg.com/media/Dw5g5ZgUwAAQ-5I.jpg"/>
    <s v="https://pbs.twimg.com/media/Dw5g5ZgUwAAQ-5I.jpg"/>
    <x v="170"/>
    <s v="https://twitter.com/#!/swoopanalytics/status/1084911241204707328"/>
    <m/>
    <m/>
    <s v="1084911241204707328"/>
    <m/>
    <b v="0"/>
    <n v="0"/>
    <s v=""/>
    <b v="0"/>
    <s v="en"/>
    <m/>
    <s v=""/>
    <b v="0"/>
    <n v="0"/>
    <s v=""/>
    <s v="Twitter Web Client"/>
    <b v="0"/>
    <s v="1084911241204707328"/>
    <s v="Tweet"/>
    <n v="0"/>
    <n v="0"/>
    <m/>
    <m/>
    <m/>
    <m/>
    <m/>
    <m/>
    <m/>
    <m/>
    <n v="18"/>
    <s v="1"/>
    <s v="3"/>
    <m/>
    <m/>
    <m/>
    <m/>
    <m/>
    <m/>
    <m/>
    <m/>
    <m/>
  </r>
  <r>
    <s v="swoopanalytics"/>
    <s v="yammer"/>
    <m/>
    <m/>
    <m/>
    <m/>
    <m/>
    <m/>
    <m/>
    <m/>
    <s v="No"/>
    <n v="376"/>
    <m/>
    <m/>
    <x v="0"/>
    <d v="2019-01-14T20:33:08.000"/>
    <s v="RT @Yammer: Share this free infographic to spark ideas, educate users, and showcase the value of @Yammer across your organization! Download…"/>
    <m/>
    <m/>
    <x v="0"/>
    <m/>
    <s v="http://pbs.twimg.com/profile_images/925907541522911237/XTsze1Br_normal.jpg"/>
    <x v="171"/>
    <s v="https://twitter.com/#!/swoopanalytics/status/1084911314441449472"/>
    <m/>
    <m/>
    <s v="1084911314441449472"/>
    <m/>
    <b v="0"/>
    <n v="0"/>
    <s v=""/>
    <b v="0"/>
    <s v="en"/>
    <m/>
    <s v=""/>
    <b v="0"/>
    <n v="4"/>
    <s v="1084888753834024960"/>
    <s v="Twitter Web Client"/>
    <b v="0"/>
    <s v="1084888753834024960"/>
    <s v="Tweet"/>
    <n v="0"/>
    <n v="0"/>
    <m/>
    <m/>
    <m/>
    <m/>
    <m/>
    <m/>
    <m/>
    <m/>
    <n v="18"/>
    <s v="1"/>
    <s v="3"/>
    <n v="1"/>
    <n v="4.761904761904762"/>
    <n v="0"/>
    <n v="0"/>
    <n v="0"/>
    <n v="0"/>
    <n v="20"/>
    <n v="95.23809523809524"/>
    <n v="21"/>
  </r>
  <r>
    <s v="swoopanalytics"/>
    <s v="yammer"/>
    <m/>
    <m/>
    <m/>
    <m/>
    <m/>
    <m/>
    <m/>
    <m/>
    <s v="No"/>
    <n v="377"/>
    <m/>
    <m/>
    <x v="0"/>
    <d v="2019-01-14T20:33:52.000"/>
    <s v="RT @Yammer: Review the 'Yammer Use Case Catalog' to learn about top use cases on how to use #Yammer within your organization. https://t.co/…"/>
    <m/>
    <m/>
    <x v="28"/>
    <m/>
    <s v="http://pbs.twimg.com/profile_images/925907541522911237/XTsze1Br_normal.jpg"/>
    <x v="172"/>
    <s v="https://twitter.com/#!/swoopanalytics/status/1084911496587403264"/>
    <m/>
    <m/>
    <s v="1084911496587403264"/>
    <m/>
    <b v="0"/>
    <n v="0"/>
    <s v=""/>
    <b v="0"/>
    <s v="en"/>
    <m/>
    <s v=""/>
    <b v="0"/>
    <n v="6"/>
    <s v="1084156561163984901"/>
    <s v="Twitter Web Client"/>
    <b v="0"/>
    <s v="1084156561163984901"/>
    <s v="Tweet"/>
    <n v="0"/>
    <n v="0"/>
    <m/>
    <m/>
    <m/>
    <m/>
    <m/>
    <m/>
    <m/>
    <m/>
    <n v="18"/>
    <s v="1"/>
    <s v="3"/>
    <n v="1"/>
    <n v="4.545454545454546"/>
    <n v="0"/>
    <n v="0"/>
    <n v="0"/>
    <n v="0"/>
    <n v="21"/>
    <n v="95.45454545454545"/>
    <n v="22"/>
  </r>
  <r>
    <s v="swoopanalytics"/>
    <s v="yammer"/>
    <m/>
    <m/>
    <m/>
    <m/>
    <m/>
    <m/>
    <m/>
    <m/>
    <s v="No"/>
    <n v="379"/>
    <m/>
    <m/>
    <x v="0"/>
    <d v="2019-02-05T18:07:23.000"/>
    <s v="Do you know the optimal length of a @Yammer or @WorkplacebyFB post? The answer will surprise you._x000a_https://t.co/pFK3vNyAmJ_x000a_#EmployeeEngagement #SWOOP #Yammer #futureofwork #ESN #analytics #HR"/>
    <s v="https://www.swoopanalytics.com/less-is-not-always-more-with-enterprise-social/"/>
    <s v="swoopanalytics.com"/>
    <x v="46"/>
    <m/>
    <s v="http://pbs.twimg.com/profile_images/925907541522911237/XTsze1Br_normal.jpg"/>
    <x v="173"/>
    <s v="https://twitter.com/#!/swoopanalytics/status/1092847168656859136"/>
    <m/>
    <m/>
    <s v="1092847168656859136"/>
    <m/>
    <b v="0"/>
    <n v="0"/>
    <s v=""/>
    <b v="0"/>
    <s v="en"/>
    <m/>
    <s v=""/>
    <b v="0"/>
    <n v="0"/>
    <s v=""/>
    <s v="Twitter Web Client"/>
    <b v="0"/>
    <s v="1092847168656859136"/>
    <s v="Tweet"/>
    <n v="0"/>
    <n v="0"/>
    <m/>
    <m/>
    <m/>
    <m/>
    <m/>
    <m/>
    <m/>
    <m/>
    <n v="18"/>
    <s v="1"/>
    <s v="3"/>
    <m/>
    <m/>
    <m/>
    <m/>
    <m/>
    <m/>
    <m/>
    <m/>
    <m/>
  </r>
  <r>
    <s v="swoopanalytics"/>
    <s v="yammer"/>
    <m/>
    <m/>
    <m/>
    <m/>
    <m/>
    <m/>
    <m/>
    <m/>
    <s v="No"/>
    <n v="380"/>
    <m/>
    <m/>
    <x v="0"/>
    <d v="2019-02-05T18:50:57.000"/>
    <s v="Research from @Griffith_Uni has found engagement on @Yammer correlates with academic performance. Students who became @SWOOPAnalytics &quot;Engagers&quot; had higher academic grades._x000a_https://t.co/8KkjcUp8m0_x000a_#Yammer #SWOOP #ESN #EmployeeEngagement"/>
    <s v="https://resources.techcommunity.microsoft.com/case-studies/at-griffith-university-yammer-engagement-correlates-with-academic-performance/"/>
    <s v="microsoft.com"/>
    <x v="47"/>
    <m/>
    <s v="http://pbs.twimg.com/profile_images/925907541522911237/XTsze1Br_normal.jpg"/>
    <x v="174"/>
    <s v="https://twitter.com/#!/swoopanalytics/status/1092858132810747904"/>
    <m/>
    <m/>
    <s v="1092858132810747904"/>
    <m/>
    <b v="0"/>
    <n v="0"/>
    <s v=""/>
    <b v="0"/>
    <s v="en"/>
    <m/>
    <s v=""/>
    <b v="0"/>
    <n v="0"/>
    <s v=""/>
    <s v="Twitter Web Client"/>
    <b v="0"/>
    <s v="1092858132810747904"/>
    <s v="Tweet"/>
    <n v="0"/>
    <n v="0"/>
    <m/>
    <m/>
    <m/>
    <m/>
    <m/>
    <m/>
    <m/>
    <m/>
    <n v="18"/>
    <s v="1"/>
    <s v="3"/>
    <m/>
    <m/>
    <m/>
    <m/>
    <m/>
    <m/>
    <m/>
    <m/>
    <m/>
  </r>
  <r>
    <s v="swoopanalytics"/>
    <s v="yammer"/>
    <m/>
    <m/>
    <m/>
    <m/>
    <m/>
    <m/>
    <m/>
    <m/>
    <s v="No"/>
    <n v="381"/>
    <m/>
    <m/>
    <x v="0"/>
    <d v="2019-02-07T18:37:03.000"/>
    <s v="It's not too late to join the @Yammer meetup in Sydney on Tuesday, Feb 12 from 4.30-7pm. Register now to secure your spot. https://t.co/mFSdKTHrdv_x000a_#Yammer #EmployeeEngagement #LeadershipConnection #SWOOP #ESN"/>
    <s v="https://www.eventbrite.com/e/ignite-yammer-meetup-tickets-55616234655"/>
    <s v="eventbrite.com"/>
    <x v="48"/>
    <m/>
    <s v="http://pbs.twimg.com/profile_images/925907541522911237/XTsze1Br_normal.jpg"/>
    <x v="175"/>
    <s v="https://twitter.com/#!/swoopanalytics/status/1093579408097435648"/>
    <m/>
    <m/>
    <s v="1093579408097435648"/>
    <m/>
    <b v="0"/>
    <n v="0"/>
    <s v=""/>
    <b v="0"/>
    <s v="en"/>
    <m/>
    <s v=""/>
    <b v="0"/>
    <n v="0"/>
    <s v=""/>
    <s v="Twitter Web Client"/>
    <b v="0"/>
    <s v="1093579408097435648"/>
    <s v="Tweet"/>
    <n v="0"/>
    <n v="0"/>
    <m/>
    <m/>
    <m/>
    <m/>
    <m/>
    <m/>
    <m/>
    <m/>
    <n v="18"/>
    <s v="1"/>
    <s v="3"/>
    <n v="1"/>
    <n v="3.3333333333333335"/>
    <n v="0"/>
    <n v="0"/>
    <n v="0"/>
    <n v="0"/>
    <n v="29"/>
    <n v="96.66666666666667"/>
    <n v="30"/>
  </r>
  <r>
    <s v="swoopanalytics"/>
    <s v="yammer"/>
    <m/>
    <m/>
    <m/>
    <m/>
    <m/>
    <m/>
    <m/>
    <m/>
    <s v="No"/>
    <n v="383"/>
    <m/>
    <m/>
    <x v="0"/>
    <d v="2019-02-08T15:18:57.000"/>
    <s v="RT @Yammer: Yammer has super powers. It’s what makes @Yammer special. Lightweight, a familiar UX, video, photos, GIFs, and mobile, with the…"/>
    <m/>
    <m/>
    <x v="0"/>
    <m/>
    <s v="http://pbs.twimg.com/profile_images/925907541522911237/XTsze1Br_normal.jpg"/>
    <x v="176"/>
    <s v="https://twitter.com/#!/swoopanalytics/status/1093891945074548736"/>
    <m/>
    <m/>
    <s v="1093891945074548736"/>
    <m/>
    <b v="0"/>
    <n v="0"/>
    <s v=""/>
    <b v="0"/>
    <s v="en"/>
    <m/>
    <s v=""/>
    <b v="0"/>
    <n v="3"/>
    <s v="1093691137469153281"/>
    <s v="Twitter Web Client"/>
    <b v="0"/>
    <s v="1093691137469153281"/>
    <s v="Tweet"/>
    <n v="0"/>
    <n v="0"/>
    <m/>
    <m/>
    <m/>
    <m/>
    <m/>
    <m/>
    <m/>
    <m/>
    <n v="18"/>
    <s v="1"/>
    <s v="3"/>
    <n v="1"/>
    <n v="4.3478260869565215"/>
    <n v="0"/>
    <n v="0"/>
    <n v="0"/>
    <n v="0"/>
    <n v="22"/>
    <n v="95.65217391304348"/>
    <n v="23"/>
  </r>
  <r>
    <s v="swoopanalytics"/>
    <s v="yammer"/>
    <m/>
    <m/>
    <m/>
    <m/>
    <m/>
    <m/>
    <m/>
    <m/>
    <s v="No"/>
    <n v="384"/>
    <m/>
    <m/>
    <x v="0"/>
    <d v="2019-02-11T18:51:26.000"/>
    <s v="Don't forget to join us in Sydney this afternoon for a @Yammer meetup from 4.30-7pm._x000a_Register here: https://t.co/mFSdKTHrdv_x000a_#MSIgniteTheTour #SWOOP #EmployeeEngagement #LeadershipConnection"/>
    <s v="https://www.eventbrite.com/e/ignite-yammer-meetup-tickets-55616234655"/>
    <s v="eventbrite.com"/>
    <x v="49"/>
    <m/>
    <s v="http://pbs.twimg.com/profile_images/925907541522911237/XTsze1Br_normal.jpg"/>
    <x v="177"/>
    <s v="https://twitter.com/#!/swoopanalytics/status/1095032578736676865"/>
    <m/>
    <m/>
    <s v="1095032578736676865"/>
    <m/>
    <b v="0"/>
    <n v="0"/>
    <s v=""/>
    <b v="0"/>
    <s v="en"/>
    <m/>
    <s v=""/>
    <b v="0"/>
    <n v="0"/>
    <s v=""/>
    <s v="Twitter Web Client"/>
    <b v="0"/>
    <s v="1095032578736676865"/>
    <s v="Tweet"/>
    <n v="0"/>
    <n v="0"/>
    <m/>
    <m/>
    <m/>
    <m/>
    <m/>
    <m/>
    <m/>
    <m/>
    <n v="18"/>
    <s v="1"/>
    <s v="3"/>
    <n v="0"/>
    <n v="0"/>
    <n v="0"/>
    <n v="0"/>
    <n v="0"/>
    <n v="0"/>
    <n v="23"/>
    <n v="100"/>
    <n v="23"/>
  </r>
  <r>
    <s v="swoopanalytics"/>
    <s v="yammer"/>
    <m/>
    <m/>
    <m/>
    <m/>
    <m/>
    <m/>
    <m/>
    <m/>
    <s v="No"/>
    <n v="386"/>
    <m/>
    <m/>
    <x v="0"/>
    <d v="2019-02-14T21:29:28.000"/>
    <s v="Are you overwhelmed by the information flooding in on your @WorkplacebyFB newsfeed or your @Yammer network? Perhaps you're in too many groups?_x000a_@caikjaer explores the optimal number of groups you should be participating in._x000a_https://t.co/k8kmMBoYWn_x000a_#employeeengagement #SWOOP"/>
    <s v="https://www.swoopanalytics.com/how-many-groups-should-you-join/"/>
    <s v="swoopanalytics.com"/>
    <x v="50"/>
    <m/>
    <s v="http://pbs.twimg.com/profile_images/925907541522911237/XTsze1Br_normal.jpg"/>
    <x v="178"/>
    <s v="https://twitter.com/#!/swoopanalytics/status/1096159515462926336"/>
    <m/>
    <m/>
    <s v="1096159515462926336"/>
    <m/>
    <b v="0"/>
    <n v="1"/>
    <s v=""/>
    <b v="0"/>
    <s v="en"/>
    <m/>
    <s v=""/>
    <b v="0"/>
    <n v="1"/>
    <s v=""/>
    <s v="Twitter Web Client"/>
    <b v="0"/>
    <s v="1096159515462926336"/>
    <s v="Tweet"/>
    <n v="0"/>
    <n v="0"/>
    <m/>
    <m/>
    <m/>
    <m/>
    <m/>
    <m/>
    <m/>
    <m/>
    <n v="18"/>
    <s v="1"/>
    <s v="3"/>
    <m/>
    <m/>
    <m/>
    <m/>
    <m/>
    <m/>
    <m/>
    <m/>
    <m/>
  </r>
  <r>
    <s v="caikjaer"/>
    <s v="yammer"/>
    <m/>
    <m/>
    <m/>
    <m/>
    <m/>
    <m/>
    <m/>
    <m/>
    <s v="No"/>
    <n v="388"/>
    <m/>
    <m/>
    <x v="0"/>
    <d v="2019-01-15T02:23:27.000"/>
    <s v="RT @SWOOPAnalytics: Have you asked a question on your @Yammer or @WorkplacebyFB network today?_x000a_#EmployeeEngagement #ESN #SWOOP #analytics #…"/>
    <m/>
    <m/>
    <x v="32"/>
    <m/>
    <s v="http://pbs.twimg.com/profile_images/1043406771107385345/6eOi0CAb_normal.jpg"/>
    <x v="179"/>
    <s v="https://twitter.com/#!/caikjaer/status/1084999473737064448"/>
    <m/>
    <m/>
    <s v="1084999473737064448"/>
    <m/>
    <b v="0"/>
    <n v="0"/>
    <s v=""/>
    <b v="0"/>
    <s v="en"/>
    <m/>
    <s v=""/>
    <b v="0"/>
    <n v="2"/>
    <s v="1084911241204707328"/>
    <s v="Twitter for iPhone"/>
    <b v="0"/>
    <s v="1084911241204707328"/>
    <s v="Tweet"/>
    <n v="0"/>
    <n v="0"/>
    <m/>
    <m/>
    <m/>
    <m/>
    <m/>
    <m/>
    <m/>
    <m/>
    <n v="4"/>
    <s v="2"/>
    <s v="3"/>
    <m/>
    <m/>
    <m/>
    <m/>
    <m/>
    <m/>
    <m/>
    <m/>
    <m/>
  </r>
  <r>
    <s v="caikjaer"/>
    <s v="yammer"/>
    <m/>
    <m/>
    <m/>
    <m/>
    <m/>
    <m/>
    <m/>
    <m/>
    <s v="No"/>
    <n v="389"/>
    <m/>
    <m/>
    <x v="0"/>
    <d v="2019-02-06T10:02:38.000"/>
    <s v="RT @SWOOPAnalytics: Do you know the optimal length of a @Yammer or @WorkplacebyFB post? The answer will surprise you._x000a_https://t.co/pFK3vNyA…"/>
    <m/>
    <m/>
    <x v="0"/>
    <m/>
    <s v="http://pbs.twimg.com/profile_images/1043406771107385345/6eOi0CAb_normal.jpg"/>
    <x v="180"/>
    <s v="https://twitter.com/#!/caikjaer/status/1093087563919675392"/>
    <m/>
    <m/>
    <s v="1093087563919675392"/>
    <m/>
    <b v="0"/>
    <n v="0"/>
    <s v=""/>
    <b v="0"/>
    <s v="en"/>
    <m/>
    <s v=""/>
    <b v="0"/>
    <n v="1"/>
    <s v="1092847168656859136"/>
    <s v="Twitter for iPhone"/>
    <b v="0"/>
    <s v="1092847168656859136"/>
    <s v="Tweet"/>
    <n v="0"/>
    <n v="0"/>
    <m/>
    <m/>
    <m/>
    <m/>
    <m/>
    <m/>
    <m/>
    <m/>
    <n v="4"/>
    <s v="2"/>
    <s v="3"/>
    <m/>
    <m/>
    <m/>
    <m/>
    <m/>
    <m/>
    <m/>
    <m/>
    <m/>
  </r>
  <r>
    <s v="caikjaer"/>
    <s v="yammer"/>
    <m/>
    <m/>
    <m/>
    <m/>
    <m/>
    <m/>
    <m/>
    <m/>
    <s v="No"/>
    <n v="390"/>
    <m/>
    <m/>
    <x v="0"/>
    <d v="2019-02-06T10:02:47.000"/>
    <s v="RT @SWOOPAnalytics: Research from @Griffith_Uni has found engagement on @Yammer correlates with academic performance. Students who became @…"/>
    <m/>
    <m/>
    <x v="0"/>
    <m/>
    <s v="http://pbs.twimg.com/profile_images/1043406771107385345/6eOi0CAb_normal.jpg"/>
    <x v="181"/>
    <s v="https://twitter.com/#!/caikjaer/status/1093087603828568064"/>
    <m/>
    <m/>
    <s v="1093087603828568064"/>
    <m/>
    <b v="0"/>
    <n v="0"/>
    <s v=""/>
    <b v="0"/>
    <s v="en"/>
    <m/>
    <s v=""/>
    <b v="0"/>
    <n v="1"/>
    <s v="1092858132810747904"/>
    <s v="Twitter for iPhone"/>
    <b v="0"/>
    <s v="1092858132810747904"/>
    <s v="Tweet"/>
    <n v="0"/>
    <n v="0"/>
    <m/>
    <m/>
    <m/>
    <m/>
    <m/>
    <m/>
    <m/>
    <m/>
    <n v="4"/>
    <s v="2"/>
    <s v="3"/>
    <m/>
    <m/>
    <m/>
    <m/>
    <m/>
    <m/>
    <m/>
    <m/>
    <m/>
  </r>
  <r>
    <s v="swoopanalytics"/>
    <s v="workplacebyfb"/>
    <m/>
    <m/>
    <m/>
    <m/>
    <m/>
    <m/>
    <m/>
    <m/>
    <s v="No"/>
    <n v="393"/>
    <m/>
    <m/>
    <x v="0"/>
    <d v="2018-11-29T21:03:53.000"/>
    <s v="One more day to sign up to be included in @SWOOPAnalytics' benchmarking of @WorkplacebyFB networks._x000a_SWOOP conducts the world's largest analysis of Workplace networks &amp;amp; you can join to see where your organisation stacks up against the world's best. _x000a_https://t.co/VYgySVEMdw_x000a_#ESN https://t.co/CK4Fnc8Fwj"/>
    <s v="https://www.swoopanalytics.com/benchmarking/workplace-benchmarking/"/>
    <s v="swoopanalytics.com"/>
    <x v="1"/>
    <s v="https://pbs.twimg.com/media/DtMuswMU0AEVBON.jpg"/>
    <s v="https://pbs.twimg.com/media/DtMuswMU0AEVBON.jpg"/>
    <x v="182"/>
    <s v="https://twitter.com/#!/swoopanalytics/status/1068249209629925378"/>
    <m/>
    <m/>
    <s v="1068249209629925378"/>
    <m/>
    <b v="0"/>
    <n v="2"/>
    <s v=""/>
    <b v="0"/>
    <s v="en"/>
    <m/>
    <s v=""/>
    <b v="0"/>
    <n v="2"/>
    <s v=""/>
    <s v="Twitter Web Client"/>
    <b v="0"/>
    <s v="1068249209629925378"/>
    <s v="Retweet"/>
    <n v="0"/>
    <n v="0"/>
    <m/>
    <m/>
    <m/>
    <m/>
    <m/>
    <m/>
    <m/>
    <m/>
    <n v="11"/>
    <s v="1"/>
    <s v="1"/>
    <n v="1"/>
    <n v="2.5"/>
    <n v="0"/>
    <n v="0"/>
    <n v="0"/>
    <n v="0"/>
    <n v="39"/>
    <n v="97.5"/>
    <n v="40"/>
  </r>
  <r>
    <s v="swoopanalytics"/>
    <s v="workplacebyfb"/>
    <m/>
    <m/>
    <m/>
    <m/>
    <m/>
    <m/>
    <m/>
    <m/>
    <s v="No"/>
    <n v="396"/>
    <m/>
    <m/>
    <x v="0"/>
    <d v="2019-01-09T23:31:19.000"/>
    <s v="2019 is off to a stellar start for us at @SWOOPAnalytics. We've gained international information security certification, we're on a high from SWOOP Chat NYC and we're working to release the world's largest analysis of @WorkplacebyFB networks._x000a_https://t.co/aXHJDwGpAI_x000a_#SWOOP #ESN"/>
    <s v="https://mailchi.mp/1fa477b1aa3f/february-newsletter-1368533?e=f1462b0f52"/>
    <s v="mailchi.mp"/>
    <x v="33"/>
    <m/>
    <s v="http://pbs.twimg.com/profile_images/925907541522911237/XTsze1Br_normal.jpg"/>
    <x v="183"/>
    <s v="https://twitter.com/#!/swoopanalytics/status/1083144214710345733"/>
    <m/>
    <m/>
    <s v="1083144214710345733"/>
    <m/>
    <b v="0"/>
    <n v="4"/>
    <s v=""/>
    <b v="0"/>
    <s v="en"/>
    <m/>
    <s v=""/>
    <b v="0"/>
    <n v="1"/>
    <s v=""/>
    <s v="Twitter Web Client"/>
    <b v="0"/>
    <s v="1083144214710345733"/>
    <s v="Tweet"/>
    <n v="0"/>
    <n v="0"/>
    <m/>
    <m/>
    <m/>
    <m/>
    <m/>
    <m/>
    <m/>
    <m/>
    <n v="11"/>
    <s v="1"/>
    <s v="1"/>
    <n v="2"/>
    <n v="5.128205128205129"/>
    <n v="0"/>
    <n v="0"/>
    <n v="0"/>
    <n v="0"/>
    <n v="37"/>
    <n v="94.87179487179488"/>
    <n v="39"/>
  </r>
  <r>
    <s v="swoopanalytics"/>
    <s v="workplacebyfb"/>
    <m/>
    <m/>
    <m/>
    <m/>
    <m/>
    <m/>
    <m/>
    <m/>
    <s v="No"/>
    <n v="399"/>
    <m/>
    <m/>
    <x v="0"/>
    <d v="2019-01-24T17:22:40.000"/>
    <s v="We had a fabulous day of collaboration and learning with the @WorkplacebyFB team and fellow Workplace partners at the Partner Enablement Event in Seattle. _x000a_Thank you for an inspiring day Workplace team!_x000a_#futureofwork #EmployeeEngagement #SWOOP #esn https://t.co/o3HSunQsMh"/>
    <m/>
    <m/>
    <x v="51"/>
    <s v="https://pbs.twimg.com/media/DxsVR5HUwAE8R7q.jpg"/>
    <s v="https://pbs.twimg.com/media/DxsVR5HUwAE8R7q.jpg"/>
    <x v="184"/>
    <s v="https://twitter.com/#!/swoopanalytics/status/1088487260683624448"/>
    <m/>
    <m/>
    <s v="1088487260683624448"/>
    <m/>
    <b v="0"/>
    <n v="2"/>
    <s v=""/>
    <b v="0"/>
    <s v="en"/>
    <m/>
    <s v=""/>
    <b v="0"/>
    <n v="0"/>
    <s v=""/>
    <s v="Twitter Web Client"/>
    <b v="0"/>
    <s v="1088487260683624448"/>
    <s v="Tweet"/>
    <n v="0"/>
    <n v="0"/>
    <m/>
    <m/>
    <m/>
    <m/>
    <m/>
    <m/>
    <m/>
    <m/>
    <n v="11"/>
    <s v="1"/>
    <s v="1"/>
    <n v="3"/>
    <n v="8.333333333333334"/>
    <n v="0"/>
    <n v="0"/>
    <n v="0"/>
    <n v="0"/>
    <n v="33"/>
    <n v="91.66666666666667"/>
    <n v="36"/>
  </r>
  <r>
    <s v="swoopanalytics"/>
    <s v="workplacebyfb"/>
    <m/>
    <m/>
    <m/>
    <m/>
    <m/>
    <m/>
    <m/>
    <m/>
    <s v="No"/>
    <n v="401"/>
    <m/>
    <m/>
    <x v="0"/>
    <d v="2019-02-07T18:33:58.000"/>
    <s v="Will your @WorkplacebyFB community be named among the best in the world?_x000a_Read about @SWOOPAnalytics' 2019 Benchmarking Report of Workplace networks and latest happenings at SWOOP in our February newsletter._x000a_https://t.co/w5fFjzCnLA_x000a_#EmployeeEngagement #SWOOP #ESN #hr #futureofwork"/>
    <s v="https://mailchi.mp/0f9d71b740d2/february-newsletter-1389565?e=f1462b0f52"/>
    <s v="mailchi.mp"/>
    <x v="52"/>
    <m/>
    <s v="http://pbs.twimg.com/profile_images/925907541522911237/XTsze1Br_normal.jpg"/>
    <x v="185"/>
    <s v="https://twitter.com/#!/swoopanalytics/status/1093578633279463424"/>
    <m/>
    <m/>
    <s v="1093578633279463424"/>
    <m/>
    <b v="0"/>
    <n v="0"/>
    <s v=""/>
    <b v="0"/>
    <s v="en"/>
    <m/>
    <s v=""/>
    <b v="0"/>
    <n v="0"/>
    <s v=""/>
    <s v="Twitter Web Client"/>
    <b v="0"/>
    <s v="1093578633279463424"/>
    <s v="Tweet"/>
    <n v="0"/>
    <n v="0"/>
    <m/>
    <m/>
    <m/>
    <m/>
    <m/>
    <m/>
    <m/>
    <m/>
    <n v="11"/>
    <s v="1"/>
    <s v="1"/>
    <n v="1"/>
    <n v="2.857142857142857"/>
    <n v="0"/>
    <n v="0"/>
    <n v="0"/>
    <n v="0"/>
    <n v="34"/>
    <n v="97.14285714285714"/>
    <n v="35"/>
  </r>
  <r>
    <s v="swoopanalytics"/>
    <s v="workplacebyfb"/>
    <m/>
    <m/>
    <m/>
    <m/>
    <m/>
    <m/>
    <m/>
    <m/>
    <s v="No"/>
    <n v="402"/>
    <m/>
    <m/>
    <x v="0"/>
    <d v="2019-02-08T15:18:40.000"/>
    <s v="@SWOOPAnalytics is thrilled to be at Facebook Mexico City for a day of #collaboration and learning with the @WorkplacebyFB team and fellow partners._x000a_#bettertogether #futureofwork #employeeengagement #SWOOP #analytics #collaborativelearning https://t.co/6wsUsNmQDv"/>
    <m/>
    <m/>
    <x v="53"/>
    <s v="https://pbs.twimg.com/media/Dy5I15RVAAAa2_N.jpg"/>
    <s v="https://pbs.twimg.com/media/Dy5I15RVAAAa2_N.jpg"/>
    <x v="186"/>
    <s v="https://twitter.com/#!/swoopanalytics/status/1093891872173391873"/>
    <m/>
    <m/>
    <s v="1093891872173391873"/>
    <m/>
    <b v="0"/>
    <n v="0"/>
    <s v="4439270533"/>
    <b v="0"/>
    <s v="en"/>
    <m/>
    <s v=""/>
    <b v="0"/>
    <n v="0"/>
    <s v=""/>
    <s v="Twitter Web Client"/>
    <b v="0"/>
    <s v="1093891872173391873"/>
    <s v="Tweet"/>
    <n v="0"/>
    <n v="0"/>
    <m/>
    <m/>
    <m/>
    <m/>
    <m/>
    <m/>
    <m/>
    <m/>
    <n v="11"/>
    <s v="1"/>
    <s v="1"/>
    <n v="1"/>
    <n v="3.4482758620689653"/>
    <n v="0"/>
    <n v="0"/>
    <n v="0"/>
    <n v="0"/>
    <n v="28"/>
    <n v="96.55172413793103"/>
    <n v="29"/>
  </r>
  <r>
    <s v="caikjaer"/>
    <s v="workplacebyfb"/>
    <m/>
    <m/>
    <m/>
    <m/>
    <m/>
    <m/>
    <m/>
    <m/>
    <s v="No"/>
    <n v="404"/>
    <m/>
    <m/>
    <x v="0"/>
    <d v="2018-12-04T06:55:26.000"/>
    <s v="RT @SWOOPAnalytics: One more day to sign up to be included in @SWOOPAnalytics' benchmarking of @WorkplacebyFB networks._x000a_SWOOP conducts the…"/>
    <m/>
    <m/>
    <x v="0"/>
    <m/>
    <s v="http://pbs.twimg.com/profile_images/1043406771107385345/6eOi0CAb_normal.jpg"/>
    <x v="187"/>
    <s v="https://twitter.com/#!/caikjaer/status/1069847630803390464"/>
    <m/>
    <m/>
    <s v="1069847630803390464"/>
    <m/>
    <b v="0"/>
    <n v="0"/>
    <s v=""/>
    <b v="0"/>
    <s v="en"/>
    <m/>
    <s v=""/>
    <b v="0"/>
    <n v="2"/>
    <s v="1068249209629925378"/>
    <s v="Twitter for iPhone"/>
    <b v="0"/>
    <s v="1068249209629925378"/>
    <s v="Tweet"/>
    <n v="0"/>
    <n v="0"/>
    <m/>
    <m/>
    <m/>
    <m/>
    <m/>
    <m/>
    <m/>
    <m/>
    <n v="5"/>
    <s v="2"/>
    <s v="1"/>
    <n v="0"/>
    <n v="0"/>
    <n v="0"/>
    <n v="0"/>
    <n v="0"/>
    <n v="0"/>
    <n v="20"/>
    <n v="100"/>
    <n v="20"/>
  </r>
  <r>
    <s v="caikjaer"/>
    <s v="workplacebyfb"/>
    <m/>
    <m/>
    <m/>
    <m/>
    <m/>
    <m/>
    <m/>
    <m/>
    <s v="No"/>
    <n v="406"/>
    <m/>
    <m/>
    <x v="0"/>
    <d v="2019-01-24T23:24:45.000"/>
    <s v="RT @SWOOPAnalytics: We had a fabulous day of collaboration and learning with the @WorkplacebyFB team and fellow Workplace partners at the P…"/>
    <m/>
    <m/>
    <x v="0"/>
    <m/>
    <s v="http://pbs.twimg.com/profile_images/1043406771107385345/6eOi0CAb_normal.jpg"/>
    <x v="188"/>
    <s v="https://twitter.com/#!/caikjaer/status/1088578381325594626"/>
    <m/>
    <m/>
    <s v="1088578381325594626"/>
    <m/>
    <b v="0"/>
    <n v="0"/>
    <s v=""/>
    <b v="0"/>
    <s v="en"/>
    <m/>
    <s v=""/>
    <b v="0"/>
    <n v="2"/>
    <s v="1088487260683624448"/>
    <s v="Twitter for iPhone"/>
    <b v="0"/>
    <s v="1088487260683624448"/>
    <s v="Tweet"/>
    <n v="0"/>
    <n v="0"/>
    <m/>
    <m/>
    <m/>
    <m/>
    <m/>
    <m/>
    <m/>
    <m/>
    <n v="5"/>
    <s v="2"/>
    <s v="1"/>
    <n v="1"/>
    <n v="4.545454545454546"/>
    <n v="0"/>
    <n v="0"/>
    <n v="0"/>
    <n v="0"/>
    <n v="21"/>
    <n v="95.45454545454545"/>
    <n v="22"/>
  </r>
  <r>
    <s v="caikjaer"/>
    <s v="workplacebyfb"/>
    <m/>
    <m/>
    <m/>
    <m/>
    <m/>
    <m/>
    <m/>
    <m/>
    <s v="No"/>
    <n v="408"/>
    <m/>
    <m/>
    <x v="0"/>
    <d v="2019-02-08T01:46:55.000"/>
    <s v="RT @SWOOPAnalytics: Will your @WorkplacebyFB community be named among the best in the world?_x000a_Read about @SWOOPAnalytics' 2019 Benchmarking…"/>
    <m/>
    <m/>
    <x v="0"/>
    <m/>
    <s v="http://pbs.twimg.com/profile_images/1043406771107385345/6eOi0CAb_normal.jpg"/>
    <x v="189"/>
    <s v="https://twitter.com/#!/caikjaer/status/1093687590127992832"/>
    <m/>
    <m/>
    <s v="1093687590127992832"/>
    <m/>
    <b v="0"/>
    <n v="0"/>
    <s v=""/>
    <b v="0"/>
    <s v="en"/>
    <m/>
    <s v=""/>
    <b v="0"/>
    <n v="1"/>
    <s v="1093578633279463424"/>
    <s v="Twitter for iPhone"/>
    <b v="0"/>
    <s v="1093578633279463424"/>
    <s v="Tweet"/>
    <n v="0"/>
    <n v="0"/>
    <m/>
    <m/>
    <m/>
    <m/>
    <m/>
    <m/>
    <m/>
    <m/>
    <n v="5"/>
    <s v="2"/>
    <s v="1"/>
    <n v="1"/>
    <n v="5.2631578947368425"/>
    <n v="0"/>
    <n v="0"/>
    <n v="0"/>
    <n v="0"/>
    <n v="18"/>
    <n v="94.73684210526316"/>
    <n v="19"/>
  </r>
  <r>
    <s v="danjleonard"/>
    <s v="danjleonard"/>
    <m/>
    <m/>
    <m/>
    <m/>
    <m/>
    <m/>
    <m/>
    <m/>
    <s v="No"/>
    <n v="409"/>
    <m/>
    <m/>
    <x v="1"/>
    <d v="2019-02-15T06:36:15.000"/>
    <s v="Group insights. “We now know that even the most collaborative large groups only get to about 25% of active members posting, replying and liking. Set your expectations accordingly.” - SWOOP Analytics #esn #communitymanager #internalcomms  https://t.co/hL24czgJN0"/>
    <s v="https://www.swoopanalytics.com/how-many-groups-should-you-join/"/>
    <s v="swoopanalytics.com"/>
    <x v="54"/>
    <m/>
    <s v="http://pbs.twimg.com/profile_images/1093425165021659142/viKCUytu_normal.jpg"/>
    <x v="190"/>
    <s v="https://twitter.com/#!/danjleonard/status/1096297117746892800"/>
    <m/>
    <m/>
    <s v="1096297117746892800"/>
    <m/>
    <b v="0"/>
    <n v="0"/>
    <s v=""/>
    <b v="0"/>
    <s v="en"/>
    <m/>
    <s v=""/>
    <b v="0"/>
    <n v="1"/>
    <s v=""/>
    <s v="Twitter for iPhone"/>
    <b v="0"/>
    <s v="1096297117746892800"/>
    <s v="Tweet"/>
    <n v="0"/>
    <n v="0"/>
    <m/>
    <m/>
    <m/>
    <m/>
    <m/>
    <m/>
    <m/>
    <m/>
    <n v="1"/>
    <s v="9"/>
    <s v="9"/>
    <n v="1"/>
    <n v="3.0303030303030303"/>
    <n v="0"/>
    <n v="0"/>
    <n v="0"/>
    <n v="0"/>
    <n v="32"/>
    <n v="96.96969696969697"/>
    <n v="33"/>
  </r>
  <r>
    <s v="peterstaal"/>
    <s v="danjleonard"/>
    <m/>
    <m/>
    <m/>
    <m/>
    <m/>
    <m/>
    <m/>
    <m/>
    <s v="No"/>
    <n v="410"/>
    <m/>
    <m/>
    <x v="0"/>
    <d v="2019-02-15T06:42:57.000"/>
    <s v="RT @DanjLeonard: Group insights. “We now know that even the most collaborative large groups only get to about 25% of active members posting…"/>
    <m/>
    <m/>
    <x v="0"/>
    <m/>
    <s v="http://pbs.twimg.com/profile_images/3119861225/5ad23eba8b7647403ee993ea81abc67e_normal.jpeg"/>
    <x v="191"/>
    <s v="https://twitter.com/#!/peterstaal/status/1096298801315356672"/>
    <m/>
    <m/>
    <s v="1096298801315356672"/>
    <m/>
    <b v="0"/>
    <n v="0"/>
    <s v=""/>
    <b v="0"/>
    <s v="en"/>
    <m/>
    <s v=""/>
    <b v="0"/>
    <n v="1"/>
    <s v="1096297117746892800"/>
    <s v="Twitter for iPhone"/>
    <b v="0"/>
    <s v="1096297117746892800"/>
    <s v="Tweet"/>
    <n v="0"/>
    <n v="0"/>
    <m/>
    <m/>
    <m/>
    <m/>
    <m/>
    <m/>
    <m/>
    <m/>
    <n v="1"/>
    <s v="9"/>
    <s v="9"/>
    <n v="0"/>
    <n v="0"/>
    <n v="0"/>
    <n v="0"/>
    <n v="0"/>
    <n v="0"/>
    <n v="23"/>
    <n v="100"/>
    <n v="23"/>
  </r>
  <r>
    <s v="lisariemers"/>
    <s v="caikjaer"/>
    <m/>
    <m/>
    <m/>
    <m/>
    <m/>
    <m/>
    <m/>
    <m/>
    <s v="No"/>
    <n v="411"/>
    <m/>
    <m/>
    <x v="0"/>
    <d v="2019-02-15T07:38:03.000"/>
    <s v="RT @caikjaer: Over the years many of us have become a member in so many online groups at work. I figured it would be really useful to find…"/>
    <m/>
    <m/>
    <x v="0"/>
    <m/>
    <s v="http://pbs.twimg.com/profile_images/1067720966657269761/PSI0Lxr9_normal.jpg"/>
    <x v="192"/>
    <s v="https://twitter.com/#!/lisariemers/status/1096312667638300673"/>
    <m/>
    <m/>
    <s v="1096312667638300673"/>
    <m/>
    <b v="0"/>
    <n v="0"/>
    <s v=""/>
    <b v="0"/>
    <s v="en"/>
    <m/>
    <s v=""/>
    <b v="0"/>
    <n v="1"/>
    <s v="1096184441855188993"/>
    <s v="Twitter for Android"/>
    <b v="0"/>
    <s v="1096184441855188993"/>
    <s v="Tweet"/>
    <n v="0"/>
    <n v="0"/>
    <m/>
    <m/>
    <m/>
    <m/>
    <m/>
    <m/>
    <m/>
    <m/>
    <n v="1"/>
    <s v="2"/>
    <s v="2"/>
    <n v="2"/>
    <n v="7.142857142857143"/>
    <n v="0"/>
    <n v="0"/>
    <n v="0"/>
    <n v="0"/>
    <n v="26"/>
    <n v="92.85714285714286"/>
    <n v="28"/>
  </r>
  <r>
    <s v="piotrmakula"/>
    <s v="piotrmakula"/>
    <m/>
    <m/>
    <m/>
    <m/>
    <m/>
    <m/>
    <m/>
    <m/>
    <s v="No"/>
    <n v="412"/>
    <m/>
    <m/>
    <x v="1"/>
    <d v="2018-12-04T14:33:02.000"/>
    <s v="Executive engagement – the key to a successful Yammer network https://t.co/yAtIUwXVWW"/>
    <s v="https://www.swoopanalytics.com/executive-engagement-the-key-to-a-successful-yammer-network/"/>
    <s v="swoopanalytics.com"/>
    <x v="0"/>
    <m/>
    <s v="http://pbs.twimg.com/profile_images/737013929419759616/BSqFt1y3_normal.jpg"/>
    <x v="193"/>
    <s v="https://twitter.com/#!/piotrmakula/status/1069962788561399808"/>
    <m/>
    <m/>
    <s v="1069962788561399808"/>
    <m/>
    <b v="0"/>
    <n v="0"/>
    <s v=""/>
    <b v="0"/>
    <s v="en"/>
    <m/>
    <s v=""/>
    <b v="0"/>
    <n v="0"/>
    <s v=""/>
    <s v="Buffer"/>
    <b v="0"/>
    <s v="1069962788561399808"/>
    <s v="Tweet"/>
    <n v="0"/>
    <n v="0"/>
    <m/>
    <m/>
    <m/>
    <m/>
    <m/>
    <m/>
    <m/>
    <m/>
    <n v="7"/>
    <s v="10"/>
    <s v="10"/>
    <n v="1"/>
    <n v="11.11111111111111"/>
    <n v="0"/>
    <n v="0"/>
    <n v="0"/>
    <n v="0"/>
    <n v="8"/>
    <n v="88.88888888888889"/>
    <n v="9"/>
  </r>
  <r>
    <s v="piotrmakula"/>
    <s v="piotrmakula"/>
    <m/>
    <m/>
    <m/>
    <m/>
    <m/>
    <m/>
    <m/>
    <m/>
    <s v="No"/>
    <n v="413"/>
    <m/>
    <m/>
    <x v="1"/>
    <d v="2018-12-10T13:35:00.000"/>
    <s v="20 Questions That Could Change Your Company https://t.co/MqaMHLfODr"/>
    <s v="https://www.swoopanalytics.com/20-questions-that-could-change-your-company/"/>
    <s v="swoopanalytics.com"/>
    <x v="0"/>
    <m/>
    <s v="http://pbs.twimg.com/profile_images/737013929419759616/BSqFt1y3_normal.jpg"/>
    <x v="194"/>
    <s v="https://twitter.com/#!/piotrmakula/status/1072122513075916800"/>
    <m/>
    <m/>
    <s v="1072122513075916800"/>
    <m/>
    <b v="0"/>
    <n v="0"/>
    <s v=""/>
    <b v="0"/>
    <s v="en"/>
    <m/>
    <s v=""/>
    <b v="0"/>
    <n v="0"/>
    <s v=""/>
    <s v="Buffer"/>
    <b v="0"/>
    <s v="1072122513075916800"/>
    <s v="Tweet"/>
    <n v="0"/>
    <n v="0"/>
    <m/>
    <m/>
    <m/>
    <m/>
    <m/>
    <m/>
    <m/>
    <m/>
    <n v="7"/>
    <s v="10"/>
    <s v="10"/>
    <n v="0"/>
    <n v="0"/>
    <n v="0"/>
    <n v="0"/>
    <n v="0"/>
    <n v="0"/>
    <n v="7"/>
    <n v="100"/>
    <n v="7"/>
  </r>
  <r>
    <s v="piotrmakula"/>
    <s v="piotrmakula"/>
    <m/>
    <m/>
    <m/>
    <m/>
    <m/>
    <m/>
    <m/>
    <m/>
    <s v="No"/>
    <n v="414"/>
    <m/>
    <m/>
    <x v="1"/>
    <d v="2018-12-10T15:17:00.000"/>
    <s v="Executive engagement – the key to a successful #Yammer network #esn https://t.co/yAtIUwXVWW"/>
    <s v="https://www.swoopanalytics.com/executive-engagement-the-key-to-a-successful-yammer-network/"/>
    <s v="swoopanalytics.com"/>
    <x v="55"/>
    <m/>
    <s v="http://pbs.twimg.com/profile_images/737013929419759616/BSqFt1y3_normal.jpg"/>
    <x v="195"/>
    <s v="https://twitter.com/#!/piotrmakula/status/1072148180794531840"/>
    <m/>
    <m/>
    <s v="1072148180794531840"/>
    <m/>
    <b v="0"/>
    <n v="0"/>
    <s v=""/>
    <b v="0"/>
    <s v="en"/>
    <m/>
    <s v=""/>
    <b v="0"/>
    <n v="0"/>
    <s v=""/>
    <s v="Buffer"/>
    <b v="0"/>
    <s v="1072148180794531840"/>
    <s v="Tweet"/>
    <n v="0"/>
    <n v="0"/>
    <m/>
    <m/>
    <m/>
    <m/>
    <m/>
    <m/>
    <m/>
    <m/>
    <n v="7"/>
    <s v="10"/>
    <s v="10"/>
    <n v="1"/>
    <n v="10"/>
    <n v="0"/>
    <n v="0"/>
    <n v="0"/>
    <n v="0"/>
    <n v="9"/>
    <n v="90"/>
    <n v="10"/>
  </r>
  <r>
    <s v="piotrmakula"/>
    <s v="piotrmakula"/>
    <m/>
    <m/>
    <m/>
    <m/>
    <m/>
    <m/>
    <m/>
    <m/>
    <s v="No"/>
    <n v="415"/>
    <m/>
    <m/>
    <x v="1"/>
    <d v="2019-01-07T13:35:03.000"/>
    <s v="20 Questions That Could Change Your Company https://t.co/MqaMHLfODr"/>
    <s v="https://www.swoopanalytics.com/20-questions-that-could-change-your-company/"/>
    <s v="swoopanalytics.com"/>
    <x v="0"/>
    <m/>
    <s v="http://pbs.twimg.com/profile_images/737013929419759616/BSqFt1y3_normal.jpg"/>
    <x v="196"/>
    <s v="https://twitter.com/#!/piotrmakula/status/1082269382762549249"/>
    <m/>
    <m/>
    <s v="1082269382762549249"/>
    <m/>
    <b v="0"/>
    <n v="0"/>
    <s v=""/>
    <b v="0"/>
    <s v="en"/>
    <m/>
    <s v=""/>
    <b v="0"/>
    <n v="0"/>
    <s v=""/>
    <s v="Buffer"/>
    <b v="0"/>
    <s v="1082269382762549249"/>
    <s v="Tweet"/>
    <n v="0"/>
    <n v="0"/>
    <m/>
    <m/>
    <m/>
    <m/>
    <m/>
    <m/>
    <m/>
    <m/>
    <n v="7"/>
    <s v="10"/>
    <s v="10"/>
    <n v="0"/>
    <n v="0"/>
    <n v="0"/>
    <n v="0"/>
    <n v="0"/>
    <n v="0"/>
    <n v="7"/>
    <n v="100"/>
    <n v="7"/>
  </r>
  <r>
    <s v="piotrmakula"/>
    <s v="piotrmakula"/>
    <m/>
    <m/>
    <m/>
    <m/>
    <m/>
    <m/>
    <m/>
    <m/>
    <s v="No"/>
    <n v="416"/>
    <m/>
    <m/>
    <x v="1"/>
    <d v="2019-02-06T17:19:02.000"/>
    <s v="Less is Not Always More with Enterprise Social https://t.co/Bj4P5D58sd"/>
    <s v="https://www.swoopanalytics.com/less-is-not-always-more-with-enterprise-social/"/>
    <s v="swoopanalytics.com"/>
    <x v="0"/>
    <m/>
    <s v="http://pbs.twimg.com/profile_images/737013929419759616/BSqFt1y3_normal.jpg"/>
    <x v="197"/>
    <s v="https://twitter.com/#!/piotrmakula/status/1093197386330066947"/>
    <m/>
    <m/>
    <s v="1093197386330066947"/>
    <m/>
    <b v="0"/>
    <n v="0"/>
    <s v=""/>
    <b v="0"/>
    <s v="en"/>
    <m/>
    <s v=""/>
    <b v="0"/>
    <n v="0"/>
    <s v=""/>
    <s v="Buffer"/>
    <b v="0"/>
    <s v="1093197386330066947"/>
    <s v="Tweet"/>
    <n v="0"/>
    <n v="0"/>
    <m/>
    <m/>
    <m/>
    <m/>
    <m/>
    <m/>
    <m/>
    <m/>
    <n v="7"/>
    <s v="10"/>
    <s v="10"/>
    <n v="0"/>
    <n v="0"/>
    <n v="0"/>
    <n v="0"/>
    <n v="0"/>
    <n v="0"/>
    <n v="8"/>
    <n v="100"/>
    <n v="8"/>
  </r>
  <r>
    <s v="piotrmakula"/>
    <s v="piotrmakula"/>
    <m/>
    <m/>
    <m/>
    <m/>
    <m/>
    <m/>
    <m/>
    <m/>
    <s v="No"/>
    <n v="417"/>
    <m/>
    <m/>
    <x v="1"/>
    <d v="2019-02-15T07:30:07.000"/>
    <s v="How many groups should you join? #esn  https://t.co/hTZM4STqlQ"/>
    <s v="https://www.swoopanalytics.com/how-many-groups-should-you-join/"/>
    <s v="swoopanalytics.com"/>
    <x v="1"/>
    <m/>
    <s v="http://pbs.twimg.com/profile_images/737013929419759616/BSqFt1y3_normal.jpg"/>
    <x v="198"/>
    <s v="https://twitter.com/#!/piotrmakula/status/1096310674303709185"/>
    <m/>
    <m/>
    <s v="1096310674303709185"/>
    <m/>
    <b v="0"/>
    <n v="0"/>
    <s v=""/>
    <b v="0"/>
    <s v="en"/>
    <m/>
    <s v=""/>
    <b v="0"/>
    <n v="0"/>
    <s v=""/>
    <s v="Buffer"/>
    <b v="0"/>
    <s v="1096310674303709185"/>
    <s v="Tweet"/>
    <n v="0"/>
    <n v="0"/>
    <m/>
    <m/>
    <m/>
    <m/>
    <m/>
    <m/>
    <m/>
    <m/>
    <n v="7"/>
    <s v="10"/>
    <s v="10"/>
    <n v="0"/>
    <n v="0"/>
    <n v="0"/>
    <n v="0"/>
    <n v="0"/>
    <n v="0"/>
    <n v="7"/>
    <n v="100"/>
    <n v="7"/>
  </r>
  <r>
    <s v="piotrmakula"/>
    <s v="piotrmakula"/>
    <m/>
    <m/>
    <m/>
    <m/>
    <m/>
    <m/>
    <m/>
    <m/>
    <s v="No"/>
    <n v="418"/>
    <m/>
    <m/>
    <x v="1"/>
    <d v="2019-02-15T12:05:00.000"/>
    <s v="20 Questions That Could Change Your Company https://t.co/MqaMHLfODr"/>
    <s v="https://www.swoopanalytics.com/20-questions-that-could-change-your-company/"/>
    <s v="swoopanalytics.com"/>
    <x v="0"/>
    <m/>
    <s v="http://pbs.twimg.com/profile_images/737013929419759616/BSqFt1y3_normal.jpg"/>
    <x v="199"/>
    <s v="https://twitter.com/#!/piotrmakula/status/1096379848145162245"/>
    <m/>
    <m/>
    <s v="1096379848145162245"/>
    <m/>
    <b v="0"/>
    <n v="0"/>
    <s v=""/>
    <b v="0"/>
    <s v="en"/>
    <m/>
    <s v=""/>
    <b v="0"/>
    <n v="0"/>
    <s v=""/>
    <s v="Buffer"/>
    <b v="0"/>
    <s v="1096379848145162245"/>
    <s v="Tweet"/>
    <n v="0"/>
    <n v="0"/>
    <m/>
    <m/>
    <m/>
    <m/>
    <m/>
    <m/>
    <m/>
    <m/>
    <n v="7"/>
    <s v="10"/>
    <s v="10"/>
    <n v="0"/>
    <n v="0"/>
    <n v="0"/>
    <n v="0"/>
    <n v="0"/>
    <n v="0"/>
    <n v="7"/>
    <n v="100"/>
    <n v="7"/>
  </r>
  <r>
    <s v="swoopanalytics"/>
    <s v="swoopanalytics"/>
    <m/>
    <m/>
    <m/>
    <m/>
    <m/>
    <m/>
    <m/>
    <m/>
    <s v="No"/>
    <n v="420"/>
    <m/>
    <m/>
    <x v="1"/>
    <d v="2018-12-03T16:11:01.000"/>
    <s v="It's just over a week until #SWOOPChat in New York City. This is our first customer and friends event in North America and we want you to join us. Register now: https://t.co/eAp5fI6npa_x000a_#EmployeeEngagement #futureofwork #ESN #Collaboration #Communication #HR"/>
    <s v="https://www.eventbrite.ca/e/swoop-chat-nyc-tickets-51793883901"/>
    <s v="eventbrite.ca"/>
    <x v="56"/>
    <m/>
    <s v="http://pbs.twimg.com/profile_images/925907541522911237/XTsze1Br_normal.jpg"/>
    <x v="200"/>
    <s v="https://twitter.com/#!/swoopanalytics/status/1069625058228764672"/>
    <m/>
    <m/>
    <s v="1069625058228764672"/>
    <m/>
    <b v="0"/>
    <n v="6"/>
    <s v=""/>
    <b v="0"/>
    <s v="en"/>
    <m/>
    <s v=""/>
    <b v="0"/>
    <n v="2"/>
    <s v=""/>
    <s v="Twitter Web Client"/>
    <b v="0"/>
    <s v="1069625058228764672"/>
    <s v="Tweet"/>
    <n v="0"/>
    <n v="0"/>
    <m/>
    <m/>
    <m/>
    <m/>
    <m/>
    <m/>
    <m/>
    <m/>
    <n v="12"/>
    <s v="1"/>
    <s v="1"/>
    <n v="0"/>
    <n v="0"/>
    <n v="0"/>
    <n v="0"/>
    <n v="0"/>
    <n v="0"/>
    <n v="37"/>
    <n v="100"/>
    <n v="37"/>
  </r>
  <r>
    <s v="swoopanalytics"/>
    <s v="swoopanalytics"/>
    <m/>
    <m/>
    <m/>
    <m/>
    <m/>
    <m/>
    <m/>
    <m/>
    <s v="No"/>
    <n v="421"/>
    <m/>
    <m/>
    <x v="1"/>
    <d v="2018-12-04T16:22:42.000"/>
    <s v="We won! https://t.co/ewmJAi5lAZ"/>
    <s v="https://twitter.com/karisyd/status/1069880611228180480"/>
    <s v="twitter.com"/>
    <x v="0"/>
    <m/>
    <s v="http://pbs.twimg.com/profile_images/925907541522911237/XTsze1Br_normal.jpg"/>
    <x v="201"/>
    <s v="https://twitter.com/#!/swoopanalytics/status/1069990389023686656"/>
    <m/>
    <m/>
    <s v="1069990389023686656"/>
    <m/>
    <b v="0"/>
    <n v="2"/>
    <s v=""/>
    <b v="1"/>
    <s v="en"/>
    <m/>
    <s v="1069880611228180480"/>
    <b v="0"/>
    <n v="1"/>
    <s v=""/>
    <s v="Twitter Web Client"/>
    <b v="0"/>
    <s v="1069990389023686656"/>
    <s v="Tweet"/>
    <n v="0"/>
    <n v="0"/>
    <m/>
    <m/>
    <m/>
    <m/>
    <m/>
    <m/>
    <m/>
    <m/>
    <n v="12"/>
    <s v="1"/>
    <s v="1"/>
    <n v="1"/>
    <n v="50"/>
    <n v="0"/>
    <n v="0"/>
    <n v="0"/>
    <n v="0"/>
    <n v="1"/>
    <n v="50"/>
    <n v="2"/>
  </r>
  <r>
    <s v="swoopanalytics"/>
    <s v="swoopanalytics"/>
    <m/>
    <m/>
    <m/>
    <m/>
    <m/>
    <m/>
    <m/>
    <m/>
    <s v="No"/>
    <n v="422"/>
    <m/>
    <m/>
    <x v="1"/>
    <d v="2018-12-04T18:28:27.000"/>
    <s v="We're hosting #SWOOPChat in NYC next week and we want you to join us. Find out all the latest from @SWOOPAnalytics in our December newsletter._x000a_https://t.co/Wa4QcP07ke_x000a_#EmployeeEngagement #futureofwork #Analytics #Yammer #Collaboration #ESN"/>
    <s v="https://mailchi.mp/d912c89fbbe3/february-newsletter-1343813?e=f1462b0f52"/>
    <s v="mailchi.mp"/>
    <x v="57"/>
    <m/>
    <s v="http://pbs.twimg.com/profile_images/925907541522911237/XTsze1Br_normal.jpg"/>
    <x v="202"/>
    <s v="https://twitter.com/#!/swoopanalytics/status/1070022035399630848"/>
    <m/>
    <m/>
    <s v="1070022035399630848"/>
    <m/>
    <b v="0"/>
    <n v="1"/>
    <s v=""/>
    <b v="0"/>
    <s v="en"/>
    <m/>
    <s v=""/>
    <b v="0"/>
    <n v="1"/>
    <s v=""/>
    <s v="Twitter Web Client"/>
    <b v="0"/>
    <s v="1070022035399630848"/>
    <s v="Tweet"/>
    <n v="0"/>
    <n v="0"/>
    <m/>
    <m/>
    <m/>
    <m/>
    <m/>
    <m/>
    <m/>
    <m/>
    <n v="12"/>
    <s v="1"/>
    <s v="1"/>
    <n v="0"/>
    <n v="0"/>
    <n v="0"/>
    <n v="0"/>
    <n v="0"/>
    <n v="0"/>
    <n v="31"/>
    <n v="100"/>
    <n v="31"/>
  </r>
  <r>
    <s v="swoopanalytics"/>
    <s v="swoopanalytics"/>
    <m/>
    <m/>
    <m/>
    <m/>
    <m/>
    <m/>
    <m/>
    <m/>
    <s v="No"/>
    <n v="424"/>
    <m/>
    <m/>
    <x v="1"/>
    <d v="2018-12-06T20:14:12.000"/>
    <s v="There's still time to join us at #SWOOPChat in New York City on Tuesday - but get in quick before you miss out!_x000a_https://t.co/eAp5fI6npa_x000a_#EmployeeEngagement #futureofwork #Collaboration #Yammer"/>
    <s v="https://www.eventbrite.ca/e/swoop-chat-nyc-tickets-51793883901"/>
    <s v="eventbrite.ca"/>
    <x v="58"/>
    <m/>
    <s v="http://pbs.twimg.com/profile_images/925907541522911237/XTsze1Br_normal.jpg"/>
    <x v="203"/>
    <s v="https://twitter.com/#!/swoopanalytics/status/1070773424203558912"/>
    <m/>
    <m/>
    <s v="1070773424203558912"/>
    <m/>
    <b v="0"/>
    <n v="0"/>
    <s v=""/>
    <b v="0"/>
    <s v="en"/>
    <m/>
    <s v=""/>
    <b v="0"/>
    <n v="0"/>
    <s v=""/>
    <s v="Twitter Web Client"/>
    <b v="0"/>
    <s v="1070773424203558912"/>
    <s v="Tweet"/>
    <n v="0"/>
    <n v="0"/>
    <m/>
    <m/>
    <m/>
    <m/>
    <m/>
    <m/>
    <m/>
    <m/>
    <n v="12"/>
    <s v="1"/>
    <s v="1"/>
    <n v="0"/>
    <n v="0"/>
    <n v="1"/>
    <n v="3.8461538461538463"/>
    <n v="0"/>
    <n v="0"/>
    <n v="25"/>
    <n v="96.15384615384616"/>
    <n v="26"/>
  </r>
  <r>
    <s v="swoopanalytics"/>
    <s v="swoopanalytics"/>
    <m/>
    <m/>
    <m/>
    <m/>
    <m/>
    <m/>
    <m/>
    <m/>
    <s v="No"/>
    <n v="425"/>
    <m/>
    <m/>
    <x v="1"/>
    <d v="2018-12-10T14:21:37.000"/>
    <s v="Excited to be travelling across the country for #SWOOPChat in New York tomorrow!_x000a_#EmployeeEngagement #futureofwork #collaboration #analytics #ESN https://t.co/S68X410zEb"/>
    <m/>
    <m/>
    <x v="59"/>
    <s v="https://pbs.twimg.com/media/DuD8PvWU8AIS8ha.jpg"/>
    <s v="https://pbs.twimg.com/media/DuD8PvWU8AIS8ha.jpg"/>
    <x v="204"/>
    <s v="https://twitter.com/#!/swoopanalytics/status/1072134244116312064"/>
    <m/>
    <m/>
    <s v="1072134244116312064"/>
    <m/>
    <b v="0"/>
    <n v="0"/>
    <s v=""/>
    <b v="0"/>
    <s v="en"/>
    <m/>
    <s v=""/>
    <b v="0"/>
    <n v="0"/>
    <s v=""/>
    <s v="Twitter Web Client"/>
    <b v="0"/>
    <s v="1072134244116312064"/>
    <s v="Tweet"/>
    <n v="0"/>
    <n v="0"/>
    <m/>
    <m/>
    <m/>
    <m/>
    <m/>
    <m/>
    <m/>
    <m/>
    <n v="12"/>
    <s v="1"/>
    <s v="1"/>
    <n v="1"/>
    <n v="5.555555555555555"/>
    <n v="0"/>
    <n v="0"/>
    <n v="0"/>
    <n v="0"/>
    <n v="17"/>
    <n v="94.44444444444444"/>
    <n v="18"/>
  </r>
  <r>
    <s v="swoopanalytics"/>
    <s v="swoopanalytics"/>
    <m/>
    <m/>
    <m/>
    <m/>
    <m/>
    <m/>
    <m/>
    <m/>
    <s v="No"/>
    <n v="426"/>
    <m/>
    <m/>
    <x v="1"/>
    <d v="2018-12-11T13:32:35.000"/>
    <s v="Ready for #SWOOPChat in New York City._x000a_# employee engagement_x000a_#futureofwork #yammer https://t.co/RijlgnFEDK"/>
    <m/>
    <m/>
    <x v="2"/>
    <s v="https://pbs.twimg.com/media/DuI6xpAW4AQUSDW.jpg"/>
    <s v="https://pbs.twimg.com/media/DuI6xpAW4AQUSDW.jpg"/>
    <x v="205"/>
    <s v="https://twitter.com/#!/swoopanalytics/status/1072484292071165955"/>
    <m/>
    <m/>
    <s v="1072484292071165955"/>
    <m/>
    <b v="0"/>
    <n v="3"/>
    <s v=""/>
    <b v="0"/>
    <s v="en"/>
    <m/>
    <s v=""/>
    <b v="0"/>
    <n v="3"/>
    <s v=""/>
    <s v="Twitter for iPhone"/>
    <b v="0"/>
    <s v="1072484292071165955"/>
    <s v="Tweet"/>
    <n v="0"/>
    <n v="0"/>
    <m/>
    <m/>
    <m/>
    <m/>
    <m/>
    <m/>
    <m/>
    <m/>
    <n v="12"/>
    <s v="1"/>
    <s v="1"/>
    <n v="1"/>
    <n v="9.090909090909092"/>
    <n v="0"/>
    <n v="0"/>
    <n v="0"/>
    <n v="0"/>
    <n v="10"/>
    <n v="90.9090909090909"/>
    <n v="11"/>
  </r>
  <r>
    <s v="swoopanalytics"/>
    <s v="swoopanalytics"/>
    <m/>
    <m/>
    <m/>
    <m/>
    <m/>
    <m/>
    <m/>
    <m/>
    <s v="No"/>
    <n v="427"/>
    <m/>
    <m/>
    <x v="1"/>
    <d v="2018-12-11T16:21:09.000"/>
    <s v="Hearing from Wiley at #SWOOPChat in New York City. https://t.co/honmkZeyhZ"/>
    <m/>
    <m/>
    <x v="20"/>
    <s v="https://pbs.twimg.com/media/DuJhWglWoAEODs2.jpg"/>
    <s v="https://pbs.twimg.com/media/DuJhWglWoAEODs2.jpg"/>
    <x v="206"/>
    <s v="https://twitter.com/#!/swoopanalytics/status/1072526713832333312"/>
    <m/>
    <m/>
    <s v="1072526713832333312"/>
    <m/>
    <b v="0"/>
    <n v="2"/>
    <s v=""/>
    <b v="0"/>
    <s v="en"/>
    <m/>
    <s v=""/>
    <b v="0"/>
    <n v="1"/>
    <s v=""/>
    <s v="Twitter for iPhone"/>
    <b v="0"/>
    <s v="1072526713832333312"/>
    <s v="Tweet"/>
    <n v="0"/>
    <n v="0"/>
    <m/>
    <m/>
    <m/>
    <m/>
    <m/>
    <m/>
    <m/>
    <m/>
    <n v="12"/>
    <s v="1"/>
    <s v="1"/>
    <n v="0"/>
    <n v="0"/>
    <n v="0"/>
    <n v="0"/>
    <n v="0"/>
    <n v="0"/>
    <n v="9"/>
    <n v="100"/>
    <n v="9"/>
  </r>
  <r>
    <s v="swoopanalytics"/>
    <s v="swoopanalytics"/>
    <m/>
    <m/>
    <m/>
    <m/>
    <m/>
    <m/>
    <m/>
    <m/>
    <s v="No"/>
    <n v="428"/>
    <m/>
    <m/>
    <x v="1"/>
    <d v="2018-12-19T23:12:27.000"/>
    <s v="Happy Holidays from @SWOOPAnalytics!_x000a_Whether you're enjoying the sunshine in the southern hemisphere or a winter wonderland in the north, we wish you a wonderful holiday break and we can't wait to collaborate with you in 2019!_x000a_#happyholidays2018 #HappyHolidays #ESN https://t.co/iNJitAwtb7"/>
    <m/>
    <m/>
    <x v="60"/>
    <s v="https://pbs.twimg.com/media/Du0Lf65U0AAl1lA.jpg"/>
    <s v="https://pbs.twimg.com/media/Du0Lf65U0AAl1lA.jpg"/>
    <x v="207"/>
    <s v="https://twitter.com/#!/swoopanalytics/status/1075529324277583872"/>
    <m/>
    <m/>
    <s v="1075529324277583872"/>
    <m/>
    <b v="0"/>
    <n v="0"/>
    <s v=""/>
    <b v="0"/>
    <s v="en"/>
    <m/>
    <s v=""/>
    <b v="0"/>
    <n v="0"/>
    <s v=""/>
    <s v="Twitter Web Client"/>
    <b v="0"/>
    <s v="1075529324277583872"/>
    <s v="Tweet"/>
    <n v="0"/>
    <n v="0"/>
    <m/>
    <m/>
    <m/>
    <m/>
    <m/>
    <m/>
    <m/>
    <m/>
    <n v="12"/>
    <s v="1"/>
    <s v="1"/>
    <n v="3"/>
    <n v="7.5"/>
    <n v="1"/>
    <n v="2.5"/>
    <n v="0"/>
    <n v="0"/>
    <n v="36"/>
    <n v="90"/>
    <n v="40"/>
  </r>
  <r>
    <s v="swoopanalytics"/>
    <s v="swoopanalytics"/>
    <m/>
    <m/>
    <m/>
    <m/>
    <m/>
    <m/>
    <m/>
    <m/>
    <s v="No"/>
    <n v="429"/>
    <m/>
    <m/>
    <x v="1"/>
    <d v="2019-01-08T15:36:24.000"/>
    <s v="@SWOOPAnalytics takes security very seriously and we're proud to tell you we have achieved ISO 27001 certification, a globally recognised information security standard. You can be sure your data is safe with SWOOP._x000a_https://t.co/ApkMTLupGv_x000a_#iso27001 #EmployeeEngagement #SWOOP"/>
    <s v="https://www.swoopanalytics.com/swoop-is-iso27001-certified/"/>
    <s v="swoopanalytics.com"/>
    <x v="61"/>
    <m/>
    <s v="http://pbs.twimg.com/profile_images/925907541522911237/XTsze1Br_normal.jpg"/>
    <x v="208"/>
    <s v="https://twitter.com/#!/swoopanalytics/status/1082662311989571584"/>
    <m/>
    <m/>
    <s v="1082662311989571584"/>
    <m/>
    <b v="0"/>
    <n v="0"/>
    <s v="4439270533"/>
    <b v="0"/>
    <s v="en"/>
    <m/>
    <s v=""/>
    <b v="0"/>
    <n v="0"/>
    <s v=""/>
    <s v="Twitter Web Client"/>
    <b v="0"/>
    <s v="1082662311989571584"/>
    <s v="Tweet"/>
    <n v="0"/>
    <n v="0"/>
    <m/>
    <m/>
    <m/>
    <m/>
    <m/>
    <m/>
    <m/>
    <m/>
    <n v="12"/>
    <s v="1"/>
    <s v="1"/>
    <n v="2"/>
    <n v="5.555555555555555"/>
    <n v="0"/>
    <n v="0"/>
    <n v="0"/>
    <n v="0"/>
    <n v="34"/>
    <n v="94.44444444444444"/>
    <n v="36"/>
  </r>
  <r>
    <s v="swoopanalytics"/>
    <s v="swoopanalytics"/>
    <m/>
    <m/>
    <m/>
    <m/>
    <m/>
    <m/>
    <m/>
    <m/>
    <s v="No"/>
    <n v="430"/>
    <m/>
    <m/>
    <x v="1"/>
    <d v="2019-01-25T19:19:04.000"/>
    <s v="How many posts, replies and likes have you made recently?_x000a_#Yammer #futureofwork #HR #employeengagement #SWOOP #analytics https://t.co/OPc0NQlCWJ"/>
    <m/>
    <m/>
    <x v="62"/>
    <s v="https://pbs.twimg.com/media/Dxx5mqMVYAA3XLi.jpg"/>
    <s v="https://pbs.twimg.com/media/Dxx5mqMVYAA3XLi.jpg"/>
    <x v="209"/>
    <s v="https://twitter.com/#!/swoopanalytics/status/1088878939060109312"/>
    <m/>
    <m/>
    <s v="1088878939060109312"/>
    <m/>
    <b v="0"/>
    <n v="1"/>
    <s v=""/>
    <b v="0"/>
    <s v="en"/>
    <m/>
    <s v=""/>
    <b v="0"/>
    <n v="1"/>
    <s v=""/>
    <s v="Twitter Web Client"/>
    <b v="0"/>
    <s v="1088878939060109312"/>
    <s v="Tweet"/>
    <n v="0"/>
    <n v="0"/>
    <m/>
    <m/>
    <m/>
    <m/>
    <m/>
    <m/>
    <m/>
    <m/>
    <n v="12"/>
    <s v="1"/>
    <s v="1"/>
    <n v="1"/>
    <n v="6.25"/>
    <n v="0"/>
    <n v="0"/>
    <n v="0"/>
    <n v="0"/>
    <n v="15"/>
    <n v="93.75"/>
    <n v="16"/>
  </r>
  <r>
    <s v="swoopanalytics"/>
    <s v="swoopanalytics"/>
    <m/>
    <m/>
    <m/>
    <m/>
    <m/>
    <m/>
    <m/>
    <m/>
    <s v="No"/>
    <n v="431"/>
    <m/>
    <m/>
    <x v="1"/>
    <d v="2019-01-25T19:55:03.000"/>
    <s v="Happy Australia Day from @SWOOPAnalytics! Here's an Aussie treat to give you all a taste of Australia this weekend, no matter what corner of the globe you call home. https://t.co/fsuXbOy9G9_x000a_#AustraliaDay2019 #AustraliaDay #SWOOP #futureofwork #EmployeeEngagement #ESN https://t.co/lMO0ea763L"/>
    <s v="https://cookerandalooker.com/australia-day-pavlova/?fbclid=IwAR0D5-e9lbKF3hHVG1hAq9_014x8UCr_b-RDCTkrSWe8RtY_JDo9UyOe7uI"/>
    <s v="cookerandalooker.com"/>
    <x v="63"/>
    <s v="https://pbs.twimg.com/media/DxyBpfBU8AAN03k.jpg"/>
    <s v="https://pbs.twimg.com/media/DxyBpfBU8AAN03k.jpg"/>
    <x v="210"/>
    <s v="https://twitter.com/#!/swoopanalytics/status/1088887998110826496"/>
    <m/>
    <m/>
    <s v="1088887998110826496"/>
    <m/>
    <b v="0"/>
    <n v="1"/>
    <s v=""/>
    <b v="0"/>
    <s v="en"/>
    <m/>
    <s v=""/>
    <b v="0"/>
    <n v="1"/>
    <s v=""/>
    <s v="Twitter Web Client"/>
    <b v="0"/>
    <s v="1088887998110826496"/>
    <s v="Tweet"/>
    <n v="0"/>
    <n v="0"/>
    <m/>
    <m/>
    <m/>
    <m/>
    <m/>
    <m/>
    <m/>
    <m/>
    <n v="12"/>
    <s v="1"/>
    <s v="1"/>
    <n v="1"/>
    <n v="2.857142857142857"/>
    <n v="0"/>
    <n v="0"/>
    <n v="0"/>
    <n v="0"/>
    <n v="34"/>
    <n v="97.14285714285714"/>
    <n v="35"/>
  </r>
  <r>
    <s v="swoopanalytics"/>
    <s v="swoopanalytics"/>
    <m/>
    <m/>
    <m/>
    <m/>
    <m/>
    <m/>
    <m/>
    <m/>
    <s v="No"/>
    <n v="432"/>
    <m/>
    <m/>
    <x v="1"/>
    <d v="2019-01-28T23:23:03.000"/>
    <s v="Today is Community Manager Appreciation Day! We want to say thank you and happy Community Manager Appreciation Day from the SWOOP team._x000a_Enjoy your day of well-deserved recognition!_x000a_#CMAD #SWOOP #ESN #HR #EmployeeEngagement #futureofwork https://t.co/nlTsgTMa0T"/>
    <m/>
    <m/>
    <x v="64"/>
    <s v="https://pbs.twimg.com/media/DyCOF5bV4AAuTuu.png"/>
    <s v="https://pbs.twimg.com/media/DyCOF5bV4AAuTuu.png"/>
    <x v="211"/>
    <s v="https://twitter.com/#!/swoopanalytics/status/1090027505635930112"/>
    <m/>
    <m/>
    <s v="1090027505635930112"/>
    <m/>
    <b v="0"/>
    <n v="2"/>
    <s v=""/>
    <b v="0"/>
    <s v="en"/>
    <m/>
    <s v=""/>
    <b v="0"/>
    <n v="1"/>
    <s v=""/>
    <s v="Twitter Web Client"/>
    <b v="0"/>
    <s v="1090027505635930112"/>
    <s v="Tweet"/>
    <n v="0"/>
    <n v="0"/>
    <m/>
    <m/>
    <m/>
    <m/>
    <m/>
    <m/>
    <m/>
    <m/>
    <n v="12"/>
    <s v="1"/>
    <s v="1"/>
    <n v="4"/>
    <n v="11.428571428571429"/>
    <n v="0"/>
    <n v="0"/>
    <n v="0"/>
    <n v="0"/>
    <n v="31"/>
    <n v="88.57142857142857"/>
    <n v="35"/>
  </r>
  <r>
    <s v="swoopanalytics"/>
    <s v="caikjaer"/>
    <m/>
    <m/>
    <m/>
    <m/>
    <m/>
    <m/>
    <m/>
    <m/>
    <s v="Yes"/>
    <n v="433"/>
    <m/>
    <m/>
    <x v="0"/>
    <d v="2019-01-29T17:57:39.000"/>
    <s v="@SWOOPAnalytics CEO @caikjaer is speaking at the 3rd HR Analytics, Metrics and Measurement 2019 in Melbourne today. Learn how people analytics can help deliver better employee engagement and culture change. https://t.co/xVJOAGhNl8_x000a_#EmployeeEngagement #futureofwork #SWOOP #hr"/>
    <s v="http://claridenglobal.com/conference/3rd-hr-analytics-au2019/"/>
    <s v="claridenglobal.com"/>
    <x v="65"/>
    <m/>
    <s v="http://pbs.twimg.com/profile_images/925907541522911237/XTsze1Br_normal.jpg"/>
    <x v="212"/>
    <s v="https://twitter.com/#!/swoopanalytics/status/1090308001422925824"/>
    <m/>
    <m/>
    <s v="1090308001422925824"/>
    <m/>
    <b v="0"/>
    <n v="1"/>
    <s v="4439270533"/>
    <b v="0"/>
    <s v="en"/>
    <m/>
    <s v=""/>
    <b v="0"/>
    <n v="1"/>
    <s v=""/>
    <s v="Twitter Web Client"/>
    <b v="0"/>
    <s v="1090308001422925824"/>
    <s v="Tweet"/>
    <n v="0"/>
    <n v="0"/>
    <m/>
    <m/>
    <m/>
    <m/>
    <m/>
    <m/>
    <m/>
    <m/>
    <n v="8"/>
    <s v="1"/>
    <s v="2"/>
    <n v="1"/>
    <n v="2.9411764705882355"/>
    <n v="0"/>
    <n v="0"/>
    <n v="0"/>
    <n v="0"/>
    <n v="33"/>
    <n v="97.05882352941177"/>
    <n v="34"/>
  </r>
  <r>
    <s v="swoopanalytics"/>
    <s v="caikjaer"/>
    <m/>
    <m/>
    <m/>
    <m/>
    <m/>
    <m/>
    <m/>
    <m/>
    <s v="Yes"/>
    <n v="436"/>
    <m/>
    <m/>
    <x v="0"/>
    <d v="2019-02-05T18:08:01.000"/>
    <s v="RT @caikjaer: I am honored to be moderating a customer panel at this session about employee engagement on Yammer, Inc._x000a__x000a_If you are in Sydneâ€¦"/>
    <m/>
    <m/>
    <x v="0"/>
    <m/>
    <s v="http://pbs.twimg.com/profile_images/925907541522911237/XTsze1Br_normal.jpg"/>
    <x v="213"/>
    <s v="https://twitter.com/#!/swoopanalytics/status/1092847325205094400"/>
    <m/>
    <m/>
    <s v="1092847325205094400"/>
    <m/>
    <b v="0"/>
    <n v="0"/>
    <s v=""/>
    <b v="0"/>
    <s v="en"/>
    <m/>
    <s v=""/>
    <b v="0"/>
    <n v="0"/>
    <s v="1092689381041864704"/>
    <s v="Twitter Web Client"/>
    <b v="0"/>
    <s v="1092689381041864704"/>
    <s v="Tweet"/>
    <n v="0"/>
    <n v="0"/>
    <m/>
    <m/>
    <m/>
    <m/>
    <m/>
    <m/>
    <m/>
    <m/>
    <n v="8"/>
    <s v="1"/>
    <s v="2"/>
    <n v="1"/>
    <n v="4"/>
    <n v="0"/>
    <n v="0"/>
    <n v="0"/>
    <n v="0"/>
    <n v="24"/>
    <n v="96"/>
    <n v="25"/>
  </r>
  <r>
    <s v="caikjaer"/>
    <s v="swoopanalytics"/>
    <m/>
    <m/>
    <m/>
    <m/>
    <m/>
    <m/>
    <m/>
    <m/>
    <s v="Yes"/>
    <n v="441"/>
    <m/>
    <m/>
    <x v="0"/>
    <d v="2018-12-07T05:10:06.000"/>
    <s v="RT @SWOOPAnalytics: Happy Holidays from @SWOOPAnalytics! Our APAC team flew in from Inner Mongolia, Brisbane, Canberra &amp;amp; Newcastle to meet…"/>
    <m/>
    <m/>
    <x v="0"/>
    <m/>
    <s v="http://pbs.twimg.com/profile_images/1043406771107385345/6eOi0CAb_normal.jpg"/>
    <x v="214"/>
    <s v="https://twitter.com/#!/caikjaer/status/1070908287481110528"/>
    <m/>
    <m/>
    <s v="1070908287481110528"/>
    <m/>
    <b v="0"/>
    <n v="0"/>
    <s v=""/>
    <b v="0"/>
    <s v="en"/>
    <m/>
    <s v=""/>
    <b v="0"/>
    <n v="2"/>
    <s v="1070021075252109312"/>
    <s v="Twitter for iPhone"/>
    <b v="0"/>
    <s v="1070021075252109312"/>
    <s v="Tweet"/>
    <n v="0"/>
    <n v="0"/>
    <m/>
    <m/>
    <m/>
    <m/>
    <m/>
    <m/>
    <m/>
    <m/>
    <n v="22"/>
    <s v="2"/>
    <s v="1"/>
    <n v="1"/>
    <n v="5"/>
    <n v="0"/>
    <n v="0"/>
    <n v="0"/>
    <n v="0"/>
    <n v="19"/>
    <n v="95"/>
    <n v="20"/>
  </r>
  <r>
    <s v="caikjaer"/>
    <s v="swoopanalytics"/>
    <m/>
    <m/>
    <m/>
    <m/>
    <m/>
    <m/>
    <m/>
    <m/>
    <s v="Yes"/>
    <n v="442"/>
    <m/>
    <m/>
    <x v="0"/>
    <d v="2018-12-07T05:10:39.000"/>
    <s v="RT @SWOOPAnalytics: Join @SWOOPAnalytics CEO @caikjaer in Copenhagen on February 27, 2019 to learn how to get your senior leaders engaged o…"/>
    <m/>
    <m/>
    <x v="0"/>
    <m/>
    <s v="http://pbs.twimg.com/profile_images/1043406771107385345/6eOi0CAb_normal.jpg"/>
    <x v="215"/>
    <s v="https://twitter.com/#!/caikjaer/status/1070908424756449280"/>
    <m/>
    <m/>
    <s v="1070908424756449280"/>
    <m/>
    <b v="0"/>
    <n v="0"/>
    <s v=""/>
    <b v="0"/>
    <s v="en"/>
    <m/>
    <s v=""/>
    <b v="0"/>
    <n v="4"/>
    <s v="1067500948942053376"/>
    <s v="Twitter for iPhone"/>
    <b v="0"/>
    <s v="1067500948942053376"/>
    <s v="Tweet"/>
    <n v="0"/>
    <n v="0"/>
    <m/>
    <m/>
    <m/>
    <m/>
    <m/>
    <m/>
    <m/>
    <m/>
    <n v="22"/>
    <s v="2"/>
    <s v="1"/>
    <n v="0"/>
    <n v="0"/>
    <n v="0"/>
    <n v="0"/>
    <n v="0"/>
    <n v="0"/>
    <n v="22"/>
    <n v="100"/>
    <n v="22"/>
  </r>
  <r>
    <s v="caikjaer"/>
    <s v="swoopanalytics"/>
    <m/>
    <m/>
    <m/>
    <m/>
    <m/>
    <m/>
    <m/>
    <m/>
    <s v="Yes"/>
    <n v="443"/>
    <m/>
    <m/>
    <x v="0"/>
    <d v="2018-12-11T20:17:11.000"/>
    <s v="RT @SWOOPAnalytics: Ready for #SWOOPChat in New York City._x000a_# employee engagement_x000a_#futureofwork #yammer https://t.co/RijlgnFEDK"/>
    <m/>
    <m/>
    <x v="2"/>
    <s v="https://pbs.twimg.com/media/DuI6xpAW4AQUSDW.jpg"/>
    <s v="https://pbs.twimg.com/media/DuI6xpAW4AQUSDW.jpg"/>
    <x v="216"/>
    <s v="https://twitter.com/#!/caikjaer/status/1072586114005958656"/>
    <m/>
    <m/>
    <s v="1072586114005958656"/>
    <m/>
    <b v="0"/>
    <n v="0"/>
    <s v=""/>
    <b v="0"/>
    <s v="en"/>
    <m/>
    <s v=""/>
    <b v="0"/>
    <n v="3"/>
    <s v="1072484292071165955"/>
    <s v="Twitter for iPhone"/>
    <b v="0"/>
    <s v="1072484292071165955"/>
    <s v="Tweet"/>
    <n v="0"/>
    <n v="0"/>
    <m/>
    <m/>
    <m/>
    <m/>
    <m/>
    <m/>
    <m/>
    <m/>
    <n v="22"/>
    <s v="2"/>
    <s v="1"/>
    <n v="1"/>
    <n v="7.6923076923076925"/>
    <n v="0"/>
    <n v="0"/>
    <n v="0"/>
    <n v="0"/>
    <n v="12"/>
    <n v="92.3076923076923"/>
    <n v="13"/>
  </r>
  <r>
    <s v="caikjaer"/>
    <s v="swoopanalytics"/>
    <m/>
    <m/>
    <m/>
    <m/>
    <m/>
    <m/>
    <m/>
    <m/>
    <s v="Yes"/>
    <n v="447"/>
    <m/>
    <m/>
    <x v="0"/>
    <d v="2018-12-11T20:17:51.000"/>
    <s v="RT @SWOOPAnalytics: Hearing from Wiley at #SWOOPChat in New York City. https://t.co/honmkZeyhZ"/>
    <m/>
    <m/>
    <x v="20"/>
    <s v="https://pbs.twimg.com/media/DuJhWglWoAEODs2.jpg"/>
    <s v="https://pbs.twimg.com/media/DuJhWglWoAEODs2.jpg"/>
    <x v="217"/>
    <s v="https://twitter.com/#!/caikjaer/status/1072586281564160002"/>
    <m/>
    <m/>
    <s v="1072586281564160002"/>
    <m/>
    <b v="0"/>
    <n v="0"/>
    <s v=""/>
    <b v="0"/>
    <s v="en"/>
    <m/>
    <s v=""/>
    <b v="0"/>
    <n v="1"/>
    <s v="1072526713832333312"/>
    <s v="Twitter for iPhone"/>
    <b v="0"/>
    <s v="1072526713832333312"/>
    <s v="Tweet"/>
    <n v="0"/>
    <n v="0"/>
    <m/>
    <m/>
    <m/>
    <m/>
    <m/>
    <m/>
    <m/>
    <m/>
    <n v="22"/>
    <s v="2"/>
    <s v="1"/>
    <n v="0"/>
    <n v="0"/>
    <n v="0"/>
    <n v="0"/>
    <n v="0"/>
    <n v="0"/>
    <n v="11"/>
    <n v="100"/>
    <n v="11"/>
  </r>
  <r>
    <s v="caikjaer"/>
    <s v="swoopanalytics"/>
    <m/>
    <m/>
    <m/>
    <m/>
    <m/>
    <m/>
    <m/>
    <m/>
    <s v="Yes"/>
    <n v="457"/>
    <m/>
    <m/>
    <x v="0"/>
    <d v="2019-01-26T01:31:34.000"/>
    <s v="RT @SWOOPAnalytics: Happy Australia Day from @SWOOPAnalytics! Here's an Aussie treat to give you all a taste of Australia this weekend, no…"/>
    <m/>
    <m/>
    <x v="0"/>
    <m/>
    <s v="http://pbs.twimg.com/profile_images/1043406771107385345/6eOi0CAb_normal.jpg"/>
    <x v="218"/>
    <s v="https://twitter.com/#!/caikjaer/status/1088972682060652544"/>
    <m/>
    <m/>
    <s v="1088972682060652544"/>
    <m/>
    <b v="0"/>
    <n v="0"/>
    <s v=""/>
    <b v="0"/>
    <s v="en"/>
    <m/>
    <s v=""/>
    <b v="0"/>
    <n v="2"/>
    <s v="1088887998110826496"/>
    <s v="Twitter for iPhone"/>
    <b v="0"/>
    <s v="1088887998110826496"/>
    <s v="Tweet"/>
    <n v="0"/>
    <n v="0"/>
    <m/>
    <m/>
    <m/>
    <m/>
    <m/>
    <m/>
    <m/>
    <m/>
    <n v="22"/>
    <s v="2"/>
    <s v="1"/>
    <n v="1"/>
    <n v="4.545454545454546"/>
    <n v="0"/>
    <n v="0"/>
    <n v="0"/>
    <n v="0"/>
    <n v="21"/>
    <n v="95.45454545454545"/>
    <n v="22"/>
  </r>
  <r>
    <s v="kirstymcgrath13"/>
    <s v="swoopanalytics"/>
    <m/>
    <m/>
    <m/>
    <m/>
    <m/>
    <m/>
    <m/>
    <m/>
    <s v="No"/>
    <n v="461"/>
    <m/>
    <m/>
    <x v="0"/>
    <d v="2019-02-15T22:52:34.000"/>
    <s v="@caikjaer @SWOOPAnalytics shows the analytics around just how many groups we realistically are active in! #wishicould https://t.co/cL5rdSTlJN"/>
    <s v="https://twitter.com/caikjaer/status/1096184441855188993"/>
    <s v="twitter.com"/>
    <x v="66"/>
    <m/>
    <s v="http://pbs.twimg.com/profile_images/956006600627679233/vdaS1-BX_normal.jpg"/>
    <x v="219"/>
    <s v="https://twitter.com/#!/kirstymcgrath13/status/1096542814710620160"/>
    <m/>
    <m/>
    <s v="1096542814710620160"/>
    <m/>
    <b v="0"/>
    <n v="1"/>
    <s v="165254467"/>
    <b v="1"/>
    <s v="en"/>
    <m/>
    <s v="1096184441855188993"/>
    <b v="0"/>
    <n v="0"/>
    <s v=""/>
    <s v="Twitter for iPhone"/>
    <b v="0"/>
    <s v="1096542814710620160"/>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2"/>
    <s v="1"/>
    <m/>
    <m/>
    <m/>
    <m/>
    <m/>
    <m/>
    <m/>
    <m/>
    <m/>
  </r>
  <r>
    <s v="caikjaer"/>
    <s v="caikjaer"/>
    <m/>
    <m/>
    <m/>
    <m/>
    <m/>
    <m/>
    <m/>
    <m/>
    <s v="No"/>
    <n v="462"/>
    <m/>
    <m/>
    <x v="1"/>
    <d v="2019-02-05T07:40:24.000"/>
    <s v="I am honored to be moderating a customer panel at this session about employee engagement on Yammer, Inc._x000a__x000a_If you are in Sydney on 12 Feb and interested in this topic be quick to register while there are still tickets left. https://t.co/jH5knotk0h"/>
    <s v="https://lnkd.in/fJiYRnj"/>
    <s v="lnkd.in"/>
    <x v="0"/>
    <m/>
    <s v="http://pbs.twimg.com/profile_images/1043406771107385345/6eOi0CAb_normal.jpg"/>
    <x v="220"/>
    <s v="https://twitter.com/#!/caikjaer/status/1092689381041864704"/>
    <m/>
    <m/>
    <s v="1092689381041864704"/>
    <m/>
    <b v="0"/>
    <n v="4"/>
    <s v=""/>
    <b v="0"/>
    <s v="en"/>
    <m/>
    <s v=""/>
    <b v="0"/>
    <n v="0"/>
    <s v=""/>
    <s v="LinkedIn"/>
    <b v="0"/>
    <s v="1092689381041864704"/>
    <s v="Retweet"/>
    <n v="0"/>
    <n v="0"/>
    <m/>
    <m/>
    <m/>
    <m/>
    <m/>
    <m/>
    <m/>
    <m/>
    <n v="3"/>
    <s v="2"/>
    <s v="2"/>
    <n v="1"/>
    <n v="2.4390243902439024"/>
    <n v="0"/>
    <n v="0"/>
    <n v="0"/>
    <n v="0"/>
    <n v="40"/>
    <n v="97.5609756097561"/>
    <n v="41"/>
  </r>
  <r>
    <s v="caikjaer"/>
    <s v="caikjaer"/>
    <m/>
    <m/>
    <m/>
    <m/>
    <m/>
    <m/>
    <m/>
    <m/>
    <s v="No"/>
    <n v="463"/>
    <m/>
    <m/>
    <x v="1"/>
    <d v="2019-02-05T20:29:33.000"/>
    <s v="Iâ€™ve been mentioning many times that an AVERAGE message length on enterprise social networks (Workplace/Yammer) is about 270 characters._x000a__x000a_But how long/short are the posts that get the most replies?_x000a__x000a_Our conclusions from analysing 1â€¦https://t.co/UBVpTvGV5m https://t.co/978mCo9mdg"/>
    <s v="https://lnkd.in/gQWENX9 https://lnkd.in/gpxV5Hb"/>
    <s v="lnkd.in lnkd.in"/>
    <x v="0"/>
    <m/>
    <s v="http://pbs.twimg.com/profile_images/1043406771107385345/6eOi0CAb_normal.jpg"/>
    <x v="221"/>
    <s v="https://twitter.com/#!/caikjaer/status/1092882944274817024"/>
    <m/>
    <m/>
    <s v="1092882944274817024"/>
    <m/>
    <b v="0"/>
    <n v="0"/>
    <s v=""/>
    <b v="0"/>
    <s v="en"/>
    <m/>
    <s v=""/>
    <b v="0"/>
    <n v="0"/>
    <s v=""/>
    <s v="LinkedIn"/>
    <b v="0"/>
    <s v="1092882944274817024"/>
    <s v="Tweet"/>
    <n v="0"/>
    <n v="0"/>
    <m/>
    <m/>
    <m/>
    <m/>
    <m/>
    <m/>
    <m/>
    <m/>
    <n v="3"/>
    <s v="2"/>
    <s v="2"/>
    <n v="0"/>
    <n v="0"/>
    <n v="0"/>
    <n v="0"/>
    <n v="0"/>
    <n v="0"/>
    <n v="42"/>
    <n v="100"/>
    <n v="42"/>
  </r>
  <r>
    <s v="caikjaer"/>
    <s v="caikjaer"/>
    <m/>
    <m/>
    <m/>
    <m/>
    <m/>
    <m/>
    <m/>
    <m/>
    <s v="No"/>
    <n v="464"/>
    <m/>
    <m/>
    <x v="1"/>
    <d v="2019-02-14T23:08:31.000"/>
    <s v="Over the years many of us have become a member in so many online groups at work. I figured it would be really useful to find out how many you can realistically be active in._x000a__x000a_Check it out :-) https://t.co/KAC1te6wKB"/>
    <s v="https://lnkd.in/fE-hPS9"/>
    <s v="lnkd.in"/>
    <x v="0"/>
    <m/>
    <s v="http://pbs.twimg.com/profile_images/1043406771107385345/6eOi0CAb_normal.jpg"/>
    <x v="222"/>
    <s v="https://twitter.com/#!/caikjaer/status/1096184441855188993"/>
    <m/>
    <m/>
    <s v="1096184441855188993"/>
    <m/>
    <b v="0"/>
    <n v="5"/>
    <s v=""/>
    <b v="0"/>
    <s v="en"/>
    <m/>
    <s v=""/>
    <b v="0"/>
    <n v="1"/>
    <s v=""/>
    <s v="LinkedIn"/>
    <b v="0"/>
    <s v="1096184441855188993"/>
    <s v="Tweet"/>
    <n v="0"/>
    <n v="0"/>
    <m/>
    <m/>
    <m/>
    <m/>
    <m/>
    <m/>
    <m/>
    <m/>
    <n v="3"/>
    <s v="2"/>
    <s v="2"/>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5">
    <i>
      <x v="1"/>
    </i>
    <i r="1">
      <x v="11"/>
    </i>
    <i r="2">
      <x v="332"/>
    </i>
    <i r="3">
      <x v="20"/>
    </i>
    <i r="2">
      <x v="334"/>
    </i>
    <i r="3">
      <x v="22"/>
    </i>
    <i r="1">
      <x v="12"/>
    </i>
    <i r="2">
      <x v="338"/>
    </i>
    <i r="3">
      <x v="17"/>
    </i>
    <i r="2">
      <x v="339"/>
    </i>
    <i r="3">
      <x v="7"/>
    </i>
    <i r="3">
      <x v="10"/>
    </i>
    <i r="3">
      <x v="11"/>
    </i>
    <i r="3">
      <x v="15"/>
    </i>
    <i r="3">
      <x v="17"/>
    </i>
    <i r="3">
      <x v="19"/>
    </i>
    <i r="3">
      <x v="21"/>
    </i>
    <i r="3">
      <x v="22"/>
    </i>
    <i r="2">
      <x v="340"/>
    </i>
    <i r="3">
      <x v="9"/>
    </i>
    <i r="2">
      <x v="341"/>
    </i>
    <i r="3">
      <x v="1"/>
    </i>
    <i r="3">
      <x v="6"/>
    </i>
    <i r="3">
      <x v="17"/>
    </i>
    <i r="3">
      <x v="21"/>
    </i>
    <i r="2">
      <x v="342"/>
    </i>
    <i r="3">
      <x v="5"/>
    </i>
    <i r="3">
      <x v="6"/>
    </i>
    <i r="3">
      <x v="13"/>
    </i>
    <i r="3">
      <x v="18"/>
    </i>
    <i r="2">
      <x v="344"/>
    </i>
    <i r="3">
      <x v="22"/>
    </i>
    <i r="3">
      <x v="23"/>
    </i>
    <i r="2">
      <x v="345"/>
    </i>
    <i r="3">
      <x v="14"/>
    </i>
    <i r="3">
      <x v="15"/>
    </i>
    <i r="3">
      <x v="16"/>
    </i>
    <i r="3">
      <x v="17"/>
    </i>
    <i r="2">
      <x v="346"/>
    </i>
    <i r="3">
      <x v="5"/>
    </i>
    <i r="3">
      <x v="14"/>
    </i>
    <i r="3">
      <x v="15"/>
    </i>
    <i r="3">
      <x v="16"/>
    </i>
    <i r="3">
      <x v="17"/>
    </i>
    <i r="3">
      <x v="18"/>
    </i>
    <i r="3">
      <x v="19"/>
    </i>
    <i r="3">
      <x v="20"/>
    </i>
    <i r="3">
      <x v="21"/>
    </i>
    <i r="2">
      <x v="347"/>
    </i>
    <i r="3">
      <x v="1"/>
    </i>
    <i r="3">
      <x v="5"/>
    </i>
    <i r="3">
      <x v="8"/>
    </i>
    <i r="3">
      <x v="13"/>
    </i>
    <i r="3">
      <x v="15"/>
    </i>
    <i r="3">
      <x v="18"/>
    </i>
    <i r="2">
      <x v="348"/>
    </i>
    <i r="3">
      <x v="16"/>
    </i>
    <i r="2">
      <x v="352"/>
    </i>
    <i r="3">
      <x v="19"/>
    </i>
    <i r="3">
      <x v="21"/>
    </i>
    <i r="2">
      <x v="353"/>
    </i>
    <i r="3">
      <x v="4"/>
    </i>
    <i r="3">
      <x v="10"/>
    </i>
    <i r="3">
      <x v="20"/>
    </i>
    <i r="3">
      <x v="23"/>
    </i>
    <i r="2">
      <x v="354"/>
    </i>
    <i r="3">
      <x v="9"/>
    </i>
    <i r="3">
      <x v="24"/>
    </i>
    <i r="2">
      <x v="355"/>
    </i>
    <i r="3">
      <x v="9"/>
    </i>
    <i r="2">
      <x v="357"/>
    </i>
    <i r="3">
      <x v="12"/>
    </i>
    <i r="2">
      <x v="365"/>
    </i>
    <i r="3">
      <x v="14"/>
    </i>
    <i>
      <x v="2"/>
    </i>
    <i r="1">
      <x v="1"/>
    </i>
    <i r="2">
      <x v="1"/>
    </i>
    <i r="3">
      <x v="18"/>
    </i>
    <i r="2">
      <x v="2"/>
    </i>
    <i r="3">
      <x v="20"/>
    </i>
    <i r="3">
      <x v="21"/>
    </i>
    <i r="2">
      <x v="3"/>
    </i>
    <i r="3">
      <x v="2"/>
    </i>
    <i r="3">
      <x v="23"/>
    </i>
    <i r="2">
      <x v="7"/>
    </i>
    <i r="3">
      <x v="6"/>
    </i>
    <i r="3">
      <x v="14"/>
    </i>
    <i r="3">
      <x v="19"/>
    </i>
    <i r="3">
      <x v="20"/>
    </i>
    <i r="2">
      <x v="8"/>
    </i>
    <i r="3">
      <x v="16"/>
    </i>
    <i r="2">
      <x v="9"/>
    </i>
    <i r="3">
      <x v="24"/>
    </i>
    <i r="2">
      <x v="10"/>
    </i>
    <i r="3">
      <x v="1"/>
    </i>
    <i r="3">
      <x v="16"/>
    </i>
    <i r="2">
      <x v="12"/>
    </i>
    <i r="3">
      <x v="19"/>
    </i>
    <i r="2">
      <x v="13"/>
    </i>
    <i r="3">
      <x v="16"/>
    </i>
    <i r="3">
      <x v="20"/>
    </i>
    <i r="2">
      <x v="14"/>
    </i>
    <i r="3">
      <x v="20"/>
    </i>
    <i r="3">
      <x v="21"/>
    </i>
    <i r="2">
      <x v="15"/>
    </i>
    <i r="3">
      <x v="3"/>
    </i>
    <i r="3">
      <x v="17"/>
    </i>
    <i r="3">
      <x v="24"/>
    </i>
    <i r="2">
      <x v="16"/>
    </i>
    <i r="3">
      <x v="6"/>
    </i>
    <i r="2">
      <x v="17"/>
    </i>
    <i r="3">
      <x v="9"/>
    </i>
    <i r="2">
      <x v="18"/>
    </i>
    <i r="3">
      <x v="16"/>
    </i>
    <i r="2">
      <x v="19"/>
    </i>
    <i r="3">
      <x v="9"/>
    </i>
    <i r="2">
      <x v="22"/>
    </i>
    <i r="3">
      <x v="12"/>
    </i>
    <i r="3">
      <x v="15"/>
    </i>
    <i r="2">
      <x v="23"/>
    </i>
    <i r="3">
      <x v="20"/>
    </i>
    <i r="2">
      <x v="24"/>
    </i>
    <i r="3">
      <x v="2"/>
    </i>
    <i r="3">
      <x v="7"/>
    </i>
    <i r="3">
      <x v="18"/>
    </i>
    <i r="3">
      <x v="24"/>
    </i>
    <i r="2">
      <x v="25"/>
    </i>
    <i r="3">
      <x v="20"/>
    </i>
    <i r="3">
      <x v="21"/>
    </i>
    <i r="2">
      <x v="26"/>
    </i>
    <i r="3">
      <x v="2"/>
    </i>
    <i r="2">
      <x v="27"/>
    </i>
    <i r="3">
      <x v="24"/>
    </i>
    <i r="2">
      <x v="28"/>
    </i>
    <i r="3">
      <x v="22"/>
    </i>
    <i r="3">
      <x v="24"/>
    </i>
    <i r="2">
      <x v="29"/>
    </i>
    <i r="3">
      <x v="17"/>
    </i>
    <i r="3">
      <x v="18"/>
    </i>
    <i r="2">
      <x v="30"/>
    </i>
    <i r="3">
      <x v="13"/>
    </i>
    <i r="3">
      <x v="15"/>
    </i>
    <i r="3">
      <x v="22"/>
    </i>
    <i r="1">
      <x v="2"/>
    </i>
    <i r="2">
      <x v="32"/>
    </i>
    <i r="3">
      <x v="2"/>
    </i>
    <i r="3">
      <x v="20"/>
    </i>
    <i r="2">
      <x v="35"/>
    </i>
    <i r="3">
      <x v="19"/>
    </i>
    <i r="2">
      <x v="36"/>
    </i>
    <i r="3">
      <x v="8"/>
    </i>
    <i r="3">
      <x v="19"/>
    </i>
    <i r="3">
      <x v="21"/>
    </i>
    <i r="2">
      <x v="37"/>
    </i>
    <i r="3">
      <x v="11"/>
    </i>
    <i r="3">
      <x v="18"/>
    </i>
    <i r="3">
      <x v="22"/>
    </i>
    <i r="2">
      <x v="38"/>
    </i>
    <i r="3">
      <x v="7"/>
    </i>
    <i r="3">
      <x v="9"/>
    </i>
    <i r="3">
      <x v="19"/>
    </i>
    <i r="2">
      <x v="39"/>
    </i>
    <i r="3">
      <x v="2"/>
    </i>
    <i r="3">
      <x v="3"/>
    </i>
    <i r="3">
      <x v="11"/>
    </i>
    <i r="3">
      <x v="16"/>
    </i>
    <i r="2">
      <x v="42"/>
    </i>
    <i r="3">
      <x v="17"/>
    </i>
    <i r="3">
      <x v="19"/>
    </i>
    <i r="2">
      <x v="43"/>
    </i>
    <i r="3">
      <x v="1"/>
    </i>
    <i r="3">
      <x v="10"/>
    </i>
    <i r="3">
      <x v="11"/>
    </i>
    <i r="3">
      <x v="12"/>
    </i>
    <i r="3">
      <x v="20"/>
    </i>
    <i r="3">
      <x v="21"/>
    </i>
    <i r="3">
      <x v="23"/>
    </i>
    <i r="2">
      <x v="44"/>
    </i>
    <i r="3">
      <x v="1"/>
    </i>
    <i r="3">
      <x v="4"/>
    </i>
    <i r="3">
      <x v="8"/>
    </i>
    <i r="3">
      <x v="9"/>
    </i>
    <i r="3">
      <x v="10"/>
    </i>
    <i r="3">
      <x v="12"/>
    </i>
    <i r="3">
      <x v="16"/>
    </i>
    <i r="3">
      <x v="21"/>
    </i>
    <i r="2">
      <x v="45"/>
    </i>
    <i r="3">
      <x v="22"/>
    </i>
    <i r="3">
      <x v="24"/>
    </i>
    <i r="2">
      <x v="46"/>
    </i>
    <i r="3">
      <x v="7"/>
    </i>
    <i r="3">
      <x v="8"/>
    </i>
    <i r="3">
      <x v="13"/>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7">
        <i x="14" s="1"/>
        <i x="29" s="1"/>
        <i x="35" s="1"/>
        <i x="63" s="1"/>
        <i x="64" s="1"/>
        <i x="11" s="1"/>
        <i x="53" s="1"/>
        <i x="32" s="1"/>
        <i x="45" s="1"/>
        <i x="18" s="1"/>
        <i x="44" s="1"/>
        <i x="19" s="1"/>
        <i x="40" s="1"/>
        <i x="65" s="1"/>
        <i x="50" s="1"/>
        <i x="52" s="1"/>
        <i x="46" s="1"/>
        <i x="25" s="1"/>
        <i x="24" s="1"/>
        <i x="41" s="1"/>
        <i x="1" s="1"/>
        <i x="54" s="1"/>
        <i x="7" s="1"/>
        <i x="8" s="1"/>
        <i x="43" s="1"/>
        <i x="22" s="1"/>
        <i x="23" s="1"/>
        <i x="51" s="1"/>
        <i x="60" s="1"/>
        <i x="6" s="1"/>
        <i x="10" s="1"/>
        <i x="9" s="1"/>
        <i x="61" s="1"/>
        <i x="12" s="1"/>
        <i x="49" s="1"/>
        <i x="26" s="1"/>
        <i x="5" s="1"/>
        <i x="33" s="1"/>
        <i x="39" s="1"/>
        <i x="20" s="1"/>
        <i x="31" s="1"/>
        <i x="4" s="1"/>
        <i x="57" s="1"/>
        <i x="38" s="1"/>
        <i x="59" s="1"/>
        <i x="58" s="1"/>
        <i x="56" s="1"/>
        <i x="30" s="1"/>
        <i x="15" s="1"/>
        <i x="2" s="1"/>
        <i x="3" s="1"/>
        <i x="66" s="1"/>
        <i x="28" s="1"/>
        <i x="21" s="1"/>
        <i x="48" s="1"/>
        <i x="27" s="1"/>
        <i x="37" s="1"/>
        <i x="55" s="1"/>
        <i x="34" s="1"/>
        <i x="62" s="1"/>
        <i x="36" s="1"/>
        <i x="47" s="1"/>
        <i x="16" s="1"/>
        <i x="42" s="1"/>
        <i x="13"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5" totalsRowShown="0" headerRowDxfId="492" dataDxfId="491">
  <autoFilter ref="A2:BL46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39" dataDxfId="438">
  <autoFilter ref="A2:BS9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10" totalsRowShown="0" headerRowDxfId="147" dataDxfId="146">
  <autoFilter ref="A1:G101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30" totalsRowShown="0" headerRowDxfId="138" dataDxfId="137">
  <autoFilter ref="A1:L103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5" totalsRowShown="0" headerRowDxfId="64" dataDxfId="63">
  <autoFilter ref="A2:BL22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93" dataDxfId="392">
  <autoFilter ref="A1:C9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WOOPAnalytics/status/1072512845038931968" TargetMode="External" /><Relationship Id="rId2" Type="http://schemas.openxmlformats.org/officeDocument/2006/relationships/hyperlink" Target="https://twitter.com/SWOOPAnalytics/status/1072577795874672640" TargetMode="External" /><Relationship Id="rId3" Type="http://schemas.openxmlformats.org/officeDocument/2006/relationships/hyperlink" Target="https://twitter.com/SWOOPAnalytics/status/1072512845038931968" TargetMode="External" /><Relationship Id="rId4" Type="http://schemas.openxmlformats.org/officeDocument/2006/relationships/hyperlink" Target="https://twitter.com/thecr/status/1084465333929418752" TargetMode="External" /><Relationship Id="rId5" Type="http://schemas.openxmlformats.org/officeDocument/2006/relationships/hyperlink" Target="https://twitter.com/thecr/status/1084465333929418752" TargetMode="External" /><Relationship Id="rId6" Type="http://schemas.openxmlformats.org/officeDocument/2006/relationships/hyperlink" Target="https://twitter.com/thecr/status/1084465333929418752" TargetMode="External" /><Relationship Id="rId7" Type="http://schemas.openxmlformats.org/officeDocument/2006/relationships/hyperlink" Target="https://www.swoopanalytics.com/the-dying-art-of-conversation/" TargetMode="External" /><Relationship Id="rId8" Type="http://schemas.openxmlformats.org/officeDocument/2006/relationships/hyperlink" Target="https://www.swoopanalytics.com/" TargetMode="External" /><Relationship Id="rId9" Type="http://schemas.openxmlformats.org/officeDocument/2006/relationships/hyperlink" Target="https://www.swoopanalytics.com/" TargetMode="External" /><Relationship Id="rId10" Type="http://schemas.openxmlformats.org/officeDocument/2006/relationships/hyperlink" Target="https://www.swoopanalytics.com/" TargetMode="External" /><Relationship Id="rId11" Type="http://schemas.openxmlformats.org/officeDocument/2006/relationships/hyperlink" Target="https://www.swoopanalytics.com/" TargetMode="External" /><Relationship Id="rId12" Type="http://schemas.openxmlformats.org/officeDocument/2006/relationships/hyperlink" Target="https://www.swoopanalytics.com/" TargetMode="External" /><Relationship Id="rId13" Type="http://schemas.openxmlformats.org/officeDocument/2006/relationships/hyperlink" Target="https://mailchi.mp/hargraves/hi022019s" TargetMode="External" /><Relationship Id="rId14" Type="http://schemas.openxmlformats.org/officeDocument/2006/relationships/hyperlink" Target="https://mailchi.mp/hargraves/hi022019s" TargetMode="External" /><Relationship Id="rId15" Type="http://schemas.openxmlformats.org/officeDocument/2006/relationships/hyperlink" Target="https://mailchi.mp/hargraves/hi022019s" TargetMode="External" /><Relationship Id="rId16" Type="http://schemas.openxmlformats.org/officeDocument/2006/relationships/hyperlink" Target="https://mailchi.mp/hargraves/hi022019s" TargetMode="External" /><Relationship Id="rId17" Type="http://schemas.openxmlformats.org/officeDocument/2006/relationships/hyperlink" Target="https://www.swoopanalytics.com/social-groups-in-enterprise-social-networks/" TargetMode="External" /><Relationship Id="rId18" Type="http://schemas.openxmlformats.org/officeDocument/2006/relationships/hyperlink" Target="https://www.swoopanalytics.com/we-won-the-top-award-with-our-research-on-groups-in-esns/" TargetMode="External" /><Relationship Id="rId19" Type="http://schemas.openxmlformats.org/officeDocument/2006/relationships/hyperlink" Target="https://www.swoopanalytics.com/swoop-chat-nyc-why-we-do-what-we-do/" TargetMode="External" /><Relationship Id="rId20" Type="http://schemas.openxmlformats.org/officeDocument/2006/relationships/hyperlink" Target="https://www.swoopanalytics.com/swoop-is-iso27001-certified/" TargetMode="External" /><Relationship Id="rId21" Type="http://schemas.openxmlformats.org/officeDocument/2006/relationships/hyperlink" Target="https://www.swoopanalytics.com/how-long-does-it-take-before-swoop-has-an-impact-on-your-esn/" TargetMode="External" /><Relationship Id="rId22" Type="http://schemas.openxmlformats.org/officeDocument/2006/relationships/hyperlink" Target="https://mailchi.mp/hargraves/hi022019s" TargetMode="External" /><Relationship Id="rId23" Type="http://schemas.openxmlformats.org/officeDocument/2006/relationships/hyperlink" Target="https://www.swoopanalytics.com/less-is-not-always-more-with-enterprise-social/" TargetMode="External" /><Relationship Id="rId24" Type="http://schemas.openxmlformats.org/officeDocument/2006/relationships/hyperlink" Target="https://www.swoopanalytics.com/less-is-not-always-more-with-enterprise-social/" TargetMode="External" /><Relationship Id="rId25" Type="http://schemas.openxmlformats.org/officeDocument/2006/relationships/hyperlink" Target="https://www.swoopanalytics.com/less-is-not-always-more-with-enterprise-social/" TargetMode="External" /><Relationship Id="rId26" Type="http://schemas.openxmlformats.org/officeDocument/2006/relationships/hyperlink" Target="https://www.swoopanalytics.com/less-is-not-always-more-with-enterprise-social/" TargetMode="External" /><Relationship Id="rId27" Type="http://schemas.openxmlformats.org/officeDocument/2006/relationships/hyperlink" Target="https://www.swoopanalytics.com/less-is-not-always-more-with-enterprise-social/" TargetMode="External" /><Relationship Id="rId28" Type="http://schemas.openxmlformats.org/officeDocument/2006/relationships/hyperlink" Target="https://lnkd.in/dGy5KzW" TargetMode="External" /><Relationship Id="rId29" Type="http://schemas.openxmlformats.org/officeDocument/2006/relationships/hyperlink" Target="https://www.swoopanalytics.com/less-is-not-always-more-with-enterprise-social/" TargetMode="External" /><Relationship Id="rId30" Type="http://schemas.openxmlformats.org/officeDocument/2006/relationships/hyperlink" Target="https://twitter.com/ClearBox/status/1090583656358240256" TargetMode="External" /><Relationship Id="rId31" Type="http://schemas.openxmlformats.org/officeDocument/2006/relationships/hyperlink" Target="http://www.swoopanalytics.com/20-questions-that-could-change-your-company/" TargetMode="External" /><Relationship Id="rId32" Type="http://schemas.openxmlformats.org/officeDocument/2006/relationships/hyperlink" Target="http://www.swoopanalytics.com/20-questions-that-could-change-your-company/" TargetMode="External" /><Relationship Id="rId33" Type="http://schemas.openxmlformats.org/officeDocument/2006/relationships/hyperlink" Target="http://www.swoopanalytics.com/20-questions-that-could-change-your-company/" TargetMode="External" /><Relationship Id="rId34" Type="http://schemas.openxmlformats.org/officeDocument/2006/relationships/hyperlink" Target="http://www.swoopanalytics.com/20-questions-that-could-change-your-company/" TargetMode="External" /><Relationship Id="rId35" Type="http://schemas.openxmlformats.org/officeDocument/2006/relationships/hyperlink" Target="http://www.swoopanalytics.com/20-questions-that-could-change-your-company/" TargetMode="External" /><Relationship Id="rId36" Type="http://schemas.openxmlformats.org/officeDocument/2006/relationships/hyperlink" Target="http://www.swoopanalytics.com/20-questions-that-could-change-your-company/" TargetMode="External" /><Relationship Id="rId37" Type="http://schemas.openxmlformats.org/officeDocument/2006/relationships/hyperlink" Target="http://www.swoopanalytics.com/20-questions-that-could-change-your-company/" TargetMode="External" /><Relationship Id="rId38" Type="http://schemas.openxmlformats.org/officeDocument/2006/relationships/hyperlink" Target="http://www.swoopanalytics.com/20-questions-that-could-change-your-company/" TargetMode="External" /><Relationship Id="rId39" Type="http://schemas.openxmlformats.org/officeDocument/2006/relationships/hyperlink" Target="http://www.swoopanalytics.com/20-questions-that-could-change-your-company/" TargetMode="External" /><Relationship Id="rId40" Type="http://schemas.openxmlformats.org/officeDocument/2006/relationships/hyperlink" Target="https://www.swoopanalytics.com/20-questions-that-could-change-your-company/" TargetMode="External" /><Relationship Id="rId41" Type="http://schemas.openxmlformats.org/officeDocument/2006/relationships/hyperlink" Target="https://twitter.com/SWOOPAnalytics/status/1095401576783437824" TargetMode="External" /><Relationship Id="rId42" Type="http://schemas.openxmlformats.org/officeDocument/2006/relationships/hyperlink" Target="https://www.swoopanalytics.com/we-won-the-top-award-with-our-research-on-groups-in-esns/" TargetMode="External" /><Relationship Id="rId43" Type="http://schemas.openxmlformats.org/officeDocument/2006/relationships/hyperlink" Target="https://www.swoopanalytics.com/swoop-chat-nyc-why-we-do-what-we-do/" TargetMode="External" /><Relationship Id="rId44" Type="http://schemas.openxmlformats.org/officeDocument/2006/relationships/hyperlink" Target="https://www.swoopanalytics.com/now-that-you-mention-it/" TargetMode="External" /><Relationship Id="rId45" Type="http://schemas.openxmlformats.org/officeDocument/2006/relationships/hyperlink" Target="https://www.swoopanalytics.com/now-that-you-mention-it/" TargetMode="External" /><Relationship Id="rId46" Type="http://schemas.openxmlformats.org/officeDocument/2006/relationships/hyperlink" Target="https://resources.techcommunity.microsoft.com/case-studies/on-an-island-but-not-alone-with-yammer-at-thrifty-car-rental-in-new-zealand/" TargetMode="External" /><Relationship Id="rId47" Type="http://schemas.openxmlformats.org/officeDocument/2006/relationships/hyperlink" Target="https://resources.techcommunity.microsoft.com/case-studies/on-an-island-but-not-alone-with-yammer-at-thrifty-car-rental-in-new-zealand/" TargetMode="External" /><Relationship Id="rId48" Type="http://schemas.openxmlformats.org/officeDocument/2006/relationships/hyperlink" Target="https://www.swoopanalytics.com/case-studies/how-syngentas-leaders-became-some-of-the-worlds-best-at-engaging-staff/" TargetMode="External" /><Relationship Id="rId49" Type="http://schemas.openxmlformats.org/officeDocument/2006/relationships/hyperlink" Target="https://forms.office.com/Pages/ResponsePage.aspx?id=v4j5cvGGr0GRqy180BHbRz6LYiXgstdDq0OQYtXINn1UNTlLNjY4UDAzSUhQTEYzVFRFREI2VjBBUi4u" TargetMode="External" /><Relationship Id="rId50" Type="http://schemas.openxmlformats.org/officeDocument/2006/relationships/hyperlink" Target="https://www.eventbrite.com/e/ignite-yammer-meetup-tickets-55616234655" TargetMode="External" /><Relationship Id="rId51" Type="http://schemas.openxmlformats.org/officeDocument/2006/relationships/hyperlink" Target="https://www.swoopanalytics.com/swoop-chat-nyc-why-we-do-what-we-do/" TargetMode="External" /><Relationship Id="rId52" Type="http://schemas.openxmlformats.org/officeDocument/2006/relationships/hyperlink" Target="https://twitter.com/SWOOPAnalytics/status/1095401576783437824" TargetMode="External" /><Relationship Id="rId53" Type="http://schemas.openxmlformats.org/officeDocument/2006/relationships/hyperlink" Target="https://www.eventbrite.com/e/ignite-yammer-meetup-tickets-55616234655" TargetMode="External" /><Relationship Id="rId54" Type="http://schemas.openxmlformats.org/officeDocument/2006/relationships/hyperlink" Target="https://lnkd.in/feyYDS8" TargetMode="External" /><Relationship Id="rId55" Type="http://schemas.openxmlformats.org/officeDocument/2006/relationships/hyperlink" Target="https://twitter.com/SWOOPAnalytics/status/1095401576783437824" TargetMode="External" /><Relationship Id="rId56" Type="http://schemas.openxmlformats.org/officeDocument/2006/relationships/hyperlink" Target="https://twitter.com/SWOOPAnalytics/status/1095401576783437824" TargetMode="External" /><Relationship Id="rId57" Type="http://schemas.openxmlformats.org/officeDocument/2006/relationships/hyperlink" Target="https://lnkd.in/feyYDS8" TargetMode="External" /><Relationship Id="rId58" Type="http://schemas.openxmlformats.org/officeDocument/2006/relationships/hyperlink" Target="https://www.swoopanalytics.com/we-won-the-top-award-with-our-research-on-groups-in-esns/" TargetMode="External" /><Relationship Id="rId59" Type="http://schemas.openxmlformats.org/officeDocument/2006/relationships/hyperlink" Target="http://markbritz.com/ld-is-primed-to-drive-enterprise-social-so-why-arent-they/" TargetMode="External" /><Relationship Id="rId60" Type="http://schemas.openxmlformats.org/officeDocument/2006/relationships/hyperlink" Target="http://markbritz.com/internal-comms-taking-the-informal-social-learning-torch/" TargetMode="External" /><Relationship Id="rId61" Type="http://schemas.openxmlformats.org/officeDocument/2006/relationships/hyperlink" Target="http://markbritz.com/internal-comms-taking-the-informal-social-learning-torch/" TargetMode="External" /><Relationship Id="rId62" Type="http://schemas.openxmlformats.org/officeDocument/2006/relationships/hyperlink" Target="https://www.swoopanalytics.com/swoop-chat-nyc-why-we-do-what-we-do/" TargetMode="External" /><Relationship Id="rId63" Type="http://schemas.openxmlformats.org/officeDocument/2006/relationships/hyperlink" Target="https://www.swoopanalytics.com/swoop-chat-nyc-why-we-do-what-we-do/" TargetMode="External" /><Relationship Id="rId64" Type="http://schemas.openxmlformats.org/officeDocument/2006/relationships/hyperlink" Target="http://markbritz.com/internal-comms-taking-the-informal-social-learning-torch/" TargetMode="External" /><Relationship Id="rId65" Type="http://schemas.openxmlformats.org/officeDocument/2006/relationships/hyperlink" Target="https://www.swoopanalytics.com/swoop-chat-nyc-why-we-do-what-we-do/" TargetMode="External" /><Relationship Id="rId66" Type="http://schemas.openxmlformats.org/officeDocument/2006/relationships/hyperlink" Target="https://resources.techcommunity.microsoft.com/case-studies/the-power-of-the-network-creates-a-competitive-advantage-at-realfoundations-with-yammer-and-swoop/" TargetMode="External" /><Relationship Id="rId67" Type="http://schemas.openxmlformats.org/officeDocument/2006/relationships/hyperlink" Target="https://resources.techcommunity.microsoft.com/wp-content/uploads/2019/01/YAI_SuperPowers_Infographic.pdf" TargetMode="External" /><Relationship Id="rId68" Type="http://schemas.openxmlformats.org/officeDocument/2006/relationships/hyperlink" Target="https://www.swoopanalytics.com/swoop-chat-nyc-why-we-do-what-we-do/" TargetMode="External" /><Relationship Id="rId69" Type="http://schemas.openxmlformats.org/officeDocument/2006/relationships/hyperlink" Target="https://resources.techcommunity.microsoft.com/case-studies/the-power-of-the-network-creates-a-competitive-advantage-at-realfoundations-with-yammer-and-swoop/" TargetMode="External" /><Relationship Id="rId70" Type="http://schemas.openxmlformats.org/officeDocument/2006/relationships/hyperlink" Target="https://www.swoopanalytics.com/we-won-the-top-award-with-our-research-on-groups-in-esns/" TargetMode="External" /><Relationship Id="rId71" Type="http://schemas.openxmlformats.org/officeDocument/2006/relationships/hyperlink" Target="https://www.swoopanalytics.com/how-long-does-it-take-before-swoop-has-an-impact-on-your-esn/" TargetMode="External" /><Relationship Id="rId72" Type="http://schemas.openxmlformats.org/officeDocument/2006/relationships/hyperlink" Target="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 TargetMode="External" /><Relationship Id="rId73" Type="http://schemas.openxmlformats.org/officeDocument/2006/relationships/hyperlink" Target="https://www.swoopanalytics.com/swoop-chat-nyc-why-we-do-what-we-do/" TargetMode="External" /><Relationship Id="rId74" Type="http://schemas.openxmlformats.org/officeDocument/2006/relationships/hyperlink" Target="http://msft.social/6JSf5a" TargetMode="External" /><Relationship Id="rId75" Type="http://schemas.openxmlformats.org/officeDocument/2006/relationships/hyperlink" Target="http://msft.social/OJSthM" TargetMode="External" /><Relationship Id="rId76" Type="http://schemas.openxmlformats.org/officeDocument/2006/relationships/hyperlink" Target="http://msft.social/6p3K1y" TargetMode="External" /><Relationship Id="rId77" Type="http://schemas.openxmlformats.org/officeDocument/2006/relationships/hyperlink" Target="http://msft.social/CX4K7V" TargetMode="External" /><Relationship Id="rId78" Type="http://schemas.openxmlformats.org/officeDocument/2006/relationships/hyperlink" Target="https://event.intrateam.com/sessions/3-ridiculously-effective-ways-to-get-senior-leaders-active-on-your-enterprise-social-network-with-almost-no-effort/" TargetMode="External" /><Relationship Id="rId79" Type="http://schemas.openxmlformats.org/officeDocument/2006/relationships/hyperlink" Target="https://www.swoopanalytics.com/personas/" TargetMode="External" /><Relationship Id="rId80" Type="http://schemas.openxmlformats.org/officeDocument/2006/relationships/hyperlink" Target="https://resources.techcommunity.microsoft.com/case-studies/the-power-of-the-network-creates-a-competitive-advantage-at-realfoundations-with-yammer-and-swoop/" TargetMode="External" /><Relationship Id="rId81" Type="http://schemas.openxmlformats.org/officeDocument/2006/relationships/hyperlink" Target="https://resources.techcommunity.microsoft.com/case-studies/on-an-island-but-not-alone-with-yammer-at-thrifty-car-rental-in-new-zealand/" TargetMode="External" /><Relationship Id="rId82" Type="http://schemas.openxmlformats.org/officeDocument/2006/relationships/hyperlink" Target="https://www.eventbrite.com/e/ignite-yammer-meetup-tickets-55616234655" TargetMode="External" /><Relationship Id="rId83" Type="http://schemas.openxmlformats.org/officeDocument/2006/relationships/hyperlink" Target="https://www.swoopanalytics.com/less-is-not-always-more-with-enterprise-social/" TargetMode="External" /><Relationship Id="rId84" Type="http://schemas.openxmlformats.org/officeDocument/2006/relationships/hyperlink" Target="https://resources.techcommunity.microsoft.com/case-studies/at-griffith-university-yammer-engagement-correlates-with-academic-performance/" TargetMode="External" /><Relationship Id="rId85" Type="http://schemas.openxmlformats.org/officeDocument/2006/relationships/hyperlink" Target="https://www.eventbrite.com/e/ignite-yammer-meetup-tickets-55616234655" TargetMode="External" /><Relationship Id="rId86" Type="http://schemas.openxmlformats.org/officeDocument/2006/relationships/hyperlink" Target="https://resources.techcommunity.microsoft.com/wp-content/uploads/2019/01/YAI_SuperPowers_Infographic.pdf" TargetMode="External" /><Relationship Id="rId87" Type="http://schemas.openxmlformats.org/officeDocument/2006/relationships/hyperlink" Target="https://www.eventbrite.com/e/ignite-yammer-meetup-tickets-55616234655" TargetMode="External" /><Relationship Id="rId88" Type="http://schemas.openxmlformats.org/officeDocument/2006/relationships/hyperlink" Target="https://www.swoopanalytics.com/how-many-groups-should-you-join/" TargetMode="External" /><Relationship Id="rId89" Type="http://schemas.openxmlformats.org/officeDocument/2006/relationships/hyperlink" Target="https://resources.techcommunity.microsoft.com/case-studies/at-griffith-university-yammer-engagement-correlates-with-academic-performance/" TargetMode="External" /><Relationship Id="rId90" Type="http://schemas.openxmlformats.org/officeDocument/2006/relationships/hyperlink" Target="https://www.swoopanalytics.com/benchmarking/workplace-benchmarking/" TargetMode="External" /><Relationship Id="rId91" Type="http://schemas.openxmlformats.org/officeDocument/2006/relationships/hyperlink" Target="https://www.swoopanalytics.com/personas/" TargetMode="External" /><Relationship Id="rId92" Type="http://schemas.openxmlformats.org/officeDocument/2006/relationships/hyperlink" Target="https://mailchi.mp/1fa477b1aa3f/february-newsletter-1368533?e=f1462b0f52" TargetMode="External" /><Relationship Id="rId93" Type="http://schemas.openxmlformats.org/officeDocument/2006/relationships/hyperlink" Target="https://www.swoopanalytics.com/less-is-not-always-more-with-enterprise-social/" TargetMode="External" /><Relationship Id="rId94" Type="http://schemas.openxmlformats.org/officeDocument/2006/relationships/hyperlink" Target="https://mailchi.mp/0f9d71b740d2/february-newsletter-1389565?e=f1462b0f52" TargetMode="External" /><Relationship Id="rId95" Type="http://schemas.openxmlformats.org/officeDocument/2006/relationships/hyperlink" Target="https://www.swoopanalytics.com/how-many-groups-should-you-join/" TargetMode="External" /><Relationship Id="rId96" Type="http://schemas.openxmlformats.org/officeDocument/2006/relationships/hyperlink" Target="https://www.swoopanalytics.com/how-many-groups-should-you-join/" TargetMode="External" /><Relationship Id="rId97" Type="http://schemas.openxmlformats.org/officeDocument/2006/relationships/hyperlink" Target="https://www.swoopanalytics.com/executive-engagement-the-key-to-a-successful-yammer-network/" TargetMode="External" /><Relationship Id="rId98" Type="http://schemas.openxmlformats.org/officeDocument/2006/relationships/hyperlink" Target="https://www.swoopanalytics.com/20-questions-that-could-change-your-company/" TargetMode="External" /><Relationship Id="rId99" Type="http://schemas.openxmlformats.org/officeDocument/2006/relationships/hyperlink" Target="https://www.swoopanalytics.com/executive-engagement-the-key-to-a-successful-yammer-network/" TargetMode="External" /><Relationship Id="rId100" Type="http://schemas.openxmlformats.org/officeDocument/2006/relationships/hyperlink" Target="https://www.swoopanalytics.com/20-questions-that-could-change-your-company/" TargetMode="External" /><Relationship Id="rId101" Type="http://schemas.openxmlformats.org/officeDocument/2006/relationships/hyperlink" Target="https://www.swoopanalytics.com/less-is-not-always-more-with-enterprise-social/" TargetMode="External" /><Relationship Id="rId102" Type="http://schemas.openxmlformats.org/officeDocument/2006/relationships/hyperlink" Target="https://www.swoopanalytics.com/how-many-groups-should-you-join/" TargetMode="External" /><Relationship Id="rId103" Type="http://schemas.openxmlformats.org/officeDocument/2006/relationships/hyperlink" Target="https://www.swoopanalytics.com/20-questions-that-could-change-your-company/" TargetMode="External" /><Relationship Id="rId104" Type="http://schemas.openxmlformats.org/officeDocument/2006/relationships/hyperlink" Target="https://event.intrateam.com/sessions/3-ridiculously-effective-ways-to-get-senior-leaders-active-on-your-enterprise-social-network-with-almost-no-effort/" TargetMode="External" /><Relationship Id="rId105" Type="http://schemas.openxmlformats.org/officeDocument/2006/relationships/hyperlink" Target="https://www.eventbrite.ca/e/swoop-chat-nyc-tickets-51793883901" TargetMode="External" /><Relationship Id="rId106" Type="http://schemas.openxmlformats.org/officeDocument/2006/relationships/hyperlink" Target="https://twitter.com/karisyd/status/1069880611228180480" TargetMode="External" /><Relationship Id="rId107" Type="http://schemas.openxmlformats.org/officeDocument/2006/relationships/hyperlink" Target="https://mailchi.mp/d912c89fbbe3/february-newsletter-1343813?e=f1462b0f52" TargetMode="External" /><Relationship Id="rId108" Type="http://schemas.openxmlformats.org/officeDocument/2006/relationships/hyperlink" Target="https://www.swoopanalytics.com/we-won-the-top-award-with-our-research-on-groups-in-esns/" TargetMode="External" /><Relationship Id="rId109" Type="http://schemas.openxmlformats.org/officeDocument/2006/relationships/hyperlink" Target="https://www.eventbrite.ca/e/swoop-chat-nyc-tickets-51793883901" TargetMode="External" /><Relationship Id="rId110" Type="http://schemas.openxmlformats.org/officeDocument/2006/relationships/hyperlink" Target="https://www.swoopanalytics.com/swoop-is-iso27001-certified/" TargetMode="External" /><Relationship Id="rId111" Type="http://schemas.openxmlformats.org/officeDocument/2006/relationships/hyperlink" Target="https://cookerandalooker.com/australia-day-pavlova/?fbclid=IwAR0D5-e9lbKF3hHVG1hAq9_014x8UCr_b-RDCTkrSWe8RtY_JDo9UyOe7uI" TargetMode="External" /><Relationship Id="rId112" Type="http://schemas.openxmlformats.org/officeDocument/2006/relationships/hyperlink" Target="http://claridenglobal.com/conference/3rd-hr-analytics-au2019/" TargetMode="External" /><Relationship Id="rId113" Type="http://schemas.openxmlformats.org/officeDocument/2006/relationships/hyperlink" Target="https://forms.office.com/Pages/ResponsePage.aspx?id=v4j5cvGGr0GRqy180BHbRz6LYiXgstdDq0OQYtXINn1UNTlLNjY4UDAzSUhQTEYzVFRFREI2VjBBUi4u" TargetMode="External" /><Relationship Id="rId114" Type="http://schemas.openxmlformats.org/officeDocument/2006/relationships/hyperlink" Target="https://www.eventbrite.com/e/ignite-yammer-meetup-tickets-55616234655" TargetMode="External" /><Relationship Id="rId115" Type="http://schemas.openxmlformats.org/officeDocument/2006/relationships/hyperlink" Target="https://www.swoopanalytics.com/how-many-groups-should-you-join/" TargetMode="External" /><Relationship Id="rId116" Type="http://schemas.openxmlformats.org/officeDocument/2006/relationships/hyperlink" Target="https://twitter.com/caikjaer/status/1096184441855188993" TargetMode="External" /><Relationship Id="rId117" Type="http://schemas.openxmlformats.org/officeDocument/2006/relationships/hyperlink" Target="https://lnkd.in/fJiYRnj" TargetMode="External" /><Relationship Id="rId118" Type="http://schemas.openxmlformats.org/officeDocument/2006/relationships/hyperlink" Target="https://lnkd.in/fE-hPS9" TargetMode="External" /><Relationship Id="rId119" Type="http://schemas.openxmlformats.org/officeDocument/2006/relationships/hyperlink" Target="https://twitter.com/caikjaer/status/1096184441855188993" TargetMode="External" /><Relationship Id="rId120" Type="http://schemas.openxmlformats.org/officeDocument/2006/relationships/hyperlink" Target="https://pbs.twimg.com/media/DuI6xpAW4AQUSDW.jpg" TargetMode="External" /><Relationship Id="rId121" Type="http://schemas.openxmlformats.org/officeDocument/2006/relationships/hyperlink" Target="https://pbs.twimg.com/media/DySINZ-WkAABDJ5.jpg" TargetMode="External" /><Relationship Id="rId122" Type="http://schemas.openxmlformats.org/officeDocument/2006/relationships/hyperlink" Target="https://pbs.twimg.com/media/DySINZ-WkAABDJ5.jpg" TargetMode="External" /><Relationship Id="rId123" Type="http://schemas.openxmlformats.org/officeDocument/2006/relationships/hyperlink" Target="https://pbs.twimg.com/media/DySINZ-WkAABDJ5.jpg" TargetMode="External" /><Relationship Id="rId124" Type="http://schemas.openxmlformats.org/officeDocument/2006/relationships/hyperlink" Target="https://pbs.twimg.com/media/DySINZ-WkAABDJ5.jpg" TargetMode="External" /><Relationship Id="rId125" Type="http://schemas.openxmlformats.org/officeDocument/2006/relationships/hyperlink" Target="https://pbs.twimg.com/media/DySINZ-WkAABDJ5.jpg" TargetMode="External" /><Relationship Id="rId126" Type="http://schemas.openxmlformats.org/officeDocument/2006/relationships/hyperlink" Target="https://pbs.twimg.com/media/Dy02pGRWkAABA_w.jpg" TargetMode="External" /><Relationship Id="rId127" Type="http://schemas.openxmlformats.org/officeDocument/2006/relationships/hyperlink" Target="https://pbs.twimg.com/media/DuKP0MEWwAAxNac.jpg" TargetMode="External" /><Relationship Id="rId128" Type="http://schemas.openxmlformats.org/officeDocument/2006/relationships/hyperlink" Target="https://pbs.twimg.com/media/DuKP0MEWwAAxNac.jpg" TargetMode="External" /><Relationship Id="rId129" Type="http://schemas.openxmlformats.org/officeDocument/2006/relationships/hyperlink" Target="https://pbs.twimg.com/tweet_video_thumb/DtmeDb5XgAAs-H5.jpg" TargetMode="External" /><Relationship Id="rId130" Type="http://schemas.openxmlformats.org/officeDocument/2006/relationships/hyperlink" Target="https://pbs.twimg.com/tweet_video_thumb/DtmeDb5XgAAs-H5.jpg" TargetMode="External" /><Relationship Id="rId131" Type="http://schemas.openxmlformats.org/officeDocument/2006/relationships/hyperlink" Target="https://pbs.twimg.com/tweet_video_thumb/DzM8VO0UwAE6IYQ.jpg" TargetMode="External" /><Relationship Id="rId132" Type="http://schemas.openxmlformats.org/officeDocument/2006/relationships/hyperlink" Target="https://pbs.twimg.com/tweet_video_thumb/DzM8VO0UwAE6IYQ.jpg" TargetMode="External" /><Relationship Id="rId133" Type="http://schemas.openxmlformats.org/officeDocument/2006/relationships/hyperlink" Target="https://pbs.twimg.com/media/DuJtfZ7WsAAZ9l5.jpg" TargetMode="External" /><Relationship Id="rId134" Type="http://schemas.openxmlformats.org/officeDocument/2006/relationships/hyperlink" Target="https://pbs.twimg.com/media/DuEZSG2X4AAVXSQ.jpg" TargetMode="External" /><Relationship Id="rId135" Type="http://schemas.openxmlformats.org/officeDocument/2006/relationships/hyperlink" Target="https://pbs.twimg.com/media/DuO4ouoWwAA5y1Q.jpg" TargetMode="External" /><Relationship Id="rId136" Type="http://schemas.openxmlformats.org/officeDocument/2006/relationships/hyperlink" Target="https://pbs.twimg.com/media/DuEZSG2X4AAVXSQ.jpg" TargetMode="External" /><Relationship Id="rId137" Type="http://schemas.openxmlformats.org/officeDocument/2006/relationships/hyperlink" Target="https://pbs.twimg.com/media/DuEZSG2X4AAVXSQ.jpg" TargetMode="External" /><Relationship Id="rId138" Type="http://schemas.openxmlformats.org/officeDocument/2006/relationships/hyperlink" Target="https://pbs.twimg.com/media/DuI6xpAW4AQUSDW.jpg" TargetMode="External" /><Relationship Id="rId139" Type="http://schemas.openxmlformats.org/officeDocument/2006/relationships/hyperlink" Target="https://pbs.twimg.com/media/DxnuGh_UwAAyi6h.jpg" TargetMode="External" /><Relationship Id="rId140" Type="http://schemas.openxmlformats.org/officeDocument/2006/relationships/hyperlink" Target="https://pbs.twimg.com/media/DzOlyTiUUAAPECg.jpg" TargetMode="External" /><Relationship Id="rId141" Type="http://schemas.openxmlformats.org/officeDocument/2006/relationships/hyperlink" Target="https://pbs.twimg.com/media/DzOlyTiUUAAPECg.jpg" TargetMode="External" /><Relationship Id="rId142" Type="http://schemas.openxmlformats.org/officeDocument/2006/relationships/hyperlink" Target="https://pbs.twimg.com/media/DzOlyTiUUAAPECg.jpg" TargetMode="External" /><Relationship Id="rId143" Type="http://schemas.openxmlformats.org/officeDocument/2006/relationships/hyperlink" Target="https://pbs.twimg.com/media/DzOlyTiUUAAPECg.jpg" TargetMode="External" /><Relationship Id="rId144" Type="http://schemas.openxmlformats.org/officeDocument/2006/relationships/hyperlink" Target="https://pbs.twimg.com/media/Dtj6vXrV4AcYGVY.jpg" TargetMode="External" /><Relationship Id="rId145" Type="http://schemas.openxmlformats.org/officeDocument/2006/relationships/hyperlink" Target="https://pbs.twimg.com/media/Dtj6vXrV4AcYGVY.jpg" TargetMode="External" /><Relationship Id="rId146" Type="http://schemas.openxmlformats.org/officeDocument/2006/relationships/hyperlink" Target="https://pbs.twimg.com/media/Dtj6vXrV4AcYGVY.jpg" TargetMode="External" /><Relationship Id="rId147" Type="http://schemas.openxmlformats.org/officeDocument/2006/relationships/hyperlink" Target="https://pbs.twimg.com/media/Dtj6vXrV4AcYGVY.jpg" TargetMode="External" /><Relationship Id="rId148" Type="http://schemas.openxmlformats.org/officeDocument/2006/relationships/hyperlink" Target="https://pbs.twimg.com/media/DuJnaB1WoAEfV9K.jpg" TargetMode="External" /><Relationship Id="rId149" Type="http://schemas.openxmlformats.org/officeDocument/2006/relationships/hyperlink" Target="https://pbs.twimg.com/media/DuKP0MEWwAAxNac.jpg" TargetMode="External" /><Relationship Id="rId150" Type="http://schemas.openxmlformats.org/officeDocument/2006/relationships/hyperlink" Target="https://pbs.twimg.com/media/DuKP0MEWwAAxNac.jpg" TargetMode="External" /><Relationship Id="rId151" Type="http://schemas.openxmlformats.org/officeDocument/2006/relationships/hyperlink" Target="https://pbs.twimg.com/media/DuJhWglWoAEODs2.jpg" TargetMode="External" /><Relationship Id="rId152" Type="http://schemas.openxmlformats.org/officeDocument/2006/relationships/hyperlink" Target="https://pbs.twimg.com/media/DuJUuurXgAALHB2.jpg" TargetMode="External" /><Relationship Id="rId153" Type="http://schemas.openxmlformats.org/officeDocument/2006/relationships/hyperlink" Target="https://pbs.twimg.com/media/DuJUuurXgAALHB2.jpg" TargetMode="External" /><Relationship Id="rId154" Type="http://schemas.openxmlformats.org/officeDocument/2006/relationships/hyperlink" Target="https://pbs.twimg.com/media/DuI6xpAW4AQUSDW.jpg" TargetMode="External" /><Relationship Id="rId155" Type="http://schemas.openxmlformats.org/officeDocument/2006/relationships/hyperlink" Target="https://pbs.twimg.com/media/DuG50fFX4AEul1k.jpg" TargetMode="External" /><Relationship Id="rId156" Type="http://schemas.openxmlformats.org/officeDocument/2006/relationships/hyperlink" Target="https://pbs.twimg.com/media/DxnuGh_UwAAyi6h.jpg" TargetMode="External" /><Relationship Id="rId157" Type="http://schemas.openxmlformats.org/officeDocument/2006/relationships/hyperlink" Target="https://pbs.twimg.com/media/DuJNQJRWkAANmKh.jpg" TargetMode="External" /><Relationship Id="rId158" Type="http://schemas.openxmlformats.org/officeDocument/2006/relationships/hyperlink" Target="https://pbs.twimg.com/media/DuJNQJRWkAANmKh.jpg" TargetMode="External" /><Relationship Id="rId159" Type="http://schemas.openxmlformats.org/officeDocument/2006/relationships/hyperlink" Target="https://pbs.twimg.com/media/DuKP0MEWwAAxNac.jpg" TargetMode="External" /><Relationship Id="rId160" Type="http://schemas.openxmlformats.org/officeDocument/2006/relationships/hyperlink" Target="https://pbs.twimg.com/media/DuKP0MEWwAAxNac.jpg" TargetMode="External" /><Relationship Id="rId161" Type="http://schemas.openxmlformats.org/officeDocument/2006/relationships/hyperlink" Target="https://pbs.twimg.com/media/DuJUuurXgAALHB2.jpg" TargetMode="External" /><Relationship Id="rId162" Type="http://schemas.openxmlformats.org/officeDocument/2006/relationships/hyperlink" Target="https://pbs.twimg.com/media/DuO4ouoWwAA5y1Q.jpg" TargetMode="External" /><Relationship Id="rId163" Type="http://schemas.openxmlformats.org/officeDocument/2006/relationships/hyperlink" Target="https://pbs.twimg.com/media/DuJUuurXgAALHB2.jpg" TargetMode="External" /><Relationship Id="rId164" Type="http://schemas.openxmlformats.org/officeDocument/2006/relationships/hyperlink" Target="https://pbs.twimg.com/media/DuAWk1UU0AA9WBy.jpg" TargetMode="External" /><Relationship Id="rId165" Type="http://schemas.openxmlformats.org/officeDocument/2006/relationships/hyperlink" Target="https://pbs.twimg.com/media/DuG50fFX4AEul1k.jpg" TargetMode="External" /><Relationship Id="rId166" Type="http://schemas.openxmlformats.org/officeDocument/2006/relationships/hyperlink" Target="https://pbs.twimg.com/media/Dtl3ySvV4AA2rju.jpg" TargetMode="External" /><Relationship Id="rId167" Type="http://schemas.openxmlformats.org/officeDocument/2006/relationships/hyperlink" Target="https://pbs.twimg.com/media/Dy5GEuAUUAASM8v.jpg" TargetMode="External" /><Relationship Id="rId168" Type="http://schemas.openxmlformats.org/officeDocument/2006/relationships/hyperlink" Target="https://pbs.twimg.com/media/DuJa5DxWkAIuHcB.jpg" TargetMode="External" /><Relationship Id="rId169" Type="http://schemas.openxmlformats.org/officeDocument/2006/relationships/hyperlink" Target="https://pbs.twimg.com/media/Dv15mT7WsAIV8un.jpg" TargetMode="External" /><Relationship Id="rId170" Type="http://schemas.openxmlformats.org/officeDocument/2006/relationships/hyperlink" Target="https://pbs.twimg.com/media/Dw5MkdsWwAAamHf.jpg" TargetMode="External" /><Relationship Id="rId171" Type="http://schemas.openxmlformats.org/officeDocument/2006/relationships/hyperlink" Target="https://pbs.twimg.com/media/DwuypRkXQAEsqvU.jpg" TargetMode="External" /><Relationship Id="rId172" Type="http://schemas.openxmlformats.org/officeDocument/2006/relationships/hyperlink" Target="https://pbs.twimg.com/media/Dy2SSrbX0AAP1ve.jpg" TargetMode="External" /><Relationship Id="rId173" Type="http://schemas.openxmlformats.org/officeDocument/2006/relationships/hyperlink" Target="https://pbs.twimg.com/media/Dtl3ySvV4AA2rju.jpg" TargetMode="External" /><Relationship Id="rId174" Type="http://schemas.openxmlformats.org/officeDocument/2006/relationships/hyperlink" Target="https://pbs.twimg.com/media/DtmbDv8U4AAJYKs.jpg" TargetMode="External" /><Relationship Id="rId175" Type="http://schemas.openxmlformats.org/officeDocument/2006/relationships/hyperlink" Target="https://pbs.twimg.com/media/Dw5g5ZgUwAAQ-5I.jpg" TargetMode="External" /><Relationship Id="rId176" Type="http://schemas.openxmlformats.org/officeDocument/2006/relationships/hyperlink" Target="https://pbs.twimg.com/media/Dy5GEuAUUAASM8v.jpg" TargetMode="External" /><Relationship Id="rId177" Type="http://schemas.openxmlformats.org/officeDocument/2006/relationships/hyperlink" Target="https://pbs.twimg.com/media/DzOlyTiUUAAPECg.jpg" TargetMode="External" /><Relationship Id="rId178" Type="http://schemas.openxmlformats.org/officeDocument/2006/relationships/hyperlink" Target="https://pbs.twimg.com/media/DtMuswMU0AEVBON.jpg" TargetMode="External" /><Relationship Id="rId179" Type="http://schemas.openxmlformats.org/officeDocument/2006/relationships/hyperlink" Target="https://pbs.twimg.com/media/Dtl3ySvV4AA2rju.jpg" TargetMode="External" /><Relationship Id="rId180" Type="http://schemas.openxmlformats.org/officeDocument/2006/relationships/hyperlink" Target="https://pbs.twimg.com/media/DtmbDv8U4AAJYKs.jpg" TargetMode="External" /><Relationship Id="rId181" Type="http://schemas.openxmlformats.org/officeDocument/2006/relationships/hyperlink" Target="https://pbs.twimg.com/media/Dw5g5ZgUwAAQ-5I.jpg" TargetMode="External" /><Relationship Id="rId182" Type="http://schemas.openxmlformats.org/officeDocument/2006/relationships/hyperlink" Target="https://pbs.twimg.com/media/DxnuGh_UwAAyi6h.jpg" TargetMode="External" /><Relationship Id="rId183" Type="http://schemas.openxmlformats.org/officeDocument/2006/relationships/hyperlink" Target="https://pbs.twimg.com/media/DxsVR5HUwAE8R7q.jpg" TargetMode="External" /><Relationship Id="rId184" Type="http://schemas.openxmlformats.org/officeDocument/2006/relationships/hyperlink" Target="https://pbs.twimg.com/media/Dy5I15RVAAAa2_N.jpg" TargetMode="External" /><Relationship Id="rId185" Type="http://schemas.openxmlformats.org/officeDocument/2006/relationships/hyperlink" Target="https://pbs.twimg.com/media/DuD8PvWU8AIS8ha.jpg" TargetMode="External" /><Relationship Id="rId186" Type="http://schemas.openxmlformats.org/officeDocument/2006/relationships/hyperlink" Target="https://pbs.twimg.com/media/DuI6xpAW4AQUSDW.jpg" TargetMode="External" /><Relationship Id="rId187" Type="http://schemas.openxmlformats.org/officeDocument/2006/relationships/hyperlink" Target="https://pbs.twimg.com/media/DuJhWglWoAEODs2.jpg" TargetMode="External" /><Relationship Id="rId188" Type="http://schemas.openxmlformats.org/officeDocument/2006/relationships/hyperlink" Target="https://pbs.twimg.com/media/Du0Lf65U0AAl1lA.jpg" TargetMode="External" /><Relationship Id="rId189" Type="http://schemas.openxmlformats.org/officeDocument/2006/relationships/hyperlink" Target="https://pbs.twimg.com/media/Dxx5mqMVYAA3XLi.jpg" TargetMode="External" /><Relationship Id="rId190" Type="http://schemas.openxmlformats.org/officeDocument/2006/relationships/hyperlink" Target="https://pbs.twimg.com/media/DxyBpfBU8AAN03k.jpg" TargetMode="External" /><Relationship Id="rId191" Type="http://schemas.openxmlformats.org/officeDocument/2006/relationships/hyperlink" Target="https://pbs.twimg.com/media/DyCOF5bV4AAuTuu.png" TargetMode="External" /><Relationship Id="rId192" Type="http://schemas.openxmlformats.org/officeDocument/2006/relationships/hyperlink" Target="https://pbs.twimg.com/media/DuI6xpAW4AQUSDW.jpg" TargetMode="External" /><Relationship Id="rId193" Type="http://schemas.openxmlformats.org/officeDocument/2006/relationships/hyperlink" Target="https://pbs.twimg.com/media/DuKP0MEWwAAxNac.jpg" TargetMode="External" /><Relationship Id="rId194" Type="http://schemas.openxmlformats.org/officeDocument/2006/relationships/hyperlink" Target="https://pbs.twimg.com/media/DuJhWglWoAEODs2.jpg" TargetMode="External" /><Relationship Id="rId195" Type="http://schemas.openxmlformats.org/officeDocument/2006/relationships/hyperlink" Target="https://pbs.twimg.com/media/DuJUuurXgAALHB2.jpg" TargetMode="External" /><Relationship Id="rId196" Type="http://schemas.openxmlformats.org/officeDocument/2006/relationships/hyperlink" Target="http://pbs.twimg.com/profile_images/918485773204279296/vt2DcdtG_normal.jpg" TargetMode="External" /><Relationship Id="rId197" Type="http://schemas.openxmlformats.org/officeDocument/2006/relationships/hyperlink" Target="http://pbs.twimg.com/profile_images/918485773204279296/vt2DcdtG_normal.jpg" TargetMode="External" /><Relationship Id="rId198" Type="http://schemas.openxmlformats.org/officeDocument/2006/relationships/hyperlink" Target="http://pbs.twimg.com/profile_images/918485773204279296/vt2DcdtG_normal.jpg" TargetMode="External" /><Relationship Id="rId199" Type="http://schemas.openxmlformats.org/officeDocument/2006/relationships/hyperlink" Target="http://pbs.twimg.com/profile_images/918485773204279296/vt2DcdtG_normal.jpg" TargetMode="External" /><Relationship Id="rId200" Type="http://schemas.openxmlformats.org/officeDocument/2006/relationships/hyperlink" Target="http://pbs.twimg.com/profile_images/918485773204279296/vt2DcdtG_normal.jpg" TargetMode="External" /><Relationship Id="rId201" Type="http://schemas.openxmlformats.org/officeDocument/2006/relationships/hyperlink" Target="http://pbs.twimg.com/profile_images/783325572646768641/LXuFxB2__normal.jpg" TargetMode="External" /><Relationship Id="rId202" Type="http://schemas.openxmlformats.org/officeDocument/2006/relationships/hyperlink" Target="http://pbs.twimg.com/profile_images/783325572646768641/LXuFxB2__normal.jpg" TargetMode="External" /><Relationship Id="rId203" Type="http://schemas.openxmlformats.org/officeDocument/2006/relationships/hyperlink" Target="http://pbs.twimg.com/profile_images/783325572646768641/LXuFxB2__normal.jpg" TargetMode="External" /><Relationship Id="rId204" Type="http://schemas.openxmlformats.org/officeDocument/2006/relationships/hyperlink" Target="http://pbs.twimg.com/profile_images/783325572646768641/LXuFxB2__normal.jpg" TargetMode="External" /><Relationship Id="rId205" Type="http://schemas.openxmlformats.org/officeDocument/2006/relationships/hyperlink" Target="http://pbs.twimg.com/profile_images/783325572646768641/LXuFxB2__normal.jpg" TargetMode="External" /><Relationship Id="rId206" Type="http://schemas.openxmlformats.org/officeDocument/2006/relationships/hyperlink" Target="http://pbs.twimg.com/profile_images/1058856121291673602/teNzJyAc_normal.jpg" TargetMode="External" /><Relationship Id="rId207" Type="http://schemas.openxmlformats.org/officeDocument/2006/relationships/hyperlink" Target="http://pbs.twimg.com/profile_images/1058856121291673602/teNzJyAc_normal.jpg" TargetMode="External" /><Relationship Id="rId208" Type="http://schemas.openxmlformats.org/officeDocument/2006/relationships/hyperlink" Target="http://pbs.twimg.com/profile_images/1058856121291673602/teNzJyAc_normal.jpg" TargetMode="External" /><Relationship Id="rId209" Type="http://schemas.openxmlformats.org/officeDocument/2006/relationships/hyperlink" Target="http://pbs.twimg.com/profile_images/1058856121291673602/teNzJyAc_normal.jpg" TargetMode="External" /><Relationship Id="rId210" Type="http://schemas.openxmlformats.org/officeDocument/2006/relationships/hyperlink" Target="http://pbs.twimg.com/profile_images/1058856121291673602/teNzJyAc_normal.jpg" TargetMode="External" /><Relationship Id="rId211" Type="http://schemas.openxmlformats.org/officeDocument/2006/relationships/hyperlink" Target="http://pbs.twimg.com/profile_images/977312052342435840/ZPB9V-wC_normal.jpg" TargetMode="External" /><Relationship Id="rId212" Type="http://schemas.openxmlformats.org/officeDocument/2006/relationships/hyperlink" Target="http://pbs.twimg.com/profile_images/977312052342435840/ZPB9V-wC_normal.jpg" TargetMode="External" /><Relationship Id="rId213" Type="http://schemas.openxmlformats.org/officeDocument/2006/relationships/hyperlink" Target="https://pbs.twimg.com/media/DuI6xpAW4AQUSDW.jpg" TargetMode="External" /><Relationship Id="rId214" Type="http://schemas.openxmlformats.org/officeDocument/2006/relationships/hyperlink" Target="http://pbs.twimg.com/profile_images/1044492043517550592/DokiaS6X_normal.jpg" TargetMode="External" /><Relationship Id="rId215" Type="http://schemas.openxmlformats.org/officeDocument/2006/relationships/hyperlink" Target="http://pbs.twimg.com/profile_images/1044492043517550592/DokiaS6X_normal.jpg" TargetMode="External" /><Relationship Id="rId216" Type="http://schemas.openxmlformats.org/officeDocument/2006/relationships/hyperlink" Target="http://pbs.twimg.com/profile_images/1044492043517550592/DokiaS6X_normal.jpg" TargetMode="External" /><Relationship Id="rId217" Type="http://schemas.openxmlformats.org/officeDocument/2006/relationships/hyperlink" Target="http://pbs.twimg.com/profile_images/857066815767404544/Cprm4bvj_normal.jpg" TargetMode="External" /><Relationship Id="rId218" Type="http://schemas.openxmlformats.org/officeDocument/2006/relationships/hyperlink" Target="http://pbs.twimg.com/profile_images/857066815767404544/Cprm4bvj_normal.jpg" TargetMode="External" /><Relationship Id="rId219" Type="http://schemas.openxmlformats.org/officeDocument/2006/relationships/hyperlink" Target="http://pbs.twimg.com/profile_images/1049695906495438848/Tiv3oraw_normal.jpg" TargetMode="External" /><Relationship Id="rId220" Type="http://schemas.openxmlformats.org/officeDocument/2006/relationships/hyperlink" Target="http://pbs.twimg.com/profile_images/1049695906495438848/Tiv3oraw_normal.jpg" TargetMode="External" /><Relationship Id="rId221" Type="http://schemas.openxmlformats.org/officeDocument/2006/relationships/hyperlink" Target="http://pbs.twimg.com/profile_images/1049695906495438848/Tiv3oraw_normal.jpg" TargetMode="External" /><Relationship Id="rId222" Type="http://schemas.openxmlformats.org/officeDocument/2006/relationships/hyperlink" Target="http://pbs.twimg.com/profile_images/1049695906495438848/Tiv3oraw_normal.jpg" TargetMode="External" /><Relationship Id="rId223" Type="http://schemas.openxmlformats.org/officeDocument/2006/relationships/hyperlink" Target="http://pbs.twimg.com/profile_images/1049695906495438848/Tiv3oraw_normal.jpg" TargetMode="External" /><Relationship Id="rId224" Type="http://schemas.openxmlformats.org/officeDocument/2006/relationships/hyperlink" Target="http://pbs.twimg.com/profile_images/912296274870849538/K-0PFfdk_normal.jpg" TargetMode="External" /><Relationship Id="rId225" Type="http://schemas.openxmlformats.org/officeDocument/2006/relationships/hyperlink" Target="http://pbs.twimg.com/profile_images/912296274870849538/K-0PFfdk_normal.jpg" TargetMode="External" /><Relationship Id="rId226" Type="http://schemas.openxmlformats.org/officeDocument/2006/relationships/hyperlink" Target="http://pbs.twimg.com/profile_images/912296274870849538/K-0PFfdk_normal.jpg" TargetMode="External" /><Relationship Id="rId227" Type="http://schemas.openxmlformats.org/officeDocument/2006/relationships/hyperlink" Target="http://pbs.twimg.com/profile_images/912296274870849538/K-0PFfdk_normal.jpg" TargetMode="External" /><Relationship Id="rId228" Type="http://schemas.openxmlformats.org/officeDocument/2006/relationships/hyperlink" Target="http://pbs.twimg.com/profile_images/1058675801082810368/lZyYQ9W-_normal.jpg" TargetMode="External" /><Relationship Id="rId229" Type="http://schemas.openxmlformats.org/officeDocument/2006/relationships/hyperlink" Target="http://pbs.twimg.com/profile_images/1022958968841195520/R8ahjyV5_normal.jpg" TargetMode="External" /><Relationship Id="rId230" Type="http://schemas.openxmlformats.org/officeDocument/2006/relationships/hyperlink" Target="http://pbs.twimg.com/profile_images/1022958968841195520/R8ahjyV5_normal.jpg" TargetMode="External" /><Relationship Id="rId231" Type="http://schemas.openxmlformats.org/officeDocument/2006/relationships/hyperlink" Target="http://pbs.twimg.com/profile_images/963906136662519808/ZtNh7J3v_normal.jpg" TargetMode="External" /><Relationship Id="rId232" Type="http://schemas.openxmlformats.org/officeDocument/2006/relationships/hyperlink" Target="http://pbs.twimg.com/profile_images/760319556183138304/f5bG3xGX_normal.jpg" TargetMode="External" /><Relationship Id="rId233" Type="http://schemas.openxmlformats.org/officeDocument/2006/relationships/hyperlink" Target="http://pbs.twimg.com/profile_images/378800000838581841/3788f0b6051f48ef773847a6f4410eea_normal.png" TargetMode="External" /><Relationship Id="rId234" Type="http://schemas.openxmlformats.org/officeDocument/2006/relationships/hyperlink" Target="http://pbs.twimg.com/profile_images/378800000838581841/3788f0b6051f48ef773847a6f4410eea_normal.png" TargetMode="External" /><Relationship Id="rId235" Type="http://schemas.openxmlformats.org/officeDocument/2006/relationships/hyperlink" Target="http://pbs.twimg.com/profile_images/378800000838581841/3788f0b6051f48ef773847a6f4410eea_normal.png" TargetMode="External" /><Relationship Id="rId236" Type="http://schemas.openxmlformats.org/officeDocument/2006/relationships/hyperlink" Target="http://pbs.twimg.com/profile_images/378800000838581841/3788f0b6051f48ef773847a6f4410eea_normal.png" TargetMode="External" /><Relationship Id="rId237" Type="http://schemas.openxmlformats.org/officeDocument/2006/relationships/hyperlink" Target="http://pbs.twimg.com/profile_images/378800000838581841/3788f0b6051f48ef773847a6f4410eea_normal.png" TargetMode="External" /><Relationship Id="rId238" Type="http://schemas.openxmlformats.org/officeDocument/2006/relationships/hyperlink" Target="http://pbs.twimg.com/profile_images/823546547451228161/TREK2P9E_normal.jpg" TargetMode="External" /><Relationship Id="rId239" Type="http://schemas.openxmlformats.org/officeDocument/2006/relationships/hyperlink" Target="http://pbs.twimg.com/profile_images/1024685481089478658/Ws7nDlpQ_normal.jpg" TargetMode="External" /><Relationship Id="rId240" Type="http://schemas.openxmlformats.org/officeDocument/2006/relationships/hyperlink" Target="http://pbs.twimg.com/profile_images/1042039130845261824/QuwPGBcM_normal.jpg" TargetMode="External" /><Relationship Id="rId241" Type="http://schemas.openxmlformats.org/officeDocument/2006/relationships/hyperlink" Target="http://pbs.twimg.com/profile_images/823546547451228161/TREK2P9E_normal.jpg" TargetMode="External" /><Relationship Id="rId242" Type="http://schemas.openxmlformats.org/officeDocument/2006/relationships/hyperlink" Target="http://pbs.twimg.com/profile_images/1024685481089478658/Ws7nDlpQ_normal.jpg" TargetMode="External" /><Relationship Id="rId243" Type="http://schemas.openxmlformats.org/officeDocument/2006/relationships/hyperlink" Target="http://pbs.twimg.com/profile_images/1042039130845261824/QuwPGBcM_normal.jpg" TargetMode="External" /><Relationship Id="rId244" Type="http://schemas.openxmlformats.org/officeDocument/2006/relationships/hyperlink" Target="http://pbs.twimg.com/profile_images/823546547451228161/TREK2P9E_normal.jpg" TargetMode="External" /><Relationship Id="rId245" Type="http://schemas.openxmlformats.org/officeDocument/2006/relationships/hyperlink" Target="http://pbs.twimg.com/profile_images/823546547451228161/TREK2P9E_normal.jpg" TargetMode="External" /><Relationship Id="rId246" Type="http://schemas.openxmlformats.org/officeDocument/2006/relationships/hyperlink" Target="http://pbs.twimg.com/profile_images/823546547451228161/TREK2P9E_normal.jpg" TargetMode="External" /><Relationship Id="rId247" Type="http://schemas.openxmlformats.org/officeDocument/2006/relationships/hyperlink" Target="http://pbs.twimg.com/profile_images/823546547451228161/TREK2P9E_normal.jpg" TargetMode="External" /><Relationship Id="rId248" Type="http://schemas.openxmlformats.org/officeDocument/2006/relationships/hyperlink" Target="http://pbs.twimg.com/profile_images/1024685481089478658/Ws7nDlpQ_normal.jpg" TargetMode="External" /><Relationship Id="rId249" Type="http://schemas.openxmlformats.org/officeDocument/2006/relationships/hyperlink" Target="http://pbs.twimg.com/profile_images/1042039130845261824/QuwPGBcM_normal.jpg" TargetMode="External" /><Relationship Id="rId250" Type="http://schemas.openxmlformats.org/officeDocument/2006/relationships/hyperlink" Target="http://pbs.twimg.com/profile_images/1024685481089478658/Ws7nDlpQ_normal.jpg" TargetMode="External" /><Relationship Id="rId251" Type="http://schemas.openxmlformats.org/officeDocument/2006/relationships/hyperlink" Target="http://pbs.twimg.com/profile_images/1024685481089478658/Ws7nDlpQ_normal.jpg" TargetMode="External" /><Relationship Id="rId252" Type="http://schemas.openxmlformats.org/officeDocument/2006/relationships/hyperlink" Target="http://pbs.twimg.com/profile_images/1024685481089478658/Ws7nDlpQ_normal.jpg" TargetMode="External" /><Relationship Id="rId253" Type="http://schemas.openxmlformats.org/officeDocument/2006/relationships/hyperlink" Target="http://pbs.twimg.com/profile_images/1042039130845261824/QuwPGBcM_normal.jpg" TargetMode="External" /><Relationship Id="rId254" Type="http://schemas.openxmlformats.org/officeDocument/2006/relationships/hyperlink" Target="http://pbs.twimg.com/profile_images/468502341/Julie4_normal.jpg" TargetMode="External" /><Relationship Id="rId255" Type="http://schemas.openxmlformats.org/officeDocument/2006/relationships/hyperlink" Target="http://pbs.twimg.com/profile_images/468502341/Julie4_normal.jpg" TargetMode="External" /><Relationship Id="rId256" Type="http://schemas.openxmlformats.org/officeDocument/2006/relationships/hyperlink" Target="http://pbs.twimg.com/profile_images/468502341/Julie4_normal.jpg" TargetMode="External" /><Relationship Id="rId257" Type="http://schemas.openxmlformats.org/officeDocument/2006/relationships/hyperlink" Target="http://pbs.twimg.com/profile_images/468502341/Julie4_normal.jpg" TargetMode="External" /><Relationship Id="rId258" Type="http://schemas.openxmlformats.org/officeDocument/2006/relationships/hyperlink" Target="http://pbs.twimg.com/profile_images/468502341/Julie4_normal.jpg" TargetMode="External" /><Relationship Id="rId259" Type="http://schemas.openxmlformats.org/officeDocument/2006/relationships/hyperlink" Target="http://pbs.twimg.com/profile_images/462291844575936513/ZsipOSmR_normal.jpeg" TargetMode="External" /><Relationship Id="rId260" Type="http://schemas.openxmlformats.org/officeDocument/2006/relationships/hyperlink" Target="https://pbs.twimg.com/media/DySINZ-WkAABDJ5.jpg" TargetMode="External" /><Relationship Id="rId261" Type="http://schemas.openxmlformats.org/officeDocument/2006/relationships/hyperlink" Target="https://pbs.twimg.com/media/DySINZ-WkAABDJ5.jpg" TargetMode="External" /><Relationship Id="rId262" Type="http://schemas.openxmlformats.org/officeDocument/2006/relationships/hyperlink" Target="https://pbs.twimg.com/media/DySINZ-WkAABDJ5.jpg" TargetMode="External" /><Relationship Id="rId263" Type="http://schemas.openxmlformats.org/officeDocument/2006/relationships/hyperlink" Target="https://pbs.twimg.com/media/DySINZ-WkAABDJ5.jpg" TargetMode="External" /><Relationship Id="rId264" Type="http://schemas.openxmlformats.org/officeDocument/2006/relationships/hyperlink" Target="http://pbs.twimg.com/profile_images/2866699468/67424da52f3b78398b52115099fbc68d_normal.png" TargetMode="External" /><Relationship Id="rId265" Type="http://schemas.openxmlformats.org/officeDocument/2006/relationships/hyperlink" Target="http://pbs.twimg.com/profile_images/2866699468/67424da52f3b78398b52115099fbc68d_normal.png" TargetMode="External" /><Relationship Id="rId266" Type="http://schemas.openxmlformats.org/officeDocument/2006/relationships/hyperlink" Target="http://pbs.twimg.com/profile_images/2866699468/67424da52f3b78398b52115099fbc68d_normal.png" TargetMode="External" /><Relationship Id="rId267" Type="http://schemas.openxmlformats.org/officeDocument/2006/relationships/hyperlink" Target="http://pbs.twimg.com/profile_images/2866699468/67424da52f3b78398b52115099fbc68d_normal.png" TargetMode="External" /><Relationship Id="rId268" Type="http://schemas.openxmlformats.org/officeDocument/2006/relationships/hyperlink" Target="http://pbs.twimg.com/profile_images/2866699468/67424da52f3b78398b52115099fbc68d_normal.png" TargetMode="External" /><Relationship Id="rId269" Type="http://schemas.openxmlformats.org/officeDocument/2006/relationships/hyperlink" Target="https://pbs.twimg.com/media/DySINZ-WkAABDJ5.jpg" TargetMode="External" /><Relationship Id="rId270" Type="http://schemas.openxmlformats.org/officeDocument/2006/relationships/hyperlink" Target="http://pbs.twimg.com/profile_images/2866699468/67424da52f3b78398b52115099fbc68d_normal.png" TargetMode="External" /><Relationship Id="rId271" Type="http://schemas.openxmlformats.org/officeDocument/2006/relationships/hyperlink" Target="https://pbs.twimg.com/media/Dy02pGRWkAABA_w.jpg" TargetMode="External" /><Relationship Id="rId272" Type="http://schemas.openxmlformats.org/officeDocument/2006/relationships/hyperlink" Target="http://pbs.twimg.com/profile_images/557506308220272640/4zNs1d1i_normal.jpeg" TargetMode="External" /><Relationship Id="rId273" Type="http://schemas.openxmlformats.org/officeDocument/2006/relationships/hyperlink" Target="http://pbs.twimg.com/profile_images/557506308220272640/4zNs1d1i_normal.jpeg" TargetMode="External" /><Relationship Id="rId274" Type="http://schemas.openxmlformats.org/officeDocument/2006/relationships/hyperlink" Target="http://pbs.twimg.com/profile_images/557506308220272640/4zNs1d1i_normal.jpeg" TargetMode="External" /><Relationship Id="rId275" Type="http://schemas.openxmlformats.org/officeDocument/2006/relationships/hyperlink" Target="http://pbs.twimg.com/profile_images/1046507790385078272/5lpexdB0_normal.jpg" TargetMode="External" /><Relationship Id="rId276" Type="http://schemas.openxmlformats.org/officeDocument/2006/relationships/hyperlink" Target="http://pbs.twimg.com/profile_images/1046507790385078272/5lpexdB0_normal.jpg" TargetMode="External" /><Relationship Id="rId277" Type="http://schemas.openxmlformats.org/officeDocument/2006/relationships/hyperlink" Target="http://pbs.twimg.com/profile_images/1046507790385078272/5lpexdB0_normal.jpg" TargetMode="External" /><Relationship Id="rId278" Type="http://schemas.openxmlformats.org/officeDocument/2006/relationships/hyperlink" Target="http://pbs.twimg.com/profile_images/1093611788078403585/NfsY2A6R_normal.jpg" TargetMode="External" /><Relationship Id="rId279" Type="http://schemas.openxmlformats.org/officeDocument/2006/relationships/hyperlink" Target="http://pbs.twimg.com/profile_images/1093611788078403585/NfsY2A6R_normal.jpg" TargetMode="External" /><Relationship Id="rId280" Type="http://schemas.openxmlformats.org/officeDocument/2006/relationships/hyperlink" Target="http://pbs.twimg.com/profile_images/829842247084412928/CxTMSJEu_normal.jpg" TargetMode="External" /><Relationship Id="rId281" Type="http://schemas.openxmlformats.org/officeDocument/2006/relationships/hyperlink" Target="http://pbs.twimg.com/profile_images/472007089556959233/zjKIZKbg_normal.jpeg" TargetMode="External" /><Relationship Id="rId282" Type="http://schemas.openxmlformats.org/officeDocument/2006/relationships/hyperlink" Target="http://pbs.twimg.com/profile_images/932632419307487232/VPulUZ61_normal.jpg" TargetMode="External" /><Relationship Id="rId283" Type="http://schemas.openxmlformats.org/officeDocument/2006/relationships/hyperlink" Target="http://pbs.twimg.com/profile_images/472007089556959233/zjKIZKbg_normal.jpeg" TargetMode="External" /><Relationship Id="rId284" Type="http://schemas.openxmlformats.org/officeDocument/2006/relationships/hyperlink" Target="http://pbs.twimg.com/profile_images/865061199045476352/_VBE_HfJ_normal.jpg" TargetMode="External" /><Relationship Id="rId285" Type="http://schemas.openxmlformats.org/officeDocument/2006/relationships/hyperlink" Target="http://pbs.twimg.com/profile_images/865061199045476352/_VBE_HfJ_normal.jpg" TargetMode="External" /><Relationship Id="rId286" Type="http://schemas.openxmlformats.org/officeDocument/2006/relationships/hyperlink" Target="http://pbs.twimg.com/profile_images/865061199045476352/_VBE_HfJ_normal.jpg" TargetMode="External" /><Relationship Id="rId287" Type="http://schemas.openxmlformats.org/officeDocument/2006/relationships/hyperlink" Target="http://pbs.twimg.com/profile_images/865061199045476352/_VBE_HfJ_normal.jpg" TargetMode="External" /><Relationship Id="rId288" Type="http://schemas.openxmlformats.org/officeDocument/2006/relationships/hyperlink" Target="http://pbs.twimg.com/profile_images/865061199045476352/_VBE_HfJ_normal.jpg" TargetMode="External" /><Relationship Id="rId289" Type="http://schemas.openxmlformats.org/officeDocument/2006/relationships/hyperlink" Target="http://pbs.twimg.com/profile_images/865061199045476352/_VBE_HfJ_normal.jpg" TargetMode="External" /><Relationship Id="rId290" Type="http://schemas.openxmlformats.org/officeDocument/2006/relationships/hyperlink" Target="http://pbs.twimg.com/profile_images/865061199045476352/_VBE_HfJ_normal.jpg" TargetMode="External" /><Relationship Id="rId291" Type="http://schemas.openxmlformats.org/officeDocument/2006/relationships/hyperlink" Target="http://pbs.twimg.com/profile_images/1037346427909955584/h7z2bYEy_normal.jpg" TargetMode="External" /><Relationship Id="rId292" Type="http://schemas.openxmlformats.org/officeDocument/2006/relationships/hyperlink" Target="http://pbs.twimg.com/profile_images/1089514053414731777/4Pbasanr_normal.jpg" TargetMode="External" /><Relationship Id="rId293" Type="http://schemas.openxmlformats.org/officeDocument/2006/relationships/hyperlink" Target="http://pbs.twimg.com/profile_images/3247195801/f490ed93d1ef4dd6a26a7df004e3b076_normal.png" TargetMode="External" /><Relationship Id="rId294" Type="http://schemas.openxmlformats.org/officeDocument/2006/relationships/hyperlink" Target="http://pbs.twimg.com/profile_images/3247195801/f490ed93d1ef4dd6a26a7df004e3b076_normal.png" TargetMode="External" /><Relationship Id="rId295" Type="http://schemas.openxmlformats.org/officeDocument/2006/relationships/hyperlink" Target="http://pbs.twimg.com/profile_images/3247195801/f490ed93d1ef4dd6a26a7df004e3b076_normal.png" TargetMode="External" /><Relationship Id="rId296" Type="http://schemas.openxmlformats.org/officeDocument/2006/relationships/hyperlink" Target="http://pbs.twimg.com/profile_images/1089514053414731777/4Pbasanr_normal.jpg" TargetMode="External" /><Relationship Id="rId297" Type="http://schemas.openxmlformats.org/officeDocument/2006/relationships/hyperlink" Target="http://pbs.twimg.com/profile_images/3247195801/f490ed93d1ef4dd6a26a7df004e3b076_normal.png" TargetMode="External" /><Relationship Id="rId298" Type="http://schemas.openxmlformats.org/officeDocument/2006/relationships/hyperlink" Target="http://pbs.twimg.com/profile_images/3247195801/f490ed93d1ef4dd6a26a7df004e3b076_normal.pn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1066875960585265152/FcTwnBmW_normal.jpg" TargetMode="External" /><Relationship Id="rId306" Type="http://schemas.openxmlformats.org/officeDocument/2006/relationships/hyperlink" Target="http://pbs.twimg.com/profile_images/1066875960585265152/FcTwnBmW_normal.jpg" TargetMode="External" /><Relationship Id="rId307" Type="http://schemas.openxmlformats.org/officeDocument/2006/relationships/hyperlink" Target="http://pbs.twimg.com/profile_images/761382214139416578/65or6I24_normal.jpg" TargetMode="External" /><Relationship Id="rId308" Type="http://schemas.openxmlformats.org/officeDocument/2006/relationships/hyperlink" Target="http://pbs.twimg.com/profile_images/618655144058564608/UYQg-q2v_normal.jpg" TargetMode="External" /><Relationship Id="rId309" Type="http://schemas.openxmlformats.org/officeDocument/2006/relationships/hyperlink" Target="http://pbs.twimg.com/profile_images/618655144058564608/UYQg-q2v_normal.jpg" TargetMode="External" /><Relationship Id="rId310" Type="http://schemas.openxmlformats.org/officeDocument/2006/relationships/hyperlink" Target="http://pbs.twimg.com/profile_images/618655144058564608/UYQg-q2v_normal.jpg" TargetMode="External" /><Relationship Id="rId311" Type="http://schemas.openxmlformats.org/officeDocument/2006/relationships/hyperlink" Target="http://pbs.twimg.com/profile_images/618655144058564608/UYQg-q2v_normal.jpg" TargetMode="External" /><Relationship Id="rId312" Type="http://schemas.openxmlformats.org/officeDocument/2006/relationships/hyperlink" Target="http://pbs.twimg.com/profile_images/618655144058564608/UYQg-q2v_normal.jpg" TargetMode="External" /><Relationship Id="rId313" Type="http://schemas.openxmlformats.org/officeDocument/2006/relationships/hyperlink" Target="http://pbs.twimg.com/profile_images/618655144058564608/UYQg-q2v_normal.jpg" TargetMode="External" /><Relationship Id="rId314" Type="http://schemas.openxmlformats.org/officeDocument/2006/relationships/hyperlink" Target="http://pbs.twimg.com/profile_images/618655144058564608/UYQg-q2v_normal.jpg" TargetMode="External" /><Relationship Id="rId315" Type="http://schemas.openxmlformats.org/officeDocument/2006/relationships/hyperlink" Target="http://pbs.twimg.com/profile_images/618655144058564608/UYQg-q2v_normal.jpg" TargetMode="External" /><Relationship Id="rId316" Type="http://schemas.openxmlformats.org/officeDocument/2006/relationships/hyperlink" Target="http://pbs.twimg.com/profile_images/618655144058564608/UYQg-q2v_normal.jpg" TargetMode="External" /><Relationship Id="rId317" Type="http://schemas.openxmlformats.org/officeDocument/2006/relationships/hyperlink" Target="http://pbs.twimg.com/profile_images/618655144058564608/UYQg-q2v_normal.jpg" TargetMode="External" /><Relationship Id="rId318" Type="http://schemas.openxmlformats.org/officeDocument/2006/relationships/hyperlink" Target="http://pbs.twimg.com/profile_images/618655144058564608/UYQg-q2v_normal.jpg" TargetMode="External" /><Relationship Id="rId319" Type="http://schemas.openxmlformats.org/officeDocument/2006/relationships/hyperlink" Target="http://pbs.twimg.com/profile_images/618655144058564608/UYQg-q2v_normal.jpg" TargetMode="External" /><Relationship Id="rId320" Type="http://schemas.openxmlformats.org/officeDocument/2006/relationships/hyperlink" Target="http://pbs.twimg.com/profile_images/618655144058564608/UYQg-q2v_normal.jpg" TargetMode="External" /><Relationship Id="rId321" Type="http://schemas.openxmlformats.org/officeDocument/2006/relationships/hyperlink" Target="http://pbs.twimg.com/profile_images/618655144058564608/UYQg-q2v_normal.jpg" TargetMode="External" /><Relationship Id="rId322" Type="http://schemas.openxmlformats.org/officeDocument/2006/relationships/hyperlink" Target="http://pbs.twimg.com/profile_images/1042039130845261824/QuwPGBcM_normal.jpg" TargetMode="External" /><Relationship Id="rId323" Type="http://schemas.openxmlformats.org/officeDocument/2006/relationships/hyperlink" Target="http://pbs.twimg.com/profile_images/137276315/Logo_Square_normal.jpg" TargetMode="External" /><Relationship Id="rId324" Type="http://schemas.openxmlformats.org/officeDocument/2006/relationships/hyperlink" Target="https://pbs.twimg.com/media/DuKP0MEWwAAxNac.jpg" TargetMode="External" /><Relationship Id="rId325" Type="http://schemas.openxmlformats.org/officeDocument/2006/relationships/hyperlink" Target="https://pbs.twimg.com/media/DuKP0MEWwAAxNac.jpg" TargetMode="External" /><Relationship Id="rId326" Type="http://schemas.openxmlformats.org/officeDocument/2006/relationships/hyperlink" Target="http://pbs.twimg.com/profile_images/137276315/Logo_Square_normal.jpg" TargetMode="External" /><Relationship Id="rId327" Type="http://schemas.openxmlformats.org/officeDocument/2006/relationships/hyperlink" Target="http://pbs.twimg.com/profile_images/137276315/Logo_Square_normal.jpg" TargetMode="External" /><Relationship Id="rId328" Type="http://schemas.openxmlformats.org/officeDocument/2006/relationships/hyperlink" Target="http://pbs.twimg.com/profile_images/137276315/Logo_Square_normal.jpg" TargetMode="External" /><Relationship Id="rId329" Type="http://schemas.openxmlformats.org/officeDocument/2006/relationships/hyperlink" Target="http://pbs.twimg.com/profile_images/137276315/Logo_Square_normal.jpg" TargetMode="External" /><Relationship Id="rId330" Type="http://schemas.openxmlformats.org/officeDocument/2006/relationships/hyperlink" Target="http://pbs.twimg.com/profile_images/137276315/Logo_Square_normal.jpg" TargetMode="External" /><Relationship Id="rId331" Type="http://schemas.openxmlformats.org/officeDocument/2006/relationships/hyperlink" Target="http://pbs.twimg.com/profile_images/137276315/Logo_Square_normal.jpg" TargetMode="External" /><Relationship Id="rId332" Type="http://schemas.openxmlformats.org/officeDocument/2006/relationships/hyperlink" Target="http://pbs.twimg.com/profile_images/137276315/Logo_Square_normal.jpg" TargetMode="External" /><Relationship Id="rId333" Type="http://schemas.openxmlformats.org/officeDocument/2006/relationships/hyperlink" Target="http://pbs.twimg.com/profile_images/137276315/Logo_Square_normal.jpg" TargetMode="External" /><Relationship Id="rId334" Type="http://schemas.openxmlformats.org/officeDocument/2006/relationships/hyperlink" Target="http://pbs.twimg.com/profile_images/1219309109/MarcSnyder_normal.jpg" TargetMode="External" /><Relationship Id="rId335" Type="http://schemas.openxmlformats.org/officeDocument/2006/relationships/hyperlink" Target="http://pbs.twimg.com/profile_images/761382214139416578/65or6I24_normal.jpg" TargetMode="External" /><Relationship Id="rId336" Type="http://schemas.openxmlformats.org/officeDocument/2006/relationships/hyperlink" Target="http://pbs.twimg.com/profile_images/761382214139416578/65or6I24_normal.jpg" TargetMode="External" /><Relationship Id="rId337" Type="http://schemas.openxmlformats.org/officeDocument/2006/relationships/hyperlink" Target="http://pbs.twimg.com/profile_images/1081338501507891200/HyPlnXDi_normal.jpg" TargetMode="External" /><Relationship Id="rId338" Type="http://schemas.openxmlformats.org/officeDocument/2006/relationships/hyperlink" Target="http://pbs.twimg.com/profile_images/761382214139416578/65or6I24_normal.jpg" TargetMode="External" /><Relationship Id="rId339" Type="http://schemas.openxmlformats.org/officeDocument/2006/relationships/hyperlink" Target="http://pbs.twimg.com/profile_images/761382214139416578/65or6I24_normal.jpg" TargetMode="External" /><Relationship Id="rId340" Type="http://schemas.openxmlformats.org/officeDocument/2006/relationships/hyperlink" Target="http://pbs.twimg.com/profile_images/2926525589/bc152b364ed8e06293e715c0373c3996_normal.jpeg" TargetMode="External" /><Relationship Id="rId341" Type="http://schemas.openxmlformats.org/officeDocument/2006/relationships/hyperlink" Target="http://pbs.twimg.com/profile_images/1081338501507891200/HyPlnXDi_normal.jpg" TargetMode="External" /><Relationship Id="rId342" Type="http://schemas.openxmlformats.org/officeDocument/2006/relationships/hyperlink" Target="http://pbs.twimg.com/profile_images/761382214139416578/65or6I24_normal.jpg" TargetMode="External" /><Relationship Id="rId343" Type="http://schemas.openxmlformats.org/officeDocument/2006/relationships/hyperlink" Target="http://pbs.twimg.com/profile_images/761382214139416578/65or6I24_normal.jpg" TargetMode="External" /><Relationship Id="rId344" Type="http://schemas.openxmlformats.org/officeDocument/2006/relationships/hyperlink" Target="http://pbs.twimg.com/profile_images/2926525589/bc152b364ed8e06293e715c0373c3996_normal.jpeg" TargetMode="External" /><Relationship Id="rId345" Type="http://schemas.openxmlformats.org/officeDocument/2006/relationships/hyperlink" Target="http://pbs.twimg.com/profile_images/2926525589/bc152b364ed8e06293e715c0373c3996_normal.jpeg" TargetMode="External" /><Relationship Id="rId346" Type="http://schemas.openxmlformats.org/officeDocument/2006/relationships/hyperlink" Target="http://pbs.twimg.com/profile_images/2926525589/bc152b364ed8e06293e715c0373c3996_normal.jpeg" TargetMode="External" /><Relationship Id="rId347" Type="http://schemas.openxmlformats.org/officeDocument/2006/relationships/hyperlink" Target="http://pbs.twimg.com/profile_images/2926525589/bc152b364ed8e06293e715c0373c3996_normal.jpeg" TargetMode="External" /><Relationship Id="rId348" Type="http://schemas.openxmlformats.org/officeDocument/2006/relationships/hyperlink" Target="http://pbs.twimg.com/profile_images/1081338501507891200/HyPlnXDi_normal.jpg" TargetMode="External" /><Relationship Id="rId349" Type="http://schemas.openxmlformats.org/officeDocument/2006/relationships/hyperlink" Target="http://pbs.twimg.com/profile_images/761382214139416578/65or6I24_normal.jpg" TargetMode="External" /><Relationship Id="rId350" Type="http://schemas.openxmlformats.org/officeDocument/2006/relationships/hyperlink" Target="http://pbs.twimg.com/profile_images/761382214139416578/65or6I24_normal.jpg" TargetMode="External" /><Relationship Id="rId351" Type="http://schemas.openxmlformats.org/officeDocument/2006/relationships/hyperlink" Target="http://pbs.twimg.com/profile_images/761382214139416578/65or6I24_normal.jpg" TargetMode="External" /><Relationship Id="rId352" Type="http://schemas.openxmlformats.org/officeDocument/2006/relationships/hyperlink" Target="http://pbs.twimg.com/profile_images/761382214139416578/65or6I24_normal.jpg" TargetMode="External" /><Relationship Id="rId353" Type="http://schemas.openxmlformats.org/officeDocument/2006/relationships/hyperlink" Target="http://pbs.twimg.com/profile_images/761382214139416578/65or6I24_normal.jpg" TargetMode="External" /><Relationship Id="rId354" Type="http://schemas.openxmlformats.org/officeDocument/2006/relationships/hyperlink" Target="http://pbs.twimg.com/profile_images/761382214139416578/65or6I24_normal.jpg" TargetMode="External" /><Relationship Id="rId355" Type="http://schemas.openxmlformats.org/officeDocument/2006/relationships/hyperlink" Target="http://pbs.twimg.com/profile_images/1081338501507891200/HyPlnXDi_normal.jpg" TargetMode="External" /><Relationship Id="rId356" Type="http://schemas.openxmlformats.org/officeDocument/2006/relationships/hyperlink" Target="http://pbs.twimg.com/profile_images/1081338501507891200/HyPlnXDi_normal.jpg" TargetMode="External" /><Relationship Id="rId357" Type="http://schemas.openxmlformats.org/officeDocument/2006/relationships/hyperlink" Target="http://pbs.twimg.com/profile_images/1081338501507891200/HyPlnXDi_normal.jpg" TargetMode="External" /><Relationship Id="rId358" Type="http://schemas.openxmlformats.org/officeDocument/2006/relationships/hyperlink" Target="http://pbs.twimg.com/profile_images/1081338501507891200/HyPlnXDi_normal.jpg" TargetMode="External" /><Relationship Id="rId359" Type="http://schemas.openxmlformats.org/officeDocument/2006/relationships/hyperlink" Target="https://pbs.twimg.com/tweet_video_thumb/DtmeDb5XgAAs-H5.jpg" TargetMode="External" /><Relationship Id="rId360" Type="http://schemas.openxmlformats.org/officeDocument/2006/relationships/hyperlink" Target="http://pbs.twimg.com/profile_images/925907541522911237/XTsze1Br_normal.jpg" TargetMode="External" /><Relationship Id="rId361" Type="http://schemas.openxmlformats.org/officeDocument/2006/relationships/hyperlink" Target="https://pbs.twimg.com/tweet_video_thumb/DtmeDb5XgAAs-H5.jpg" TargetMode="External" /><Relationship Id="rId362" Type="http://schemas.openxmlformats.org/officeDocument/2006/relationships/hyperlink" Target="https://pbs.twimg.com/tweet_video_thumb/DzM8VO0UwAE6IYQ.jpg" TargetMode="External" /><Relationship Id="rId363" Type="http://schemas.openxmlformats.org/officeDocument/2006/relationships/hyperlink" Target="https://pbs.twimg.com/tweet_video_thumb/DzM8VO0UwAE6IYQ.jpg" TargetMode="External" /><Relationship Id="rId364" Type="http://schemas.openxmlformats.org/officeDocument/2006/relationships/hyperlink" Target="http://pbs.twimg.com/profile_images/956255221562466304/5uwfPXIK_normal.jpg" TargetMode="External" /><Relationship Id="rId365" Type="http://schemas.openxmlformats.org/officeDocument/2006/relationships/hyperlink" Target="http://pbs.twimg.com/profile_images/925907541522911237/XTsze1Br_normal.jpg" TargetMode="External" /><Relationship Id="rId366" Type="http://schemas.openxmlformats.org/officeDocument/2006/relationships/hyperlink" Target="http://pbs.twimg.com/profile_images/913077441890983936/Zx0qdweC_normal.jpg" TargetMode="External" /><Relationship Id="rId367" Type="http://schemas.openxmlformats.org/officeDocument/2006/relationships/hyperlink" Target="http://pbs.twimg.com/profile_images/925907541522911237/XTsze1Br_normal.jpg" TargetMode="External" /><Relationship Id="rId368" Type="http://schemas.openxmlformats.org/officeDocument/2006/relationships/hyperlink" Target="http://pbs.twimg.com/profile_images/913077441890983936/Zx0qdweC_normal.jpg" TargetMode="External" /><Relationship Id="rId369" Type="http://schemas.openxmlformats.org/officeDocument/2006/relationships/hyperlink" Target="https://pbs.twimg.com/media/DuJtfZ7WsAAZ9l5.jpg" TargetMode="External" /><Relationship Id="rId370" Type="http://schemas.openxmlformats.org/officeDocument/2006/relationships/hyperlink" Target="https://pbs.twimg.com/media/DuEZSG2X4AAVXSQ.jpg" TargetMode="External" /><Relationship Id="rId371" Type="http://schemas.openxmlformats.org/officeDocument/2006/relationships/hyperlink" Target="http://pbs.twimg.com/profile_images/1042130769244774400/yHcmNbd8_normal.jpg" TargetMode="External" /><Relationship Id="rId372" Type="http://schemas.openxmlformats.org/officeDocument/2006/relationships/hyperlink" Target="http://pbs.twimg.com/profile_images/913077441890983936/Zx0qdweC_normal.jpg" TargetMode="External" /><Relationship Id="rId373" Type="http://schemas.openxmlformats.org/officeDocument/2006/relationships/hyperlink" Target="http://pbs.twimg.com/profile_images/925907541522911237/XTsze1Br_normal.jpg" TargetMode="External" /><Relationship Id="rId374" Type="http://schemas.openxmlformats.org/officeDocument/2006/relationships/hyperlink" Target="http://pbs.twimg.com/profile_images/1021764314846220293/0rzcJoUN_normal.jpg" TargetMode="External" /><Relationship Id="rId375" Type="http://schemas.openxmlformats.org/officeDocument/2006/relationships/hyperlink" Target="http://pbs.twimg.com/profile_images/913077441890983936/Zx0qdweC_normal.jpg" TargetMode="External" /><Relationship Id="rId376" Type="http://schemas.openxmlformats.org/officeDocument/2006/relationships/hyperlink" Target="https://pbs.twimg.com/media/DuO4ouoWwAA5y1Q.jpg" TargetMode="External" /><Relationship Id="rId377" Type="http://schemas.openxmlformats.org/officeDocument/2006/relationships/hyperlink" Target="https://pbs.twimg.com/media/DuEZSG2X4AAVXSQ.jpg" TargetMode="External" /><Relationship Id="rId378" Type="http://schemas.openxmlformats.org/officeDocument/2006/relationships/hyperlink" Target="http://pbs.twimg.com/profile_images/1042130769244774400/yHcmNbd8_normal.jpg" TargetMode="External" /><Relationship Id="rId379" Type="http://schemas.openxmlformats.org/officeDocument/2006/relationships/hyperlink" Target="http://pbs.twimg.com/profile_images/1021764314846220293/0rzcJoUN_normal.jpg" TargetMode="External" /><Relationship Id="rId380" Type="http://schemas.openxmlformats.org/officeDocument/2006/relationships/hyperlink" Target="http://pbs.twimg.com/profile_images/913077441890983936/Zx0qdweC_normal.jpg" TargetMode="External" /><Relationship Id="rId381" Type="http://schemas.openxmlformats.org/officeDocument/2006/relationships/hyperlink" Target="http://pbs.twimg.com/profile_images/913077441890983936/Zx0qdweC_normal.jpg" TargetMode="External" /><Relationship Id="rId382" Type="http://schemas.openxmlformats.org/officeDocument/2006/relationships/hyperlink" Target="http://pbs.twimg.com/profile_images/925907541522911237/XTsze1Br_normal.jpg" TargetMode="External" /><Relationship Id="rId383" Type="http://schemas.openxmlformats.org/officeDocument/2006/relationships/hyperlink" Target="http://pbs.twimg.com/profile_images/925907541522911237/XTsze1Br_normal.jpg" TargetMode="External" /><Relationship Id="rId384" Type="http://schemas.openxmlformats.org/officeDocument/2006/relationships/hyperlink" Target="http://pbs.twimg.com/profile_images/925907541522911237/XTsze1Br_normal.jpg" TargetMode="External" /><Relationship Id="rId385" Type="http://schemas.openxmlformats.org/officeDocument/2006/relationships/hyperlink" Target="http://pbs.twimg.com/profile_images/925907541522911237/XTsze1Br_normal.jpg" TargetMode="External" /><Relationship Id="rId386" Type="http://schemas.openxmlformats.org/officeDocument/2006/relationships/hyperlink" Target="http://pbs.twimg.com/profile_images/973626665849909248/AXErtSgV_normal.jpg" TargetMode="External" /><Relationship Id="rId387" Type="http://schemas.openxmlformats.org/officeDocument/2006/relationships/hyperlink" Target="http://pbs.twimg.com/profile_images/973626665849909248/AXErtSgV_normal.jpg" TargetMode="External" /><Relationship Id="rId388" Type="http://schemas.openxmlformats.org/officeDocument/2006/relationships/hyperlink" Target="http://pbs.twimg.com/profile_images/973626665849909248/AXErtSgV_normal.jpg" TargetMode="External" /><Relationship Id="rId389" Type="http://schemas.openxmlformats.org/officeDocument/2006/relationships/hyperlink" Target="http://pbs.twimg.com/profile_images/973626665849909248/AXErtSgV_normal.jpg" TargetMode="External" /><Relationship Id="rId390" Type="http://schemas.openxmlformats.org/officeDocument/2006/relationships/hyperlink" Target="http://pbs.twimg.com/profile_images/925907541522911237/XTsze1Br_normal.jpg" TargetMode="External" /><Relationship Id="rId391" Type="http://schemas.openxmlformats.org/officeDocument/2006/relationships/hyperlink" Target="http://pbs.twimg.com/profile_images/880129329887301634/JjdrpuO0_normal.jpg" TargetMode="External" /><Relationship Id="rId392" Type="http://schemas.openxmlformats.org/officeDocument/2006/relationships/hyperlink" Target="http://pbs.twimg.com/profile_images/880129329887301634/JjdrpuO0_normal.jpg" TargetMode="External" /><Relationship Id="rId393" Type="http://schemas.openxmlformats.org/officeDocument/2006/relationships/hyperlink" Target="http://pbs.twimg.com/profile_images/925907541522911237/XTsze1Br_normal.jpg" TargetMode="External" /><Relationship Id="rId394" Type="http://schemas.openxmlformats.org/officeDocument/2006/relationships/hyperlink" Target="http://pbs.twimg.com/profile_images/925907541522911237/XTsze1Br_normal.jpg" TargetMode="External" /><Relationship Id="rId395" Type="http://schemas.openxmlformats.org/officeDocument/2006/relationships/hyperlink" Target="http://pbs.twimg.com/profile_images/925907541522911237/XTsze1Br_normal.jpg" TargetMode="External" /><Relationship Id="rId396" Type="http://schemas.openxmlformats.org/officeDocument/2006/relationships/hyperlink" Target="http://pbs.twimg.com/profile_images/925907541522911237/XTsze1Br_normal.jpg" TargetMode="External" /><Relationship Id="rId397" Type="http://schemas.openxmlformats.org/officeDocument/2006/relationships/hyperlink" Target="http://pbs.twimg.com/profile_images/925907541522911237/XTsze1Br_normal.jpg" TargetMode="External" /><Relationship Id="rId398" Type="http://schemas.openxmlformats.org/officeDocument/2006/relationships/hyperlink" Target="https://pbs.twimg.com/media/DuEZSG2X4AAVXSQ.jpg" TargetMode="External" /><Relationship Id="rId399" Type="http://schemas.openxmlformats.org/officeDocument/2006/relationships/hyperlink" Target="https://pbs.twimg.com/media/DuI6xpAW4AQUSDW.jpg" TargetMode="External" /><Relationship Id="rId400" Type="http://schemas.openxmlformats.org/officeDocument/2006/relationships/hyperlink" Target="http://pbs.twimg.com/profile_images/1042130769244774400/yHcmNbd8_normal.jpg" TargetMode="External" /><Relationship Id="rId401" Type="http://schemas.openxmlformats.org/officeDocument/2006/relationships/hyperlink" Target="http://pbs.twimg.com/profile_images/1042130769244774400/yHcmNbd8_normal.jpg" TargetMode="External" /><Relationship Id="rId402" Type="http://schemas.openxmlformats.org/officeDocument/2006/relationships/hyperlink" Target="http://pbs.twimg.com/profile_images/1021764314846220293/0rzcJoUN_normal.jpg" TargetMode="External" /><Relationship Id="rId403" Type="http://schemas.openxmlformats.org/officeDocument/2006/relationships/hyperlink" Target="http://pbs.twimg.com/profile_images/913077441890983936/Zx0qdweC_normal.jpg" TargetMode="External" /><Relationship Id="rId404" Type="http://schemas.openxmlformats.org/officeDocument/2006/relationships/hyperlink" Target="http://pbs.twimg.com/profile_images/913077441890983936/Zx0qdweC_normal.jpg" TargetMode="External" /><Relationship Id="rId405" Type="http://schemas.openxmlformats.org/officeDocument/2006/relationships/hyperlink" Target="http://pbs.twimg.com/profile_images/925907541522911237/XTsze1Br_normal.jp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925907541522911237/XTsze1Br_normal.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925907541522911237/XTsze1Br_normal.jpg" TargetMode="External" /><Relationship Id="rId410" Type="http://schemas.openxmlformats.org/officeDocument/2006/relationships/hyperlink" Target="http://pbs.twimg.com/profile_images/667351009530806272/D85sBsSS_normal.jpg" TargetMode="External" /><Relationship Id="rId411" Type="http://schemas.openxmlformats.org/officeDocument/2006/relationships/hyperlink" Target="http://pbs.twimg.com/profile_images/667351009530806272/D85sBsSS_normal.jpg" TargetMode="External" /><Relationship Id="rId412" Type="http://schemas.openxmlformats.org/officeDocument/2006/relationships/hyperlink" Target="https://pbs.twimg.com/media/DxnuGh_UwAAyi6h.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pbs.twimg.com/profile_images/925907541522911237/XTsze1Br_normal.jpg" TargetMode="External" /><Relationship Id="rId415" Type="http://schemas.openxmlformats.org/officeDocument/2006/relationships/hyperlink" Target="http://pbs.twimg.com/profile_images/925907541522911237/XTsze1Br_normal.jpg" TargetMode="External" /><Relationship Id="rId416" Type="http://schemas.openxmlformats.org/officeDocument/2006/relationships/hyperlink" Target="https://pbs.twimg.com/media/DzOlyTiUUAAPECg.jpg" TargetMode="External" /><Relationship Id="rId417" Type="http://schemas.openxmlformats.org/officeDocument/2006/relationships/hyperlink" Target="http://pbs.twimg.com/profile_images/629647877619363840/TRVNIS0o_normal.jpg" TargetMode="External" /><Relationship Id="rId418" Type="http://schemas.openxmlformats.org/officeDocument/2006/relationships/hyperlink" Target="http://pbs.twimg.com/profile_images/629647877619363840/TRVNIS0o_normal.jpg" TargetMode="External" /><Relationship Id="rId419" Type="http://schemas.openxmlformats.org/officeDocument/2006/relationships/hyperlink" Target="http://pbs.twimg.com/profile_images/629647877619363840/TRVNIS0o_normal.jpg" TargetMode="External" /><Relationship Id="rId420" Type="http://schemas.openxmlformats.org/officeDocument/2006/relationships/hyperlink" Target="http://pbs.twimg.com/profile_images/2392652189/xv5crogd87rqmltidfj8_normal.jpeg" TargetMode="External" /><Relationship Id="rId421" Type="http://schemas.openxmlformats.org/officeDocument/2006/relationships/hyperlink" Target="http://pbs.twimg.com/profile_images/913077441890983936/Zx0qdweC_normal.jpg" TargetMode="External" /><Relationship Id="rId422" Type="http://schemas.openxmlformats.org/officeDocument/2006/relationships/hyperlink" Target="http://pbs.twimg.com/profile_images/925907541522911237/XTsze1Br_normal.jpg" TargetMode="External" /><Relationship Id="rId423" Type="http://schemas.openxmlformats.org/officeDocument/2006/relationships/hyperlink" Target="http://pbs.twimg.com/profile_images/925907541522911237/XTsze1Br_normal.jpg" TargetMode="External" /><Relationship Id="rId424" Type="http://schemas.openxmlformats.org/officeDocument/2006/relationships/hyperlink" Target="https://pbs.twimg.com/media/DzOlyTiUUAAPECg.jpg" TargetMode="External" /><Relationship Id="rId425" Type="http://schemas.openxmlformats.org/officeDocument/2006/relationships/hyperlink" Target="http://pbs.twimg.com/profile_images/730546276081623042/8dyOlZe7_normal.jpg" TargetMode="External" /><Relationship Id="rId426" Type="http://schemas.openxmlformats.org/officeDocument/2006/relationships/hyperlink" Target="http://pbs.twimg.com/profile_images/730546276081623042/8dyOlZe7_normal.jpg" TargetMode="External" /><Relationship Id="rId427" Type="http://schemas.openxmlformats.org/officeDocument/2006/relationships/hyperlink" Target="http://pbs.twimg.com/profile_images/925907541522911237/XTsze1Br_normal.jpg" TargetMode="External" /><Relationship Id="rId428" Type="http://schemas.openxmlformats.org/officeDocument/2006/relationships/hyperlink" Target="https://pbs.twimg.com/media/DzOlyTiUUAAPECg.jpg" TargetMode="External" /><Relationship Id="rId429" Type="http://schemas.openxmlformats.org/officeDocument/2006/relationships/hyperlink" Target="http://pbs.twimg.com/profile_images/1043406771107385345/6eOi0CAb_normal.jpg" TargetMode="External" /><Relationship Id="rId430" Type="http://schemas.openxmlformats.org/officeDocument/2006/relationships/hyperlink" Target="http://pbs.twimg.com/profile_images/2392652189/xv5crogd87rqmltidfj8_normal.jpeg" TargetMode="External" /><Relationship Id="rId431" Type="http://schemas.openxmlformats.org/officeDocument/2006/relationships/hyperlink" Target="http://pbs.twimg.com/profile_images/2392652189/xv5crogd87rqmltidfj8_normal.jpeg" TargetMode="External" /><Relationship Id="rId432" Type="http://schemas.openxmlformats.org/officeDocument/2006/relationships/hyperlink" Target="http://pbs.twimg.com/profile_images/925907541522911237/XTsze1Br_normal.jpg" TargetMode="External" /><Relationship Id="rId433" Type="http://schemas.openxmlformats.org/officeDocument/2006/relationships/hyperlink" Target="https://pbs.twimg.com/media/DzOlyTiUUAAPECg.jpg" TargetMode="External" /><Relationship Id="rId434" Type="http://schemas.openxmlformats.org/officeDocument/2006/relationships/hyperlink" Target="http://pbs.twimg.com/profile_images/1043406771107385345/6eOi0CAb_normal.jpg" TargetMode="External" /><Relationship Id="rId435" Type="http://schemas.openxmlformats.org/officeDocument/2006/relationships/hyperlink" Target="https://pbs.twimg.com/media/Dtj6vXrV4AcYGVY.jpg" TargetMode="External" /><Relationship Id="rId436" Type="http://schemas.openxmlformats.org/officeDocument/2006/relationships/hyperlink" Target="http://pbs.twimg.com/profile_images/1043406771107385345/6eOi0CAb_normal.jpg" TargetMode="External" /><Relationship Id="rId437" Type="http://schemas.openxmlformats.org/officeDocument/2006/relationships/hyperlink" Target="https://pbs.twimg.com/media/Dtj6vXrV4AcYGVY.jpg" TargetMode="External" /><Relationship Id="rId438" Type="http://schemas.openxmlformats.org/officeDocument/2006/relationships/hyperlink" Target="https://pbs.twimg.com/media/Dtj6vXrV4AcYGVY.jpg" TargetMode="External" /><Relationship Id="rId439" Type="http://schemas.openxmlformats.org/officeDocument/2006/relationships/hyperlink" Target="https://pbs.twimg.com/media/Dtj6vXrV4AcYGVY.jpg" TargetMode="External" /><Relationship Id="rId440" Type="http://schemas.openxmlformats.org/officeDocument/2006/relationships/hyperlink" Target="http://pbs.twimg.com/profile_images/3247195801/f490ed93d1ef4dd6a26a7df004e3b076_normal.png" TargetMode="External" /><Relationship Id="rId441" Type="http://schemas.openxmlformats.org/officeDocument/2006/relationships/hyperlink" Target="http://pbs.twimg.com/profile_images/925907541522911237/XTsze1Br_normal.jpg" TargetMode="External" /><Relationship Id="rId442" Type="http://schemas.openxmlformats.org/officeDocument/2006/relationships/hyperlink" Target="http://pbs.twimg.com/profile_images/1043406771107385345/6eOi0CAb_normal.jpg" TargetMode="External" /><Relationship Id="rId443" Type="http://schemas.openxmlformats.org/officeDocument/2006/relationships/hyperlink" Target="http://pbs.twimg.com/profile_images/913077441890983936/Zx0qdweC_normal.jpg" TargetMode="External" /><Relationship Id="rId444" Type="http://schemas.openxmlformats.org/officeDocument/2006/relationships/hyperlink" Target="https://pbs.twimg.com/media/DuJnaB1WoAEfV9K.jpg" TargetMode="External" /><Relationship Id="rId445" Type="http://schemas.openxmlformats.org/officeDocument/2006/relationships/hyperlink" Target="http://pbs.twimg.com/profile_images/1043406771107385345/6eOi0CAb_normal.jpg" TargetMode="External" /><Relationship Id="rId446" Type="http://schemas.openxmlformats.org/officeDocument/2006/relationships/hyperlink" Target="http://pbs.twimg.com/profile_images/913077441890983936/Zx0qdweC_normal.jpg" TargetMode="External" /><Relationship Id="rId447" Type="http://schemas.openxmlformats.org/officeDocument/2006/relationships/hyperlink" Target="http://pbs.twimg.com/profile_images/913077441890983936/Zx0qdweC_normal.jpg" TargetMode="External" /><Relationship Id="rId448" Type="http://schemas.openxmlformats.org/officeDocument/2006/relationships/hyperlink" Target="http://pbs.twimg.com/profile_images/913077441890983936/Zx0qdweC_normal.jpg" TargetMode="External" /><Relationship Id="rId449" Type="http://schemas.openxmlformats.org/officeDocument/2006/relationships/hyperlink" Target="http://pbs.twimg.com/profile_images/913077441890983936/Zx0qdweC_normal.jpg" TargetMode="External" /><Relationship Id="rId450" Type="http://schemas.openxmlformats.org/officeDocument/2006/relationships/hyperlink" Target="http://pbs.twimg.com/profile_images/913077441890983936/Zx0qdweC_normal.jpg" TargetMode="External" /><Relationship Id="rId451" Type="http://schemas.openxmlformats.org/officeDocument/2006/relationships/hyperlink" Target="http://pbs.twimg.com/profile_images/913077441890983936/Zx0qdweC_normal.jpg" TargetMode="External" /><Relationship Id="rId452" Type="http://schemas.openxmlformats.org/officeDocument/2006/relationships/hyperlink" Target="http://pbs.twimg.com/profile_images/913077441890983936/Zx0qdweC_normal.jpg" TargetMode="External" /><Relationship Id="rId453" Type="http://schemas.openxmlformats.org/officeDocument/2006/relationships/hyperlink" Target="http://pbs.twimg.com/profile_images/913077441890983936/Zx0qdweC_normal.jpg" TargetMode="External" /><Relationship Id="rId454" Type="http://schemas.openxmlformats.org/officeDocument/2006/relationships/hyperlink" Target="http://pbs.twimg.com/profile_images/913077441890983936/Zx0qdweC_normal.jpg" TargetMode="External" /><Relationship Id="rId455" Type="http://schemas.openxmlformats.org/officeDocument/2006/relationships/hyperlink" Target="http://pbs.twimg.com/profile_images/913077441890983936/Zx0qdweC_normal.jpg" TargetMode="External" /><Relationship Id="rId456" Type="http://schemas.openxmlformats.org/officeDocument/2006/relationships/hyperlink" Target="http://pbs.twimg.com/profile_images/913077441890983936/Zx0qdweC_normal.jpg" TargetMode="External" /><Relationship Id="rId457" Type="http://schemas.openxmlformats.org/officeDocument/2006/relationships/hyperlink" Target="http://pbs.twimg.com/profile_images/913077441890983936/Zx0qdweC_normal.jpg" TargetMode="External" /><Relationship Id="rId458" Type="http://schemas.openxmlformats.org/officeDocument/2006/relationships/hyperlink" Target="http://pbs.twimg.com/profile_images/913077441890983936/Zx0qdweC_normal.jpg" TargetMode="External" /><Relationship Id="rId459" Type="http://schemas.openxmlformats.org/officeDocument/2006/relationships/hyperlink" Target="https://pbs.twimg.com/media/DuKP0MEWwAAxNac.jpg" TargetMode="External" /><Relationship Id="rId460" Type="http://schemas.openxmlformats.org/officeDocument/2006/relationships/hyperlink" Target="https://pbs.twimg.com/media/DuKP0MEWwAAxNac.jpg" TargetMode="External" /><Relationship Id="rId461" Type="http://schemas.openxmlformats.org/officeDocument/2006/relationships/hyperlink" Target="http://pbs.twimg.com/profile_images/913077441890983936/Zx0qdweC_normal.jpg" TargetMode="External" /><Relationship Id="rId462" Type="http://schemas.openxmlformats.org/officeDocument/2006/relationships/hyperlink" Target="http://pbs.twimg.com/profile_images/913077441890983936/Zx0qdweC_normal.jpg" TargetMode="External" /><Relationship Id="rId463" Type="http://schemas.openxmlformats.org/officeDocument/2006/relationships/hyperlink" Target="https://pbs.twimg.com/media/DuJhWglWoAEODs2.jpg" TargetMode="External" /><Relationship Id="rId464" Type="http://schemas.openxmlformats.org/officeDocument/2006/relationships/hyperlink" Target="http://pbs.twimg.com/profile_images/913077441890983936/Zx0qdweC_normal.jpg" TargetMode="External" /><Relationship Id="rId465" Type="http://schemas.openxmlformats.org/officeDocument/2006/relationships/hyperlink" Target="http://pbs.twimg.com/profile_images/913077441890983936/Zx0qdweC_normal.jpg" TargetMode="External" /><Relationship Id="rId466" Type="http://schemas.openxmlformats.org/officeDocument/2006/relationships/hyperlink" Target="https://pbs.twimg.com/media/DuJUuurXgAALHB2.jpg" TargetMode="External" /><Relationship Id="rId467" Type="http://schemas.openxmlformats.org/officeDocument/2006/relationships/hyperlink" Target="https://pbs.twimg.com/media/DuJUuurXgAALHB2.jpg" TargetMode="External" /><Relationship Id="rId468" Type="http://schemas.openxmlformats.org/officeDocument/2006/relationships/hyperlink" Target="https://pbs.twimg.com/media/DuI6xpAW4AQUSDW.jpg" TargetMode="External" /><Relationship Id="rId469" Type="http://schemas.openxmlformats.org/officeDocument/2006/relationships/hyperlink" Target="http://pbs.twimg.com/profile_images/913077441890983936/Zx0qdweC_normal.jpg" TargetMode="External" /><Relationship Id="rId470" Type="http://schemas.openxmlformats.org/officeDocument/2006/relationships/hyperlink" Target="http://pbs.twimg.com/profile_images/913077441890983936/Zx0qdweC_normal.jpg" TargetMode="External" /><Relationship Id="rId471" Type="http://schemas.openxmlformats.org/officeDocument/2006/relationships/hyperlink" Target="http://pbs.twimg.com/profile_images/913077441890983936/Zx0qdweC_normal.jpg" TargetMode="External" /><Relationship Id="rId472" Type="http://schemas.openxmlformats.org/officeDocument/2006/relationships/hyperlink" Target="http://pbs.twimg.com/profile_images/913077441890983936/Zx0qdweC_normal.jpg" TargetMode="External" /><Relationship Id="rId473" Type="http://schemas.openxmlformats.org/officeDocument/2006/relationships/hyperlink" Target="http://pbs.twimg.com/profile_images/913077441890983936/Zx0qdweC_normal.jpg" TargetMode="External" /><Relationship Id="rId474" Type="http://schemas.openxmlformats.org/officeDocument/2006/relationships/hyperlink" Target="http://pbs.twimg.com/profile_images/913077441890983936/Zx0qdweC_normal.jpg" TargetMode="External" /><Relationship Id="rId475" Type="http://schemas.openxmlformats.org/officeDocument/2006/relationships/hyperlink" Target="http://pbs.twimg.com/profile_images/913077441890983936/Zx0qdweC_normal.jpg" TargetMode="External" /><Relationship Id="rId476" Type="http://schemas.openxmlformats.org/officeDocument/2006/relationships/hyperlink" Target="http://pbs.twimg.com/profile_images/913077441890983936/Zx0qdweC_normal.jpg" TargetMode="External" /><Relationship Id="rId477" Type="http://schemas.openxmlformats.org/officeDocument/2006/relationships/hyperlink" Target="http://pbs.twimg.com/profile_images/913077441890983936/Zx0qdweC_normal.jpg" TargetMode="External" /><Relationship Id="rId478" Type="http://schemas.openxmlformats.org/officeDocument/2006/relationships/hyperlink" Target="http://pbs.twimg.com/profile_images/913077441890983936/Zx0qdweC_normal.jpg" TargetMode="External" /><Relationship Id="rId479" Type="http://schemas.openxmlformats.org/officeDocument/2006/relationships/hyperlink" Target="http://pbs.twimg.com/profile_images/913077441890983936/Zx0qdweC_normal.jpg" TargetMode="External" /><Relationship Id="rId480" Type="http://schemas.openxmlformats.org/officeDocument/2006/relationships/hyperlink" Target="http://pbs.twimg.com/profile_images/913077441890983936/Zx0qdweC_normal.jpg" TargetMode="External" /><Relationship Id="rId481" Type="http://schemas.openxmlformats.org/officeDocument/2006/relationships/hyperlink" Target="http://pbs.twimg.com/profile_images/913077441890983936/Zx0qdweC_normal.jpg" TargetMode="External" /><Relationship Id="rId482" Type="http://schemas.openxmlformats.org/officeDocument/2006/relationships/hyperlink" Target="http://pbs.twimg.com/profile_images/913077441890983936/Zx0qdweC_normal.jpg" TargetMode="External" /><Relationship Id="rId483" Type="http://schemas.openxmlformats.org/officeDocument/2006/relationships/hyperlink" Target="http://pbs.twimg.com/profile_images/913077441890983936/Zx0qdweC_normal.jpg" TargetMode="External" /><Relationship Id="rId484" Type="http://schemas.openxmlformats.org/officeDocument/2006/relationships/hyperlink" Target="http://pbs.twimg.com/profile_images/913077441890983936/Zx0qdweC_normal.jpg" TargetMode="External" /><Relationship Id="rId485" Type="http://schemas.openxmlformats.org/officeDocument/2006/relationships/hyperlink" Target="http://pbs.twimg.com/profile_images/913077441890983936/Zx0qdweC_normal.jpg" TargetMode="External" /><Relationship Id="rId486" Type="http://schemas.openxmlformats.org/officeDocument/2006/relationships/hyperlink" Target="http://pbs.twimg.com/profile_images/913077441890983936/Zx0qdweC_normal.jpg" TargetMode="External" /><Relationship Id="rId487" Type="http://schemas.openxmlformats.org/officeDocument/2006/relationships/hyperlink" Target="http://pbs.twimg.com/profile_images/913077441890983936/Zx0qdweC_normal.jpg" TargetMode="External" /><Relationship Id="rId488" Type="http://schemas.openxmlformats.org/officeDocument/2006/relationships/hyperlink" Target="http://pbs.twimg.com/profile_images/913077441890983936/Zx0qdweC_normal.jpg" TargetMode="External" /><Relationship Id="rId489" Type="http://schemas.openxmlformats.org/officeDocument/2006/relationships/hyperlink" Target="http://pbs.twimg.com/profile_images/913077441890983936/Zx0qdweC_normal.jpg" TargetMode="External" /><Relationship Id="rId490" Type="http://schemas.openxmlformats.org/officeDocument/2006/relationships/hyperlink" Target="http://pbs.twimg.com/profile_images/913077441890983936/Zx0qdweC_normal.jpg" TargetMode="External" /><Relationship Id="rId491" Type="http://schemas.openxmlformats.org/officeDocument/2006/relationships/hyperlink" Target="http://pbs.twimg.com/profile_images/913077441890983936/Zx0qdweC_normal.jpg" TargetMode="External" /><Relationship Id="rId492" Type="http://schemas.openxmlformats.org/officeDocument/2006/relationships/hyperlink" Target="http://pbs.twimg.com/profile_images/913077441890983936/Zx0qdweC_normal.jpg" TargetMode="External" /><Relationship Id="rId493" Type="http://schemas.openxmlformats.org/officeDocument/2006/relationships/hyperlink" Target="http://pbs.twimg.com/profile_images/913077441890983936/Zx0qdweC_normal.jpg" TargetMode="External" /><Relationship Id="rId494" Type="http://schemas.openxmlformats.org/officeDocument/2006/relationships/hyperlink" Target="http://pbs.twimg.com/profile_images/913077441890983936/Zx0qdweC_normal.jpg" TargetMode="External" /><Relationship Id="rId495" Type="http://schemas.openxmlformats.org/officeDocument/2006/relationships/hyperlink" Target="http://pbs.twimg.com/profile_images/913077441890983936/Zx0qdweC_normal.jpg" TargetMode="External" /><Relationship Id="rId496" Type="http://schemas.openxmlformats.org/officeDocument/2006/relationships/hyperlink" Target="http://pbs.twimg.com/profile_images/913077441890983936/Zx0qdweC_normal.jpg" TargetMode="External" /><Relationship Id="rId497" Type="http://schemas.openxmlformats.org/officeDocument/2006/relationships/hyperlink" Target="http://pbs.twimg.com/profile_images/913077441890983936/Zx0qdweC_normal.jpg" TargetMode="External" /><Relationship Id="rId498" Type="http://schemas.openxmlformats.org/officeDocument/2006/relationships/hyperlink" Target="http://pbs.twimg.com/profile_images/913077441890983936/Zx0qdweC_normal.jpg" TargetMode="External" /><Relationship Id="rId499" Type="http://schemas.openxmlformats.org/officeDocument/2006/relationships/hyperlink" Target="https://pbs.twimg.com/media/DuG50fFX4AEul1k.jpg" TargetMode="External" /><Relationship Id="rId500" Type="http://schemas.openxmlformats.org/officeDocument/2006/relationships/hyperlink" Target="https://pbs.twimg.com/media/DxnuGh_UwAAyi6h.jpg" TargetMode="External" /><Relationship Id="rId501" Type="http://schemas.openxmlformats.org/officeDocument/2006/relationships/hyperlink" Target="http://pbs.twimg.com/profile_images/1043406771107385345/6eOi0CAb_normal.jpg" TargetMode="External" /><Relationship Id="rId502" Type="http://schemas.openxmlformats.org/officeDocument/2006/relationships/hyperlink" Target="https://pbs.twimg.com/media/DuJNQJRWkAANmKh.jpg" TargetMode="External" /><Relationship Id="rId503" Type="http://schemas.openxmlformats.org/officeDocument/2006/relationships/hyperlink" Target="https://pbs.twimg.com/media/DuJNQJRWkAANmKh.jpg" TargetMode="External" /><Relationship Id="rId504" Type="http://schemas.openxmlformats.org/officeDocument/2006/relationships/hyperlink" Target="http://pbs.twimg.com/profile_images/1042039130845261824/QuwPGBcM_normal.jpg" TargetMode="External" /><Relationship Id="rId505" Type="http://schemas.openxmlformats.org/officeDocument/2006/relationships/hyperlink" Target="http://pbs.twimg.com/profile_images/1042039130845261824/QuwPGBcM_normal.jpg" TargetMode="External" /><Relationship Id="rId506" Type="http://schemas.openxmlformats.org/officeDocument/2006/relationships/hyperlink" Target="http://pbs.twimg.com/profile_images/1042039130845261824/QuwPGBcM_normal.jpg" TargetMode="External" /><Relationship Id="rId507" Type="http://schemas.openxmlformats.org/officeDocument/2006/relationships/hyperlink" Target="http://pbs.twimg.com/profile_images/1042039130845261824/QuwPGBcM_normal.jpg" TargetMode="External" /><Relationship Id="rId508" Type="http://schemas.openxmlformats.org/officeDocument/2006/relationships/hyperlink" Target="http://pbs.twimg.com/profile_images/1042039130845261824/QuwPGBcM_normal.jpg" TargetMode="External" /><Relationship Id="rId509" Type="http://schemas.openxmlformats.org/officeDocument/2006/relationships/hyperlink" Target="http://pbs.twimg.com/profile_images/1021764314846220293/0rzcJoUN_normal.jpg" TargetMode="External" /><Relationship Id="rId510" Type="http://schemas.openxmlformats.org/officeDocument/2006/relationships/hyperlink" Target="http://pbs.twimg.com/profile_images/1021764314846220293/0rzcJoUN_normal.jpg" TargetMode="External" /><Relationship Id="rId511" Type="http://schemas.openxmlformats.org/officeDocument/2006/relationships/hyperlink" Target="http://pbs.twimg.com/profile_images/925907541522911237/XTsze1Br_normal.jpg" TargetMode="External" /><Relationship Id="rId512" Type="http://schemas.openxmlformats.org/officeDocument/2006/relationships/hyperlink" Target="http://pbs.twimg.com/profile_images/925907541522911237/XTsze1Br_normal.jpg" TargetMode="External" /><Relationship Id="rId513" Type="http://schemas.openxmlformats.org/officeDocument/2006/relationships/hyperlink" Target="https://pbs.twimg.com/media/DuKP0MEWwAAxNac.jpg" TargetMode="External" /><Relationship Id="rId514" Type="http://schemas.openxmlformats.org/officeDocument/2006/relationships/hyperlink" Target="http://pbs.twimg.com/profile_images/925907541522911237/XTsze1Br_normal.jpg" TargetMode="External" /><Relationship Id="rId515" Type="http://schemas.openxmlformats.org/officeDocument/2006/relationships/hyperlink" Target="https://pbs.twimg.com/media/DuKP0MEWwAAxNac.jpg" TargetMode="External" /><Relationship Id="rId516" Type="http://schemas.openxmlformats.org/officeDocument/2006/relationships/hyperlink" Target="http://pbs.twimg.com/profile_images/1021764314846220293/0rzcJoUN_normal.jpg" TargetMode="External" /><Relationship Id="rId517" Type="http://schemas.openxmlformats.org/officeDocument/2006/relationships/hyperlink" Target="https://pbs.twimg.com/media/DuJUuurXgAALHB2.jpg" TargetMode="External" /><Relationship Id="rId518" Type="http://schemas.openxmlformats.org/officeDocument/2006/relationships/hyperlink" Target="https://pbs.twimg.com/media/DuO4ouoWwAA5y1Q.jpg" TargetMode="External" /><Relationship Id="rId519" Type="http://schemas.openxmlformats.org/officeDocument/2006/relationships/hyperlink" Target="http://pbs.twimg.com/profile_images/925907541522911237/XTsze1Br_normal.jpg" TargetMode="External" /><Relationship Id="rId520" Type="http://schemas.openxmlformats.org/officeDocument/2006/relationships/hyperlink" Target="https://pbs.twimg.com/media/DuJUuurXgAALHB2.jpg" TargetMode="External" /><Relationship Id="rId521" Type="http://schemas.openxmlformats.org/officeDocument/2006/relationships/hyperlink" Target="http://pbs.twimg.com/profile_images/1021764314846220293/0rzcJoUN_normal.jpg" TargetMode="External" /><Relationship Id="rId522" Type="http://schemas.openxmlformats.org/officeDocument/2006/relationships/hyperlink" Target="http://pbs.twimg.com/profile_images/1021764314846220293/0rzcJoUN_normal.jpg" TargetMode="External" /><Relationship Id="rId523" Type="http://schemas.openxmlformats.org/officeDocument/2006/relationships/hyperlink" Target="http://pbs.twimg.com/profile_images/1021764314846220293/0rzcJoUN_normal.jpg" TargetMode="External" /><Relationship Id="rId524" Type="http://schemas.openxmlformats.org/officeDocument/2006/relationships/hyperlink" Target="http://pbs.twimg.com/profile_images/1021764314846220293/0rzcJoUN_normal.jpg" TargetMode="External" /><Relationship Id="rId525" Type="http://schemas.openxmlformats.org/officeDocument/2006/relationships/hyperlink" Target="http://pbs.twimg.com/profile_images/1021764314846220293/0rzcJoUN_normal.jpg" TargetMode="External" /><Relationship Id="rId526" Type="http://schemas.openxmlformats.org/officeDocument/2006/relationships/hyperlink" Target="https://pbs.twimg.com/media/DuAWk1UU0AA9WBy.jpg" TargetMode="External" /><Relationship Id="rId527" Type="http://schemas.openxmlformats.org/officeDocument/2006/relationships/hyperlink" Target="https://pbs.twimg.com/media/DuG50fFX4AEul1k.jp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pbs.twimg.com/profile_images/925907541522911237/XTsze1Br_normal.jpg" TargetMode="External" /><Relationship Id="rId530" Type="http://schemas.openxmlformats.org/officeDocument/2006/relationships/hyperlink" Target="http://pbs.twimg.com/profile_images/1043406771107385345/6eOi0CAb_normal.jpg" TargetMode="External" /><Relationship Id="rId531" Type="http://schemas.openxmlformats.org/officeDocument/2006/relationships/hyperlink" Target="http://pbs.twimg.com/profile_images/1043406771107385345/6eOi0CAb_normal.jpg" TargetMode="External" /><Relationship Id="rId532" Type="http://schemas.openxmlformats.org/officeDocument/2006/relationships/hyperlink" Target="http://pbs.twimg.com/profile_images/1043406771107385345/6eOi0CAb_normal.jpg" TargetMode="External" /><Relationship Id="rId533" Type="http://schemas.openxmlformats.org/officeDocument/2006/relationships/hyperlink" Target="http://pbs.twimg.com/profile_images/445965023068692481/ZfBq6s1L_normal.png" TargetMode="External" /><Relationship Id="rId534" Type="http://schemas.openxmlformats.org/officeDocument/2006/relationships/hyperlink" Target="https://pbs.twimg.com/media/Dtl3ySvV4AA2rju.jpg" TargetMode="External" /><Relationship Id="rId535" Type="http://schemas.openxmlformats.org/officeDocument/2006/relationships/hyperlink" Target="http://pbs.twimg.com/profile_images/925907541522911237/XTsze1Br_normal.jpg" TargetMode="External" /><Relationship Id="rId536" Type="http://schemas.openxmlformats.org/officeDocument/2006/relationships/hyperlink" Target="https://pbs.twimg.com/media/Dy5GEuAUUAASM8v.jpg" TargetMode="External" /><Relationship Id="rId537" Type="http://schemas.openxmlformats.org/officeDocument/2006/relationships/hyperlink" Target="http://pbs.twimg.com/profile_images/1043406771107385345/6eOi0CAb_normal.jpg" TargetMode="External" /><Relationship Id="rId538" Type="http://schemas.openxmlformats.org/officeDocument/2006/relationships/hyperlink" Target="http://pbs.twimg.com/profile_images/445965023068692481/ZfBq6s1L_normal.png" TargetMode="External" /><Relationship Id="rId539" Type="http://schemas.openxmlformats.org/officeDocument/2006/relationships/hyperlink" Target="http://pbs.twimg.com/profile_images/445965023068692481/ZfBq6s1L_normal.png" TargetMode="External" /><Relationship Id="rId540" Type="http://schemas.openxmlformats.org/officeDocument/2006/relationships/hyperlink" Target="https://pbs.twimg.com/media/DuJa5DxWkAIuHcB.jpg" TargetMode="External" /><Relationship Id="rId541" Type="http://schemas.openxmlformats.org/officeDocument/2006/relationships/hyperlink" Target="http://pbs.twimg.com/profile_images/925907541522911237/XTsze1Br_normal.jpg" TargetMode="External" /><Relationship Id="rId542" Type="http://schemas.openxmlformats.org/officeDocument/2006/relationships/hyperlink" Target="http://pbs.twimg.com/profile_images/925907541522911237/XTsze1Br_normal.jpg" TargetMode="External" /><Relationship Id="rId543" Type="http://schemas.openxmlformats.org/officeDocument/2006/relationships/hyperlink" Target="http://pbs.twimg.com/profile_images/1043406771107385345/6eOi0CAb_normal.jpg" TargetMode="External" /><Relationship Id="rId544" Type="http://schemas.openxmlformats.org/officeDocument/2006/relationships/hyperlink" Target="http://pbs.twimg.com/profile_images/1043406771107385345/6eOi0CAb_normal.jpg" TargetMode="External" /><Relationship Id="rId545" Type="http://schemas.openxmlformats.org/officeDocument/2006/relationships/hyperlink" Target="http://pbs.twimg.com/profile_images/3247195801/f490ed93d1ef4dd6a26a7df004e3b076_normal.png" TargetMode="External" /><Relationship Id="rId546" Type="http://schemas.openxmlformats.org/officeDocument/2006/relationships/hyperlink" Target="http://pbs.twimg.com/profile_images/3247195801/f490ed93d1ef4dd6a26a7df004e3b076_normal.png" TargetMode="External" /><Relationship Id="rId547" Type="http://schemas.openxmlformats.org/officeDocument/2006/relationships/hyperlink" Target="http://pbs.twimg.com/profile_images/3247195801/f490ed93d1ef4dd6a26a7df004e3b076_normal.png" TargetMode="External" /><Relationship Id="rId548" Type="http://schemas.openxmlformats.org/officeDocument/2006/relationships/hyperlink" Target="http://pbs.twimg.com/profile_images/3247195801/f490ed93d1ef4dd6a26a7df004e3b076_normal.png" TargetMode="External" /><Relationship Id="rId549" Type="http://schemas.openxmlformats.org/officeDocument/2006/relationships/hyperlink" Target="http://pbs.twimg.com/profile_images/3247195801/f490ed93d1ef4dd6a26a7df004e3b076_normal.png" TargetMode="External" /><Relationship Id="rId550" Type="http://schemas.openxmlformats.org/officeDocument/2006/relationships/hyperlink" Target="http://pbs.twimg.com/profile_images/3247195801/f490ed93d1ef4dd6a26a7df004e3b076_normal.png" TargetMode="External" /><Relationship Id="rId551" Type="http://schemas.openxmlformats.org/officeDocument/2006/relationships/hyperlink" Target="http://pbs.twimg.com/profile_images/925907541522911237/XTsze1Br_normal.jpg" TargetMode="External" /><Relationship Id="rId552" Type="http://schemas.openxmlformats.org/officeDocument/2006/relationships/hyperlink" Target="http://pbs.twimg.com/profile_images/925907541522911237/XTsze1Br_normal.jpg" TargetMode="External" /><Relationship Id="rId553" Type="http://schemas.openxmlformats.org/officeDocument/2006/relationships/hyperlink" Target="http://pbs.twimg.com/profile_images/925907541522911237/XTsze1Br_normal.jpg" TargetMode="External" /><Relationship Id="rId554" Type="http://schemas.openxmlformats.org/officeDocument/2006/relationships/hyperlink" Target="http://pbs.twimg.com/profile_images/1043406771107385345/6eOi0CAb_normal.jpg" TargetMode="External" /><Relationship Id="rId555" Type="http://schemas.openxmlformats.org/officeDocument/2006/relationships/hyperlink" Target="http://pbs.twimg.com/profile_images/1043406771107385345/6eOi0CAb_normal.jpg" TargetMode="External" /><Relationship Id="rId556" Type="http://schemas.openxmlformats.org/officeDocument/2006/relationships/hyperlink" Target="http://pbs.twimg.com/profile_images/925907541522911237/XTsze1Br_normal.jpg" TargetMode="External" /><Relationship Id="rId557" Type="http://schemas.openxmlformats.org/officeDocument/2006/relationships/hyperlink" Target="http://pbs.twimg.com/profile_images/1043406771107385345/6eOi0CAb_normal.jpg" TargetMode="External" /><Relationship Id="rId558" Type="http://schemas.openxmlformats.org/officeDocument/2006/relationships/hyperlink" Target="https://pbs.twimg.com/media/Dv15mT7WsAIV8un.jpg" TargetMode="External" /><Relationship Id="rId559" Type="http://schemas.openxmlformats.org/officeDocument/2006/relationships/hyperlink" Target="https://pbs.twimg.com/media/Dw5MkdsWwAAamHf.jpg" TargetMode="External" /><Relationship Id="rId560" Type="http://schemas.openxmlformats.org/officeDocument/2006/relationships/hyperlink" Target="https://pbs.twimg.com/media/DwuypRkXQAEsqvU.jpg" TargetMode="External" /><Relationship Id="rId561" Type="http://schemas.openxmlformats.org/officeDocument/2006/relationships/hyperlink" Target="https://pbs.twimg.com/media/Dy2SSrbX0AAP1ve.jpg" TargetMode="External" /><Relationship Id="rId562" Type="http://schemas.openxmlformats.org/officeDocument/2006/relationships/hyperlink" Target="http://pbs.twimg.com/profile_images/925907541522911237/XTsze1Br_normal.jpg" TargetMode="External" /><Relationship Id="rId563" Type="http://schemas.openxmlformats.org/officeDocument/2006/relationships/hyperlink" Target="https://pbs.twimg.com/media/Dtl3ySvV4AA2rju.jpg" TargetMode="External" /><Relationship Id="rId564" Type="http://schemas.openxmlformats.org/officeDocument/2006/relationships/hyperlink" Target="https://pbs.twimg.com/media/DtmbDv8U4AAJYKs.jpg" TargetMode="External" /><Relationship Id="rId565" Type="http://schemas.openxmlformats.org/officeDocument/2006/relationships/hyperlink" Target="http://pbs.twimg.com/profile_images/925907541522911237/XTsze1Br_normal.jpg" TargetMode="External" /><Relationship Id="rId566" Type="http://schemas.openxmlformats.org/officeDocument/2006/relationships/hyperlink" Target="http://pbs.twimg.com/profile_images/925907541522911237/XTsze1Br_normal.jpg" TargetMode="External" /><Relationship Id="rId567" Type="http://schemas.openxmlformats.org/officeDocument/2006/relationships/hyperlink" Target="http://pbs.twimg.com/profile_images/925907541522911237/XTsze1Br_normal.jpg" TargetMode="External" /><Relationship Id="rId568" Type="http://schemas.openxmlformats.org/officeDocument/2006/relationships/hyperlink" Target="https://pbs.twimg.com/media/Dw5g5ZgUwAAQ-5I.jpg" TargetMode="External" /><Relationship Id="rId569" Type="http://schemas.openxmlformats.org/officeDocument/2006/relationships/hyperlink" Target="http://pbs.twimg.com/profile_images/925907541522911237/XTsze1Br_normal.jpg" TargetMode="External" /><Relationship Id="rId570" Type="http://schemas.openxmlformats.org/officeDocument/2006/relationships/hyperlink" Target="http://pbs.twimg.com/profile_images/925907541522911237/XTsze1Br_normal.jpg" TargetMode="External" /><Relationship Id="rId571" Type="http://schemas.openxmlformats.org/officeDocument/2006/relationships/hyperlink" Target="http://pbs.twimg.com/profile_images/925907541522911237/XTsze1Br_normal.jpg" TargetMode="External" /><Relationship Id="rId572" Type="http://schemas.openxmlformats.org/officeDocument/2006/relationships/hyperlink" Target="http://pbs.twimg.com/profile_images/925907541522911237/XTsze1Br_normal.jpg" TargetMode="External" /><Relationship Id="rId573" Type="http://schemas.openxmlformats.org/officeDocument/2006/relationships/hyperlink" Target="http://pbs.twimg.com/profile_images/925907541522911237/XTsze1Br_normal.jpg" TargetMode="External" /><Relationship Id="rId574" Type="http://schemas.openxmlformats.org/officeDocument/2006/relationships/hyperlink" Target="http://pbs.twimg.com/profile_images/925907541522911237/XTsze1Br_normal.jpg" TargetMode="External" /><Relationship Id="rId575" Type="http://schemas.openxmlformats.org/officeDocument/2006/relationships/hyperlink" Target="https://pbs.twimg.com/media/Dy5GEuAUUAASM8v.jpg" TargetMode="External" /><Relationship Id="rId576" Type="http://schemas.openxmlformats.org/officeDocument/2006/relationships/hyperlink" Target="http://pbs.twimg.com/profile_images/925907541522911237/XTsze1Br_normal.jpg" TargetMode="External" /><Relationship Id="rId577" Type="http://schemas.openxmlformats.org/officeDocument/2006/relationships/hyperlink" Target="http://pbs.twimg.com/profile_images/925907541522911237/XTsze1Br_normal.jpg" TargetMode="External" /><Relationship Id="rId578" Type="http://schemas.openxmlformats.org/officeDocument/2006/relationships/hyperlink" Target="https://pbs.twimg.com/media/DzOlyTiUUAAPECg.jpg" TargetMode="External" /><Relationship Id="rId579" Type="http://schemas.openxmlformats.org/officeDocument/2006/relationships/hyperlink" Target="http://pbs.twimg.com/profile_images/925907541522911237/XTsze1Br_normal.jpg" TargetMode="External" /><Relationship Id="rId580" Type="http://schemas.openxmlformats.org/officeDocument/2006/relationships/hyperlink" Target="http://pbs.twimg.com/profile_images/1043406771107385345/6eOi0CAb_normal.jpg" TargetMode="External" /><Relationship Id="rId581" Type="http://schemas.openxmlformats.org/officeDocument/2006/relationships/hyperlink" Target="http://pbs.twimg.com/profile_images/1043406771107385345/6eOi0CAb_normal.jpg" TargetMode="External" /><Relationship Id="rId582" Type="http://schemas.openxmlformats.org/officeDocument/2006/relationships/hyperlink" Target="http://pbs.twimg.com/profile_images/1043406771107385345/6eOi0CAb_normal.jpg" TargetMode="External" /><Relationship Id="rId583" Type="http://schemas.openxmlformats.org/officeDocument/2006/relationships/hyperlink" Target="http://pbs.twimg.com/profile_images/1043406771107385345/6eOi0CAb_normal.jpg" TargetMode="External" /><Relationship Id="rId584" Type="http://schemas.openxmlformats.org/officeDocument/2006/relationships/hyperlink" Target="http://pbs.twimg.com/profile_images/925907541522911237/XTsze1Br_normal.jpg" TargetMode="External" /><Relationship Id="rId585" Type="http://schemas.openxmlformats.org/officeDocument/2006/relationships/hyperlink" Target="http://pbs.twimg.com/profile_images/1043406771107385345/6eOi0CAb_normal.jpg" TargetMode="External" /><Relationship Id="rId586" Type="http://schemas.openxmlformats.org/officeDocument/2006/relationships/hyperlink" Target="https://pbs.twimg.com/media/DtMuswMU0AEVBON.jpg" TargetMode="External" /><Relationship Id="rId587" Type="http://schemas.openxmlformats.org/officeDocument/2006/relationships/hyperlink" Target="https://pbs.twimg.com/media/Dtl3ySvV4AA2rju.jpg" TargetMode="External" /><Relationship Id="rId588" Type="http://schemas.openxmlformats.org/officeDocument/2006/relationships/hyperlink" Target="https://pbs.twimg.com/media/DtmbDv8U4AAJYKs.jpg" TargetMode="External" /><Relationship Id="rId589" Type="http://schemas.openxmlformats.org/officeDocument/2006/relationships/hyperlink" Target="http://pbs.twimg.com/profile_images/925907541522911237/XTsze1Br_normal.jpg" TargetMode="External" /><Relationship Id="rId590" Type="http://schemas.openxmlformats.org/officeDocument/2006/relationships/hyperlink" Target="https://pbs.twimg.com/media/Dw5g5ZgUwAAQ-5I.jpg" TargetMode="External" /><Relationship Id="rId591" Type="http://schemas.openxmlformats.org/officeDocument/2006/relationships/hyperlink" Target="https://pbs.twimg.com/media/DxnuGh_UwAAyi6h.jpg" TargetMode="External" /><Relationship Id="rId592" Type="http://schemas.openxmlformats.org/officeDocument/2006/relationships/hyperlink" Target="https://pbs.twimg.com/media/DxsVR5HUwAE8R7q.jpg" TargetMode="External" /><Relationship Id="rId593" Type="http://schemas.openxmlformats.org/officeDocument/2006/relationships/hyperlink" Target="http://pbs.twimg.com/profile_images/925907541522911237/XTsze1Br_normal.jpg" TargetMode="External" /><Relationship Id="rId594" Type="http://schemas.openxmlformats.org/officeDocument/2006/relationships/hyperlink" Target="http://pbs.twimg.com/profile_images/925907541522911237/XTsze1Br_normal.jpg" TargetMode="External" /><Relationship Id="rId595" Type="http://schemas.openxmlformats.org/officeDocument/2006/relationships/hyperlink" Target="https://pbs.twimg.com/media/Dy5I15RVAAAa2_N.jpg" TargetMode="External" /><Relationship Id="rId596" Type="http://schemas.openxmlformats.org/officeDocument/2006/relationships/hyperlink" Target="http://pbs.twimg.com/profile_images/925907541522911237/XTsze1Br_normal.jpg" TargetMode="External" /><Relationship Id="rId597" Type="http://schemas.openxmlformats.org/officeDocument/2006/relationships/hyperlink" Target="http://pbs.twimg.com/profile_images/1043406771107385345/6eOi0CAb_normal.jpg" TargetMode="External" /><Relationship Id="rId598" Type="http://schemas.openxmlformats.org/officeDocument/2006/relationships/hyperlink" Target="http://pbs.twimg.com/profile_images/1043406771107385345/6eOi0CAb_normal.jpg" TargetMode="External" /><Relationship Id="rId599" Type="http://schemas.openxmlformats.org/officeDocument/2006/relationships/hyperlink" Target="http://pbs.twimg.com/profile_images/1043406771107385345/6eOi0CAb_normal.jpg" TargetMode="External" /><Relationship Id="rId600" Type="http://schemas.openxmlformats.org/officeDocument/2006/relationships/hyperlink" Target="http://pbs.twimg.com/profile_images/1043406771107385345/6eOi0CAb_normal.jpg" TargetMode="External" /><Relationship Id="rId601" Type="http://schemas.openxmlformats.org/officeDocument/2006/relationships/hyperlink" Target="http://pbs.twimg.com/profile_images/1043406771107385345/6eOi0CAb_normal.jpg" TargetMode="External" /><Relationship Id="rId602" Type="http://schemas.openxmlformats.org/officeDocument/2006/relationships/hyperlink" Target="http://pbs.twimg.com/profile_images/1093425165021659142/viKCUytu_normal.jpg" TargetMode="External" /><Relationship Id="rId603" Type="http://schemas.openxmlformats.org/officeDocument/2006/relationships/hyperlink" Target="http://pbs.twimg.com/profile_images/3119861225/5ad23eba8b7647403ee993ea81abc67e_normal.jpeg" TargetMode="External" /><Relationship Id="rId604" Type="http://schemas.openxmlformats.org/officeDocument/2006/relationships/hyperlink" Target="http://pbs.twimg.com/profile_images/1067720966657269761/PSI0Lxr9_normal.jpg" TargetMode="External" /><Relationship Id="rId605" Type="http://schemas.openxmlformats.org/officeDocument/2006/relationships/hyperlink" Target="http://pbs.twimg.com/profile_images/737013929419759616/BSqFt1y3_normal.jpg" TargetMode="External" /><Relationship Id="rId606" Type="http://schemas.openxmlformats.org/officeDocument/2006/relationships/hyperlink" Target="http://pbs.twimg.com/profile_images/737013929419759616/BSqFt1y3_normal.jpg" TargetMode="External" /><Relationship Id="rId607" Type="http://schemas.openxmlformats.org/officeDocument/2006/relationships/hyperlink" Target="http://pbs.twimg.com/profile_images/737013929419759616/BSqFt1y3_normal.jpg" TargetMode="External" /><Relationship Id="rId608" Type="http://schemas.openxmlformats.org/officeDocument/2006/relationships/hyperlink" Target="http://pbs.twimg.com/profile_images/737013929419759616/BSqFt1y3_normal.jpg" TargetMode="External" /><Relationship Id="rId609" Type="http://schemas.openxmlformats.org/officeDocument/2006/relationships/hyperlink" Target="http://pbs.twimg.com/profile_images/737013929419759616/BSqFt1y3_normal.jpg" TargetMode="External" /><Relationship Id="rId610" Type="http://schemas.openxmlformats.org/officeDocument/2006/relationships/hyperlink" Target="http://pbs.twimg.com/profile_images/737013929419759616/BSqFt1y3_normal.jpg" TargetMode="External" /><Relationship Id="rId611" Type="http://schemas.openxmlformats.org/officeDocument/2006/relationships/hyperlink" Target="http://pbs.twimg.com/profile_images/737013929419759616/BSqFt1y3_normal.jpg" TargetMode="External" /><Relationship Id="rId612" Type="http://schemas.openxmlformats.org/officeDocument/2006/relationships/hyperlink" Target="http://pbs.twimg.com/profile_images/925907541522911237/XTsze1Br_normal.jpg" TargetMode="External" /><Relationship Id="rId613" Type="http://schemas.openxmlformats.org/officeDocument/2006/relationships/hyperlink" Target="http://pbs.twimg.com/profile_images/925907541522911237/XTsze1Br_normal.jpg" TargetMode="External" /><Relationship Id="rId614" Type="http://schemas.openxmlformats.org/officeDocument/2006/relationships/hyperlink" Target="http://pbs.twimg.com/profile_images/925907541522911237/XTsze1Br_normal.jpg" TargetMode="External" /><Relationship Id="rId615" Type="http://schemas.openxmlformats.org/officeDocument/2006/relationships/hyperlink" Target="http://pbs.twimg.com/profile_images/925907541522911237/XTsze1Br_normal.jpg" TargetMode="External" /><Relationship Id="rId616" Type="http://schemas.openxmlformats.org/officeDocument/2006/relationships/hyperlink" Target="http://pbs.twimg.com/profile_images/925907541522911237/XTsze1Br_normal.jpg" TargetMode="External" /><Relationship Id="rId617" Type="http://schemas.openxmlformats.org/officeDocument/2006/relationships/hyperlink" Target="http://pbs.twimg.com/profile_images/925907541522911237/XTsze1Br_normal.jpg" TargetMode="External" /><Relationship Id="rId618" Type="http://schemas.openxmlformats.org/officeDocument/2006/relationships/hyperlink" Target="https://pbs.twimg.com/media/DuD8PvWU8AIS8ha.jpg" TargetMode="External" /><Relationship Id="rId619" Type="http://schemas.openxmlformats.org/officeDocument/2006/relationships/hyperlink" Target="https://pbs.twimg.com/media/DuI6xpAW4AQUSDW.jpg" TargetMode="External" /><Relationship Id="rId620" Type="http://schemas.openxmlformats.org/officeDocument/2006/relationships/hyperlink" Target="https://pbs.twimg.com/media/DuJhWglWoAEODs2.jpg" TargetMode="External" /><Relationship Id="rId621" Type="http://schemas.openxmlformats.org/officeDocument/2006/relationships/hyperlink" Target="https://pbs.twimg.com/media/Du0Lf65U0AAl1lA.jpg" TargetMode="External" /><Relationship Id="rId622" Type="http://schemas.openxmlformats.org/officeDocument/2006/relationships/hyperlink" Target="http://pbs.twimg.com/profile_images/925907541522911237/XTsze1Br_normal.jpg" TargetMode="External" /><Relationship Id="rId623" Type="http://schemas.openxmlformats.org/officeDocument/2006/relationships/hyperlink" Target="https://pbs.twimg.com/media/Dxx5mqMVYAA3XLi.jpg" TargetMode="External" /><Relationship Id="rId624" Type="http://schemas.openxmlformats.org/officeDocument/2006/relationships/hyperlink" Target="https://pbs.twimg.com/media/DxyBpfBU8AAN03k.jpg" TargetMode="External" /><Relationship Id="rId625" Type="http://schemas.openxmlformats.org/officeDocument/2006/relationships/hyperlink" Target="https://pbs.twimg.com/media/DyCOF5bV4AAuTuu.png" TargetMode="External" /><Relationship Id="rId626" Type="http://schemas.openxmlformats.org/officeDocument/2006/relationships/hyperlink" Target="http://pbs.twimg.com/profile_images/925907541522911237/XTsze1Br_normal.jpg" TargetMode="External" /><Relationship Id="rId627" Type="http://schemas.openxmlformats.org/officeDocument/2006/relationships/hyperlink" Target="http://pbs.twimg.com/profile_images/925907541522911237/XTsze1Br_normal.jpg" TargetMode="External" /><Relationship Id="rId628" Type="http://schemas.openxmlformats.org/officeDocument/2006/relationships/hyperlink" Target="http://pbs.twimg.com/profile_images/925907541522911237/XTsze1Br_normal.jpg" TargetMode="External" /><Relationship Id="rId629" Type="http://schemas.openxmlformats.org/officeDocument/2006/relationships/hyperlink" Target="http://pbs.twimg.com/profile_images/925907541522911237/XTsze1Br_normal.jpg" TargetMode="External" /><Relationship Id="rId630" Type="http://schemas.openxmlformats.org/officeDocument/2006/relationships/hyperlink" Target="http://pbs.twimg.com/profile_images/925907541522911237/XTsze1Br_normal.jpg" TargetMode="External" /><Relationship Id="rId631" Type="http://schemas.openxmlformats.org/officeDocument/2006/relationships/hyperlink" Target="http://pbs.twimg.com/profile_images/925907541522911237/XTsze1Br_normal.jpg" TargetMode="External" /><Relationship Id="rId632" Type="http://schemas.openxmlformats.org/officeDocument/2006/relationships/hyperlink" Target="http://pbs.twimg.com/profile_images/1043406771107385345/6eOi0CAb_normal.jpg" TargetMode="External" /><Relationship Id="rId633" Type="http://schemas.openxmlformats.org/officeDocument/2006/relationships/hyperlink" Target="http://pbs.twimg.com/profile_images/1043406771107385345/6eOi0CAb_normal.jpg" TargetMode="External" /><Relationship Id="rId634" Type="http://schemas.openxmlformats.org/officeDocument/2006/relationships/hyperlink" Target="http://pbs.twimg.com/profile_images/1043406771107385345/6eOi0CAb_normal.jpg" TargetMode="External" /><Relationship Id="rId635" Type="http://schemas.openxmlformats.org/officeDocument/2006/relationships/hyperlink" Target="http://pbs.twimg.com/profile_images/1043406771107385345/6eOi0CAb_normal.jpg" TargetMode="External" /><Relationship Id="rId636" Type="http://schemas.openxmlformats.org/officeDocument/2006/relationships/hyperlink" Target="https://pbs.twimg.com/media/DuI6xpAW4AQUSDW.jpg" TargetMode="External" /><Relationship Id="rId637" Type="http://schemas.openxmlformats.org/officeDocument/2006/relationships/hyperlink" Target="http://pbs.twimg.com/profile_images/1043406771107385345/6eOi0CAb_normal.jpg" TargetMode="External" /><Relationship Id="rId638" Type="http://schemas.openxmlformats.org/officeDocument/2006/relationships/hyperlink" Target="http://pbs.twimg.com/profile_images/1043406771107385345/6eOi0CAb_normal.jpg" TargetMode="External" /><Relationship Id="rId639" Type="http://schemas.openxmlformats.org/officeDocument/2006/relationships/hyperlink" Target="https://pbs.twimg.com/media/DuKP0MEWwAAxNac.jpg" TargetMode="External" /><Relationship Id="rId640" Type="http://schemas.openxmlformats.org/officeDocument/2006/relationships/hyperlink" Target="https://pbs.twimg.com/media/DuJhWglWoAEODs2.jpg" TargetMode="External" /><Relationship Id="rId641" Type="http://schemas.openxmlformats.org/officeDocument/2006/relationships/hyperlink" Target="http://pbs.twimg.com/profile_images/1043406771107385345/6eOi0CAb_normal.jpg" TargetMode="External" /><Relationship Id="rId642" Type="http://schemas.openxmlformats.org/officeDocument/2006/relationships/hyperlink" Target="https://pbs.twimg.com/media/DuJUuurXgAALHB2.jpg" TargetMode="External" /><Relationship Id="rId643" Type="http://schemas.openxmlformats.org/officeDocument/2006/relationships/hyperlink" Target="http://pbs.twimg.com/profile_images/1043406771107385345/6eOi0CAb_normal.jpg" TargetMode="External" /><Relationship Id="rId644" Type="http://schemas.openxmlformats.org/officeDocument/2006/relationships/hyperlink" Target="http://pbs.twimg.com/profile_images/1043406771107385345/6eOi0CAb_normal.jpg" TargetMode="External" /><Relationship Id="rId645" Type="http://schemas.openxmlformats.org/officeDocument/2006/relationships/hyperlink" Target="http://pbs.twimg.com/profile_images/1043406771107385345/6eOi0CAb_normal.jpg" TargetMode="External" /><Relationship Id="rId646" Type="http://schemas.openxmlformats.org/officeDocument/2006/relationships/hyperlink" Target="http://pbs.twimg.com/profile_images/1043406771107385345/6eOi0CAb_normal.jpg" TargetMode="External" /><Relationship Id="rId647" Type="http://schemas.openxmlformats.org/officeDocument/2006/relationships/hyperlink" Target="http://pbs.twimg.com/profile_images/1043406771107385345/6eOi0CAb_normal.jpg" TargetMode="External" /><Relationship Id="rId648" Type="http://schemas.openxmlformats.org/officeDocument/2006/relationships/hyperlink" Target="http://pbs.twimg.com/profile_images/1043406771107385345/6eOi0CAb_normal.jpg" TargetMode="External" /><Relationship Id="rId649" Type="http://schemas.openxmlformats.org/officeDocument/2006/relationships/hyperlink" Target="http://pbs.twimg.com/profile_images/1043406771107385345/6eOi0CAb_normal.jpg" TargetMode="External" /><Relationship Id="rId650" Type="http://schemas.openxmlformats.org/officeDocument/2006/relationships/hyperlink" Target="http://pbs.twimg.com/profile_images/1043406771107385345/6eOi0CAb_normal.jpg" TargetMode="External" /><Relationship Id="rId651" Type="http://schemas.openxmlformats.org/officeDocument/2006/relationships/hyperlink" Target="http://pbs.twimg.com/profile_images/1043406771107385345/6eOi0CAb_normal.jpg" TargetMode="External" /><Relationship Id="rId652" Type="http://schemas.openxmlformats.org/officeDocument/2006/relationships/hyperlink" Target="http://pbs.twimg.com/profile_images/1043406771107385345/6eOi0CAb_normal.jpg" TargetMode="External" /><Relationship Id="rId653" Type="http://schemas.openxmlformats.org/officeDocument/2006/relationships/hyperlink" Target="http://pbs.twimg.com/profile_images/1043406771107385345/6eOi0CAb_normal.jpg" TargetMode="External" /><Relationship Id="rId654" Type="http://schemas.openxmlformats.org/officeDocument/2006/relationships/hyperlink" Target="http://pbs.twimg.com/profile_images/956006600627679233/vdaS1-BX_normal.jpg" TargetMode="External" /><Relationship Id="rId655" Type="http://schemas.openxmlformats.org/officeDocument/2006/relationships/hyperlink" Target="http://pbs.twimg.com/profile_images/1043406771107385345/6eOi0CAb_normal.jpg" TargetMode="External" /><Relationship Id="rId656" Type="http://schemas.openxmlformats.org/officeDocument/2006/relationships/hyperlink" Target="http://pbs.twimg.com/profile_images/1043406771107385345/6eOi0CAb_normal.jpg" TargetMode="External" /><Relationship Id="rId657" Type="http://schemas.openxmlformats.org/officeDocument/2006/relationships/hyperlink" Target="http://pbs.twimg.com/profile_images/1043406771107385345/6eOi0CAb_normal.jpg" TargetMode="External" /><Relationship Id="rId658" Type="http://schemas.openxmlformats.org/officeDocument/2006/relationships/hyperlink" Target="http://pbs.twimg.com/profile_images/956006600627679233/vdaS1-BX_normal.jpg" TargetMode="External" /><Relationship Id="rId659" Type="http://schemas.openxmlformats.org/officeDocument/2006/relationships/hyperlink" Target="https://twitter.com/#!/phil_wegge/status/1069883662911586304" TargetMode="External" /><Relationship Id="rId660" Type="http://schemas.openxmlformats.org/officeDocument/2006/relationships/hyperlink" Target="https://twitter.com/#!/phil_wegge/status/1069883662911586304" TargetMode="External" /><Relationship Id="rId661" Type="http://schemas.openxmlformats.org/officeDocument/2006/relationships/hyperlink" Target="https://twitter.com/#!/phil_wegge/status/1069883662911586304" TargetMode="External" /><Relationship Id="rId662" Type="http://schemas.openxmlformats.org/officeDocument/2006/relationships/hyperlink" Target="https://twitter.com/#!/phil_wegge/status/1069883662911586304" TargetMode="External" /><Relationship Id="rId663" Type="http://schemas.openxmlformats.org/officeDocument/2006/relationships/hyperlink" Target="https://twitter.com/#!/phil_wegge/status/1069883662911586304" TargetMode="External" /><Relationship Id="rId664" Type="http://schemas.openxmlformats.org/officeDocument/2006/relationships/hyperlink" Target="https://twitter.com/#!/janine1803/status/1069893511091249152" TargetMode="External" /><Relationship Id="rId665" Type="http://schemas.openxmlformats.org/officeDocument/2006/relationships/hyperlink" Target="https://twitter.com/#!/janine1803/status/1069893511091249152" TargetMode="External" /><Relationship Id="rId666" Type="http://schemas.openxmlformats.org/officeDocument/2006/relationships/hyperlink" Target="https://twitter.com/#!/janine1803/status/1069893511091249152" TargetMode="External" /><Relationship Id="rId667" Type="http://schemas.openxmlformats.org/officeDocument/2006/relationships/hyperlink" Target="https://twitter.com/#!/janine1803/status/1069893511091249152" TargetMode="External" /><Relationship Id="rId668" Type="http://schemas.openxmlformats.org/officeDocument/2006/relationships/hyperlink" Target="https://twitter.com/#!/janine1803/status/1069893511091249152" TargetMode="External" /><Relationship Id="rId669" Type="http://schemas.openxmlformats.org/officeDocument/2006/relationships/hyperlink" Target="https://twitter.com/#!/ellahafermalz/status/1069896788428115968" TargetMode="External" /><Relationship Id="rId670" Type="http://schemas.openxmlformats.org/officeDocument/2006/relationships/hyperlink" Target="https://twitter.com/#!/ellahafermalz/status/1069896788428115968" TargetMode="External" /><Relationship Id="rId671" Type="http://schemas.openxmlformats.org/officeDocument/2006/relationships/hyperlink" Target="https://twitter.com/#!/ellahafermalz/status/1069896788428115968" TargetMode="External" /><Relationship Id="rId672" Type="http://schemas.openxmlformats.org/officeDocument/2006/relationships/hyperlink" Target="https://twitter.com/#!/ellahafermalz/status/1069896788428115968" TargetMode="External" /><Relationship Id="rId673" Type="http://schemas.openxmlformats.org/officeDocument/2006/relationships/hyperlink" Target="https://twitter.com/#!/ellahafermalz/status/1069896788428115968" TargetMode="External" /><Relationship Id="rId674" Type="http://schemas.openxmlformats.org/officeDocument/2006/relationships/hyperlink" Target="https://twitter.com/#!/knowledgebird/status/1071018476939075585" TargetMode="External" /><Relationship Id="rId675" Type="http://schemas.openxmlformats.org/officeDocument/2006/relationships/hyperlink" Target="https://twitter.com/#!/knowledgebird/status/1071018476939075585" TargetMode="External" /><Relationship Id="rId676" Type="http://schemas.openxmlformats.org/officeDocument/2006/relationships/hyperlink" Target="https://twitter.com/#!/isreallysexy/status/1072484784159555586" TargetMode="External" /><Relationship Id="rId677" Type="http://schemas.openxmlformats.org/officeDocument/2006/relationships/hyperlink" Target="https://twitter.com/#!/suegemmell/status/1072650333095161856" TargetMode="External" /><Relationship Id="rId678" Type="http://schemas.openxmlformats.org/officeDocument/2006/relationships/hyperlink" Target="https://twitter.com/#!/suegemmell/status/1072648994390716416" TargetMode="External" /><Relationship Id="rId679" Type="http://schemas.openxmlformats.org/officeDocument/2006/relationships/hyperlink" Target="https://twitter.com/#!/suegemmell/status/1072650333095161856" TargetMode="External" /><Relationship Id="rId680" Type="http://schemas.openxmlformats.org/officeDocument/2006/relationships/hyperlink" Target="https://twitter.com/#!/mrscoachfuller/status/1072751432426758144" TargetMode="External" /><Relationship Id="rId681" Type="http://schemas.openxmlformats.org/officeDocument/2006/relationships/hyperlink" Target="https://twitter.com/#!/mrscoachfuller/status/1072751432426758144" TargetMode="External" /><Relationship Id="rId682" Type="http://schemas.openxmlformats.org/officeDocument/2006/relationships/hyperlink" Target="https://twitter.com/#!/palwshaa/status/1079371752181035008" TargetMode="External" /><Relationship Id="rId683" Type="http://schemas.openxmlformats.org/officeDocument/2006/relationships/hyperlink" Target="https://twitter.com/#!/palwshaa/status/1079371752181035008" TargetMode="External" /><Relationship Id="rId684" Type="http://schemas.openxmlformats.org/officeDocument/2006/relationships/hyperlink" Target="https://twitter.com/#!/palwshaa/status/1079371752181035008" TargetMode="External" /><Relationship Id="rId685" Type="http://schemas.openxmlformats.org/officeDocument/2006/relationships/hyperlink" Target="https://twitter.com/#!/palwshaa/status/1079371752181035008" TargetMode="External" /><Relationship Id="rId686" Type="http://schemas.openxmlformats.org/officeDocument/2006/relationships/hyperlink" Target="https://twitter.com/#!/palwshaa/status/1079371752181035008" TargetMode="External" /><Relationship Id="rId687" Type="http://schemas.openxmlformats.org/officeDocument/2006/relationships/hyperlink" Target="https://twitter.com/#!/dsrour/status/1080635590327132161" TargetMode="External" /><Relationship Id="rId688" Type="http://schemas.openxmlformats.org/officeDocument/2006/relationships/hyperlink" Target="https://twitter.com/#!/dsrour/status/1080635590327132161" TargetMode="External" /><Relationship Id="rId689" Type="http://schemas.openxmlformats.org/officeDocument/2006/relationships/hyperlink" Target="https://twitter.com/#!/dsrour/status/1080635590327132161" TargetMode="External" /><Relationship Id="rId690" Type="http://schemas.openxmlformats.org/officeDocument/2006/relationships/hyperlink" Target="https://twitter.com/#!/dsrour/status/1080635590327132161" TargetMode="External" /><Relationship Id="rId691" Type="http://schemas.openxmlformats.org/officeDocument/2006/relationships/hyperlink" Target="https://twitter.com/#!/slatts/status/1084539093726515200" TargetMode="External" /><Relationship Id="rId692" Type="http://schemas.openxmlformats.org/officeDocument/2006/relationships/hyperlink" Target="https://twitter.com/#!/cmgrchi/status/1085402787859623941" TargetMode="External" /><Relationship Id="rId693" Type="http://schemas.openxmlformats.org/officeDocument/2006/relationships/hyperlink" Target="https://twitter.com/#!/cmgrchi/status/1085402787859623941" TargetMode="External" /><Relationship Id="rId694" Type="http://schemas.openxmlformats.org/officeDocument/2006/relationships/hyperlink" Target="https://twitter.com/#!/javier_otaola/status/1087720411440259072" TargetMode="External" /><Relationship Id="rId695" Type="http://schemas.openxmlformats.org/officeDocument/2006/relationships/hyperlink" Target="https://twitter.com/#!/cookerandlooker/status/1089670323929149440" TargetMode="External" /><Relationship Id="rId696" Type="http://schemas.openxmlformats.org/officeDocument/2006/relationships/hyperlink" Target="https://twitter.com/#!/voinonen/status/1071090588378906629" TargetMode="External" /><Relationship Id="rId697" Type="http://schemas.openxmlformats.org/officeDocument/2006/relationships/hyperlink" Target="https://twitter.com/#!/voinonen/status/1071090588378906629" TargetMode="External" /><Relationship Id="rId698" Type="http://schemas.openxmlformats.org/officeDocument/2006/relationships/hyperlink" Target="https://twitter.com/#!/voinonen/status/1071090588378906629" TargetMode="External" /><Relationship Id="rId699" Type="http://schemas.openxmlformats.org/officeDocument/2006/relationships/hyperlink" Target="https://twitter.com/#!/voinonen/status/1071090588378906629" TargetMode="External" /><Relationship Id="rId700" Type="http://schemas.openxmlformats.org/officeDocument/2006/relationships/hyperlink" Target="https://twitter.com/#!/voinonen/status/1071090588378906629" TargetMode="External" /><Relationship Id="rId701" Type="http://schemas.openxmlformats.org/officeDocument/2006/relationships/hyperlink" Target="https://twitter.com/#!/rhappe/status/1071091965436014592" TargetMode="External" /><Relationship Id="rId702" Type="http://schemas.openxmlformats.org/officeDocument/2006/relationships/hyperlink" Target="https://twitter.com/#!/mollyanglin/status/1071092771325325312" TargetMode="External" /><Relationship Id="rId703" Type="http://schemas.openxmlformats.org/officeDocument/2006/relationships/hyperlink" Target="https://twitter.com/#!/britz/status/1071091819516178432" TargetMode="External" /><Relationship Id="rId704" Type="http://schemas.openxmlformats.org/officeDocument/2006/relationships/hyperlink" Target="https://twitter.com/#!/rhappe/status/1071091965436014592" TargetMode="External" /><Relationship Id="rId705" Type="http://schemas.openxmlformats.org/officeDocument/2006/relationships/hyperlink" Target="https://twitter.com/#!/mollyanglin/status/1071092771325325312" TargetMode="External" /><Relationship Id="rId706" Type="http://schemas.openxmlformats.org/officeDocument/2006/relationships/hyperlink" Target="https://twitter.com/#!/britz/status/1071091819516178432" TargetMode="External" /><Relationship Id="rId707" Type="http://schemas.openxmlformats.org/officeDocument/2006/relationships/hyperlink" Target="https://twitter.com/#!/rhappe/status/1071091965436014592" TargetMode="External" /><Relationship Id="rId708" Type="http://schemas.openxmlformats.org/officeDocument/2006/relationships/hyperlink" Target="https://twitter.com/#!/rhappe/status/1071091965436014592" TargetMode="External" /><Relationship Id="rId709" Type="http://schemas.openxmlformats.org/officeDocument/2006/relationships/hyperlink" Target="https://twitter.com/#!/rhappe/status/1071091965436014592" TargetMode="External" /><Relationship Id="rId710" Type="http://schemas.openxmlformats.org/officeDocument/2006/relationships/hyperlink" Target="https://twitter.com/#!/rhappe/status/1071091965436014592" TargetMode="External" /><Relationship Id="rId711" Type="http://schemas.openxmlformats.org/officeDocument/2006/relationships/hyperlink" Target="https://twitter.com/#!/mollyanglin/status/1071092771325325312" TargetMode="External" /><Relationship Id="rId712" Type="http://schemas.openxmlformats.org/officeDocument/2006/relationships/hyperlink" Target="https://twitter.com/#!/britz/status/1071091819516178432" TargetMode="External" /><Relationship Id="rId713" Type="http://schemas.openxmlformats.org/officeDocument/2006/relationships/hyperlink" Target="https://twitter.com/#!/mollyanglin/status/1071092771325325312" TargetMode="External" /><Relationship Id="rId714" Type="http://schemas.openxmlformats.org/officeDocument/2006/relationships/hyperlink" Target="https://twitter.com/#!/mollyanglin/status/1071092771325325312" TargetMode="External" /><Relationship Id="rId715" Type="http://schemas.openxmlformats.org/officeDocument/2006/relationships/hyperlink" Target="https://twitter.com/#!/mollyanglin/status/1071092771325325312" TargetMode="External" /><Relationship Id="rId716" Type="http://schemas.openxmlformats.org/officeDocument/2006/relationships/hyperlink" Target="https://twitter.com/#!/britz/status/1071091819516178432" TargetMode="External" /><Relationship Id="rId717" Type="http://schemas.openxmlformats.org/officeDocument/2006/relationships/hyperlink" Target="https://twitter.com/#!/juliebhunt/status/1090612676508729347" TargetMode="External" /><Relationship Id="rId718" Type="http://schemas.openxmlformats.org/officeDocument/2006/relationships/hyperlink" Target="https://twitter.com/#!/juliebhunt/status/1090612676508729347" TargetMode="External" /><Relationship Id="rId719" Type="http://schemas.openxmlformats.org/officeDocument/2006/relationships/hyperlink" Target="https://twitter.com/#!/juliebhunt/status/1090612717398999040" TargetMode="External" /><Relationship Id="rId720" Type="http://schemas.openxmlformats.org/officeDocument/2006/relationships/hyperlink" Target="https://twitter.com/#!/juliebhunt/status/1090612717398999040" TargetMode="External" /><Relationship Id="rId721" Type="http://schemas.openxmlformats.org/officeDocument/2006/relationships/hyperlink" Target="https://twitter.com/#!/juliebhunt/status/1090612717398999040" TargetMode="External" /><Relationship Id="rId722" Type="http://schemas.openxmlformats.org/officeDocument/2006/relationships/hyperlink" Target="https://twitter.com/#!/worrelpa/status/1093257807674179589" TargetMode="External" /><Relationship Id="rId723" Type="http://schemas.openxmlformats.org/officeDocument/2006/relationships/hyperlink" Target="https://twitter.com/#!/hargravesinst/status/1091146775501701120" TargetMode="External" /><Relationship Id="rId724" Type="http://schemas.openxmlformats.org/officeDocument/2006/relationships/hyperlink" Target="https://twitter.com/#!/hargravesinst/status/1091146775501701120" TargetMode="External" /><Relationship Id="rId725" Type="http://schemas.openxmlformats.org/officeDocument/2006/relationships/hyperlink" Target="https://twitter.com/#!/hargravesinst/status/1091146775501701120" TargetMode="External" /><Relationship Id="rId726" Type="http://schemas.openxmlformats.org/officeDocument/2006/relationships/hyperlink" Target="https://twitter.com/#!/hargravesinst/status/1091146775501701120" TargetMode="External" /><Relationship Id="rId727" Type="http://schemas.openxmlformats.org/officeDocument/2006/relationships/hyperlink" Target="https://twitter.com/#!/hargravesinst/status/1070473746853568512" TargetMode="External" /><Relationship Id="rId728" Type="http://schemas.openxmlformats.org/officeDocument/2006/relationships/hyperlink" Target="https://twitter.com/#!/hargravesinst/status/1070903402488586240" TargetMode="External" /><Relationship Id="rId729" Type="http://schemas.openxmlformats.org/officeDocument/2006/relationships/hyperlink" Target="https://twitter.com/#!/hargravesinst/status/1075674919181127681" TargetMode="External" /><Relationship Id="rId730" Type="http://schemas.openxmlformats.org/officeDocument/2006/relationships/hyperlink" Target="https://twitter.com/#!/hargravesinst/status/1083157341946695681" TargetMode="External" /><Relationship Id="rId731" Type="http://schemas.openxmlformats.org/officeDocument/2006/relationships/hyperlink" Target="https://twitter.com/#!/hargravesinst/status/1085821725022011392" TargetMode="External" /><Relationship Id="rId732" Type="http://schemas.openxmlformats.org/officeDocument/2006/relationships/hyperlink" Target="https://twitter.com/#!/hargravesinst/status/1091146775501701120" TargetMode="External" /><Relationship Id="rId733" Type="http://schemas.openxmlformats.org/officeDocument/2006/relationships/hyperlink" Target="https://twitter.com/#!/hargravesinst/status/1093431946263306240" TargetMode="External" /><Relationship Id="rId734" Type="http://schemas.openxmlformats.org/officeDocument/2006/relationships/hyperlink" Target="https://twitter.com/#!/clearbox/status/1093825265682141190" TargetMode="External" /><Relationship Id="rId735" Type="http://schemas.openxmlformats.org/officeDocument/2006/relationships/hyperlink" Target="https://twitter.com/#!/ernstdecsey/status/1094996174262726662" TargetMode="External" /><Relationship Id="rId736" Type="http://schemas.openxmlformats.org/officeDocument/2006/relationships/hyperlink" Target="https://twitter.com/#!/ernstdecsey/status/1094996174262726662" TargetMode="External" /><Relationship Id="rId737" Type="http://schemas.openxmlformats.org/officeDocument/2006/relationships/hyperlink" Target="https://twitter.com/#!/ernstdecsey/status/1094996174262726662" TargetMode="External" /><Relationship Id="rId738" Type="http://schemas.openxmlformats.org/officeDocument/2006/relationships/hyperlink" Target="https://twitter.com/#!/sarahcasdorph/status/1095111723327967232" TargetMode="External" /><Relationship Id="rId739" Type="http://schemas.openxmlformats.org/officeDocument/2006/relationships/hyperlink" Target="https://twitter.com/#!/sarahcasdorph/status/1095111723327967232" TargetMode="External" /><Relationship Id="rId740" Type="http://schemas.openxmlformats.org/officeDocument/2006/relationships/hyperlink" Target="https://twitter.com/#!/sarahcasdorph/status/1095111723327967232" TargetMode="External" /><Relationship Id="rId741" Type="http://schemas.openxmlformats.org/officeDocument/2006/relationships/hyperlink" Target="https://twitter.com/#!/wedge/status/1095261322638442497" TargetMode="External" /><Relationship Id="rId742" Type="http://schemas.openxmlformats.org/officeDocument/2006/relationships/hyperlink" Target="https://twitter.com/#!/wedge/status/1095261322638442497" TargetMode="External" /><Relationship Id="rId743" Type="http://schemas.openxmlformats.org/officeDocument/2006/relationships/hyperlink" Target="https://twitter.com/#!/cslemp/status/1093388900813455362" TargetMode="External" /><Relationship Id="rId744" Type="http://schemas.openxmlformats.org/officeDocument/2006/relationships/hyperlink" Target="https://twitter.com/#!/sammarshall/status/1093400246812590080" TargetMode="External" /><Relationship Id="rId745" Type="http://schemas.openxmlformats.org/officeDocument/2006/relationships/hyperlink" Target="https://twitter.com/#!/tsdigi/status/1095260745456123904" TargetMode="External" /><Relationship Id="rId746" Type="http://schemas.openxmlformats.org/officeDocument/2006/relationships/hyperlink" Target="https://twitter.com/#!/sammarshall/status/1095265548949180416" TargetMode="External" /><Relationship Id="rId747" Type="http://schemas.openxmlformats.org/officeDocument/2006/relationships/hyperlink" Target="https://twitter.com/#!/simongterry/status/1070047656104214528" TargetMode="External" /><Relationship Id="rId748" Type="http://schemas.openxmlformats.org/officeDocument/2006/relationships/hyperlink" Target="https://twitter.com/#!/simongterry/status/1070047656104214528" TargetMode="External" /><Relationship Id="rId749" Type="http://schemas.openxmlformats.org/officeDocument/2006/relationships/hyperlink" Target="https://twitter.com/#!/simongterry/status/1070047656104214528" TargetMode="External" /><Relationship Id="rId750" Type="http://schemas.openxmlformats.org/officeDocument/2006/relationships/hyperlink" Target="https://twitter.com/#!/simongterry/status/1070047656104214528" TargetMode="External" /><Relationship Id="rId751" Type="http://schemas.openxmlformats.org/officeDocument/2006/relationships/hyperlink" Target="https://twitter.com/#!/simongterry/status/1070047656104214528" TargetMode="External" /><Relationship Id="rId752" Type="http://schemas.openxmlformats.org/officeDocument/2006/relationships/hyperlink" Target="https://twitter.com/#!/simongterry/status/1095421092192120832" TargetMode="External" /><Relationship Id="rId753" Type="http://schemas.openxmlformats.org/officeDocument/2006/relationships/hyperlink" Target="https://twitter.com/#!/simongterry/status/1095421092192120832" TargetMode="External" /><Relationship Id="rId754" Type="http://schemas.openxmlformats.org/officeDocument/2006/relationships/hyperlink" Target="https://twitter.com/#!/intranetfocus/status/1090592764717350912" TargetMode="External" /><Relationship Id="rId755" Type="http://schemas.openxmlformats.org/officeDocument/2006/relationships/hyperlink" Target="https://twitter.com/#!/tedhopton/status/1090595006841319424" TargetMode="External" /><Relationship Id="rId756" Type="http://schemas.openxmlformats.org/officeDocument/2006/relationships/hyperlink" Target="https://twitter.com/#!/llocklee/status/1090722776070086657" TargetMode="External" /><Relationship Id="rId757" Type="http://schemas.openxmlformats.org/officeDocument/2006/relationships/hyperlink" Target="https://twitter.com/#!/llocklee/status/1090723821710004224" TargetMode="External" /><Relationship Id="rId758" Type="http://schemas.openxmlformats.org/officeDocument/2006/relationships/hyperlink" Target="https://twitter.com/#!/llocklee/status/1090724830091988993" TargetMode="External" /><Relationship Id="rId759" Type="http://schemas.openxmlformats.org/officeDocument/2006/relationships/hyperlink" Target="https://twitter.com/#!/tedhopton/status/1090595006841319424" TargetMode="External" /><Relationship Id="rId760" Type="http://schemas.openxmlformats.org/officeDocument/2006/relationships/hyperlink" Target="https://twitter.com/#!/llocklee/status/1090723821710004224" TargetMode="External" /><Relationship Id="rId761" Type="http://schemas.openxmlformats.org/officeDocument/2006/relationships/hyperlink" Target="https://twitter.com/#!/llocklee/status/1090724830091988993" TargetMode="External" /><Relationship Id="rId762" Type="http://schemas.openxmlformats.org/officeDocument/2006/relationships/hyperlink" Target="https://twitter.com/#!/benjohn987/status/1095596877008064512" TargetMode="External" /><Relationship Id="rId763" Type="http://schemas.openxmlformats.org/officeDocument/2006/relationships/hyperlink" Target="https://twitter.com/#!/benjohn987/status/1095596877008064512" TargetMode="External" /><Relationship Id="rId764" Type="http://schemas.openxmlformats.org/officeDocument/2006/relationships/hyperlink" Target="https://twitter.com/#!/benjohn987/status/1095596877008064512" TargetMode="External" /><Relationship Id="rId765" Type="http://schemas.openxmlformats.org/officeDocument/2006/relationships/hyperlink" Target="https://twitter.com/#!/benjohn987/status/1095596877008064512" TargetMode="External" /><Relationship Id="rId766" Type="http://schemas.openxmlformats.org/officeDocument/2006/relationships/hyperlink" Target="https://twitter.com/#!/benjohn987/status/1095596877008064512" TargetMode="External" /><Relationship Id="rId767" Type="http://schemas.openxmlformats.org/officeDocument/2006/relationships/hyperlink" Target="https://twitter.com/#!/benjohn987/status/1095596877008064512" TargetMode="External" /><Relationship Id="rId768" Type="http://schemas.openxmlformats.org/officeDocument/2006/relationships/hyperlink" Target="https://twitter.com/#!/stefaniquarles/status/1095617536681566208" TargetMode="External" /><Relationship Id="rId769" Type="http://schemas.openxmlformats.org/officeDocument/2006/relationships/hyperlink" Target="https://twitter.com/#!/stefaniquarles/status/1095617536681566208" TargetMode="External" /><Relationship Id="rId770" Type="http://schemas.openxmlformats.org/officeDocument/2006/relationships/hyperlink" Target="https://twitter.com/#!/chieftech/status/1095615922293751809" TargetMode="External" /><Relationship Id="rId771" Type="http://schemas.openxmlformats.org/officeDocument/2006/relationships/hyperlink" Target="https://twitter.com/#!/owenbrandt/status/1095610385099640832" TargetMode="External" /><Relationship Id="rId772" Type="http://schemas.openxmlformats.org/officeDocument/2006/relationships/hyperlink" Target="https://twitter.com/#!/owenbrandt/status/1095610385099640832" TargetMode="External" /><Relationship Id="rId773" Type="http://schemas.openxmlformats.org/officeDocument/2006/relationships/hyperlink" Target="https://twitter.com/#!/owenbrandt/status/1095610385099640832" TargetMode="External" /><Relationship Id="rId774" Type="http://schemas.openxmlformats.org/officeDocument/2006/relationships/hyperlink" Target="https://twitter.com/#!/owenbrandt/status/1095610385099640832" TargetMode="External" /><Relationship Id="rId775" Type="http://schemas.openxmlformats.org/officeDocument/2006/relationships/hyperlink" Target="https://twitter.com/#!/owenbrandt/status/1095610385099640832" TargetMode="External" /><Relationship Id="rId776" Type="http://schemas.openxmlformats.org/officeDocument/2006/relationships/hyperlink" Target="https://twitter.com/#!/owenbrandt/status/1095610385099640832" TargetMode="External" /><Relationship Id="rId777" Type="http://schemas.openxmlformats.org/officeDocument/2006/relationships/hyperlink" Target="https://twitter.com/#!/owenbrandt/status/1095610385099640832" TargetMode="External" /><Relationship Id="rId778" Type="http://schemas.openxmlformats.org/officeDocument/2006/relationships/hyperlink" Target="https://twitter.com/#!/owenbrandt/status/1095646094749425664" TargetMode="External" /><Relationship Id="rId779" Type="http://schemas.openxmlformats.org/officeDocument/2006/relationships/hyperlink" Target="https://twitter.com/#!/owenbrandt/status/1095646094749425664" TargetMode="External" /><Relationship Id="rId780" Type="http://schemas.openxmlformats.org/officeDocument/2006/relationships/hyperlink" Target="https://twitter.com/#!/owenbrandt/status/1095646094749425664" TargetMode="External" /><Relationship Id="rId781" Type="http://schemas.openxmlformats.org/officeDocument/2006/relationships/hyperlink" Target="https://twitter.com/#!/owenbrandt/status/1095646094749425664" TargetMode="External" /><Relationship Id="rId782" Type="http://schemas.openxmlformats.org/officeDocument/2006/relationships/hyperlink" Target="https://twitter.com/#!/owenbrandt/status/1095646094749425664" TargetMode="External" /><Relationship Id="rId783" Type="http://schemas.openxmlformats.org/officeDocument/2006/relationships/hyperlink" Target="https://twitter.com/#!/owenbrandt/status/1095646094749425664" TargetMode="External" /><Relationship Id="rId784" Type="http://schemas.openxmlformats.org/officeDocument/2006/relationships/hyperlink" Target="https://twitter.com/#!/owenbrandt/status/1095646094749425664" TargetMode="External" /><Relationship Id="rId785" Type="http://schemas.openxmlformats.org/officeDocument/2006/relationships/hyperlink" Target="https://twitter.com/#!/britz/status/1071091819516178432" TargetMode="External" /><Relationship Id="rId786" Type="http://schemas.openxmlformats.org/officeDocument/2006/relationships/hyperlink" Target="https://twitter.com/#!/thecr/status/1071015240903655424" TargetMode="External" /><Relationship Id="rId787" Type="http://schemas.openxmlformats.org/officeDocument/2006/relationships/hyperlink" Target="https://twitter.com/#!/thecr/status/1072589068498821126" TargetMode="External" /><Relationship Id="rId788" Type="http://schemas.openxmlformats.org/officeDocument/2006/relationships/hyperlink" Target="https://twitter.com/#!/thecr/status/1072589068498821126" TargetMode="External" /><Relationship Id="rId789" Type="http://schemas.openxmlformats.org/officeDocument/2006/relationships/hyperlink" Target="https://twitter.com/#!/thecr/status/1073231451007672321" TargetMode="External" /><Relationship Id="rId790" Type="http://schemas.openxmlformats.org/officeDocument/2006/relationships/hyperlink" Target="https://twitter.com/#!/thecr/status/1075299860537114624" TargetMode="External" /><Relationship Id="rId791" Type="http://schemas.openxmlformats.org/officeDocument/2006/relationships/hyperlink" Target="https://twitter.com/#!/thecr/status/1076432325238501376" TargetMode="External" /><Relationship Id="rId792" Type="http://schemas.openxmlformats.org/officeDocument/2006/relationships/hyperlink" Target="https://twitter.com/#!/thecr/status/1082147334442704896" TargetMode="External" /><Relationship Id="rId793" Type="http://schemas.openxmlformats.org/officeDocument/2006/relationships/hyperlink" Target="https://twitter.com/#!/thecr/status/1084465333929418752" TargetMode="External" /><Relationship Id="rId794" Type="http://schemas.openxmlformats.org/officeDocument/2006/relationships/hyperlink" Target="https://twitter.com/#!/thecr/status/1086533830369071104" TargetMode="External" /><Relationship Id="rId795" Type="http://schemas.openxmlformats.org/officeDocument/2006/relationships/hyperlink" Target="https://twitter.com/#!/thecr/status/1087666384111325184" TargetMode="External" /><Relationship Id="rId796" Type="http://schemas.openxmlformats.org/officeDocument/2006/relationships/hyperlink" Target="https://twitter.com/#!/thecr/status/1095699602337083392" TargetMode="External" /><Relationship Id="rId797" Type="http://schemas.openxmlformats.org/officeDocument/2006/relationships/hyperlink" Target="https://twitter.com/#!/marcsnyder/status/1095701163750567936" TargetMode="External" /><Relationship Id="rId798" Type="http://schemas.openxmlformats.org/officeDocument/2006/relationships/hyperlink" Target="https://twitter.com/#!/chieftech/status/1095587221208326144" TargetMode="External" /><Relationship Id="rId799" Type="http://schemas.openxmlformats.org/officeDocument/2006/relationships/hyperlink" Target="https://twitter.com/#!/chieftech/status/1095615922293751809" TargetMode="External" /><Relationship Id="rId800" Type="http://schemas.openxmlformats.org/officeDocument/2006/relationships/hyperlink" Target="https://twitter.com/#!/ritazonius/status/1095788881620873217" TargetMode="External" /><Relationship Id="rId801" Type="http://schemas.openxmlformats.org/officeDocument/2006/relationships/hyperlink" Target="https://twitter.com/#!/chieftech/status/1095587221208326144" TargetMode="External" /><Relationship Id="rId802" Type="http://schemas.openxmlformats.org/officeDocument/2006/relationships/hyperlink" Target="https://twitter.com/#!/chieftech/status/1095615922293751809" TargetMode="External" /><Relationship Id="rId803" Type="http://schemas.openxmlformats.org/officeDocument/2006/relationships/hyperlink" Target="https://twitter.com/#!/slybeer/status/1095787914984710144" TargetMode="External" /><Relationship Id="rId804" Type="http://schemas.openxmlformats.org/officeDocument/2006/relationships/hyperlink" Target="https://twitter.com/#!/ritazonius/status/1095788881620873217" TargetMode="External" /><Relationship Id="rId805" Type="http://schemas.openxmlformats.org/officeDocument/2006/relationships/hyperlink" Target="https://twitter.com/#!/chieftech/status/1095587221208326144" TargetMode="External" /><Relationship Id="rId806" Type="http://schemas.openxmlformats.org/officeDocument/2006/relationships/hyperlink" Target="https://twitter.com/#!/chieftech/status/1095615922293751809" TargetMode="External" /><Relationship Id="rId807" Type="http://schemas.openxmlformats.org/officeDocument/2006/relationships/hyperlink" Target="https://twitter.com/#!/slybeer/status/1095787914984710144" TargetMode="External" /><Relationship Id="rId808" Type="http://schemas.openxmlformats.org/officeDocument/2006/relationships/hyperlink" Target="https://twitter.com/#!/slybeer/status/1095787914984710144" TargetMode="External" /><Relationship Id="rId809" Type="http://schemas.openxmlformats.org/officeDocument/2006/relationships/hyperlink" Target="https://twitter.com/#!/slybeer/status/1095787914984710144" TargetMode="External" /><Relationship Id="rId810" Type="http://schemas.openxmlformats.org/officeDocument/2006/relationships/hyperlink" Target="https://twitter.com/#!/slybeer/status/1095787914984710144" TargetMode="External" /><Relationship Id="rId811" Type="http://schemas.openxmlformats.org/officeDocument/2006/relationships/hyperlink" Target="https://twitter.com/#!/ritazonius/status/1095788881620873217" TargetMode="External" /><Relationship Id="rId812" Type="http://schemas.openxmlformats.org/officeDocument/2006/relationships/hyperlink" Target="https://twitter.com/#!/chieftech/status/1095587221208326144" TargetMode="External" /><Relationship Id="rId813" Type="http://schemas.openxmlformats.org/officeDocument/2006/relationships/hyperlink" Target="https://twitter.com/#!/chieftech/status/1095587221208326144" TargetMode="External" /><Relationship Id="rId814" Type="http://schemas.openxmlformats.org/officeDocument/2006/relationships/hyperlink" Target="https://twitter.com/#!/chieftech/status/1095587221208326144" TargetMode="External" /><Relationship Id="rId815" Type="http://schemas.openxmlformats.org/officeDocument/2006/relationships/hyperlink" Target="https://twitter.com/#!/chieftech/status/1095615922293751809" TargetMode="External" /><Relationship Id="rId816" Type="http://schemas.openxmlformats.org/officeDocument/2006/relationships/hyperlink" Target="https://twitter.com/#!/chieftech/status/1095615922293751809" TargetMode="External" /><Relationship Id="rId817" Type="http://schemas.openxmlformats.org/officeDocument/2006/relationships/hyperlink" Target="https://twitter.com/#!/chieftech/status/1095615922293751809" TargetMode="External" /><Relationship Id="rId818" Type="http://schemas.openxmlformats.org/officeDocument/2006/relationships/hyperlink" Target="https://twitter.com/#!/ritazonius/status/1095788881620873217" TargetMode="External" /><Relationship Id="rId819" Type="http://schemas.openxmlformats.org/officeDocument/2006/relationships/hyperlink" Target="https://twitter.com/#!/ritazonius/status/1095788881620873217" TargetMode="External" /><Relationship Id="rId820" Type="http://schemas.openxmlformats.org/officeDocument/2006/relationships/hyperlink" Target="https://twitter.com/#!/ritazonius/status/1095788881620873217" TargetMode="External" /><Relationship Id="rId821" Type="http://schemas.openxmlformats.org/officeDocument/2006/relationships/hyperlink" Target="https://twitter.com/#!/ritazonius/status/1095788881620873217" TargetMode="External" /><Relationship Id="rId822" Type="http://schemas.openxmlformats.org/officeDocument/2006/relationships/hyperlink" Target="https://twitter.com/#!/wiretap/status/1070060198000119808" TargetMode="External" /><Relationship Id="rId823" Type="http://schemas.openxmlformats.org/officeDocument/2006/relationships/hyperlink" Target="https://twitter.com/#!/swoopanalytics/status/1070059802833772545" TargetMode="External" /><Relationship Id="rId824" Type="http://schemas.openxmlformats.org/officeDocument/2006/relationships/hyperlink" Target="https://twitter.com/#!/wiretap/status/1070060198000119808" TargetMode="External" /><Relationship Id="rId825" Type="http://schemas.openxmlformats.org/officeDocument/2006/relationships/hyperlink" Target="https://twitter.com/#!/wiretap/status/1095285483272253440" TargetMode="External" /><Relationship Id="rId826" Type="http://schemas.openxmlformats.org/officeDocument/2006/relationships/hyperlink" Target="https://twitter.com/#!/wiretap/status/1095285483272253440" TargetMode="External" /><Relationship Id="rId827" Type="http://schemas.openxmlformats.org/officeDocument/2006/relationships/hyperlink" Target="https://twitter.com/#!/wiretap/status/1095419254659313670" TargetMode="External" /><Relationship Id="rId828" Type="http://schemas.openxmlformats.org/officeDocument/2006/relationships/hyperlink" Target="https://twitter.com/#!/swoopanalytics/status/1070059802833772545" TargetMode="External" /><Relationship Id="rId829" Type="http://schemas.openxmlformats.org/officeDocument/2006/relationships/hyperlink" Target="https://twitter.com/#!/sharonatswoop/status/1071883920050839552" TargetMode="External" /><Relationship Id="rId830" Type="http://schemas.openxmlformats.org/officeDocument/2006/relationships/hyperlink" Target="https://twitter.com/#!/swoopanalytics/status/1070549456511102977" TargetMode="External" /><Relationship Id="rId831" Type="http://schemas.openxmlformats.org/officeDocument/2006/relationships/hyperlink" Target="https://twitter.com/#!/sharonatswoop/status/1072704126147010562" TargetMode="External" /><Relationship Id="rId832" Type="http://schemas.openxmlformats.org/officeDocument/2006/relationships/hyperlink" Target="https://twitter.com/#!/swoopanalytics/status/1072540053845495808" TargetMode="External" /><Relationship Id="rId833" Type="http://schemas.openxmlformats.org/officeDocument/2006/relationships/hyperlink" Target="https://twitter.com/#!/ljglickman/status/1072166235616481280" TargetMode="External" /><Relationship Id="rId834" Type="http://schemas.openxmlformats.org/officeDocument/2006/relationships/hyperlink" Target="https://twitter.com/#!/ljglickman/status/1072558941714989057" TargetMode="External" /><Relationship Id="rId835" Type="http://schemas.openxmlformats.org/officeDocument/2006/relationships/hyperlink" Target="https://twitter.com/#!/sharonatswoop/status/1072704096384245760" TargetMode="External" /><Relationship Id="rId836" Type="http://schemas.openxmlformats.org/officeDocument/2006/relationships/hyperlink" Target="https://twitter.com/#!/swoopanalytics/status/1072580509384011777" TargetMode="External" /><Relationship Id="rId837" Type="http://schemas.openxmlformats.org/officeDocument/2006/relationships/hyperlink" Target="https://twitter.com/#!/jimbobtyer/status/1072904447846576129" TargetMode="External" /><Relationship Id="rId838" Type="http://schemas.openxmlformats.org/officeDocument/2006/relationships/hyperlink" Target="https://twitter.com/#!/sharonatswoop/status/1074867544379449344" TargetMode="External" /><Relationship Id="rId839" Type="http://schemas.openxmlformats.org/officeDocument/2006/relationships/hyperlink" Target="https://twitter.com/#!/swoopanalytics/status/1072904152035090435" TargetMode="External" /><Relationship Id="rId840" Type="http://schemas.openxmlformats.org/officeDocument/2006/relationships/hyperlink" Target="https://twitter.com/#!/ljglickman/status/1072166235616481280" TargetMode="External" /><Relationship Id="rId841" Type="http://schemas.openxmlformats.org/officeDocument/2006/relationships/hyperlink" Target="https://twitter.com/#!/ljglickman/status/1072558941714989057" TargetMode="External" /><Relationship Id="rId842" Type="http://schemas.openxmlformats.org/officeDocument/2006/relationships/hyperlink" Target="https://twitter.com/#!/jimbobtyer/status/1072529872554201088" TargetMode="External" /><Relationship Id="rId843" Type="http://schemas.openxmlformats.org/officeDocument/2006/relationships/hyperlink" Target="https://twitter.com/#!/sharonatswoop/status/1072342661271576579" TargetMode="External" /><Relationship Id="rId844" Type="http://schemas.openxmlformats.org/officeDocument/2006/relationships/hyperlink" Target="https://twitter.com/#!/sharonatswoop/status/1072704096384245760" TargetMode="External" /><Relationship Id="rId845" Type="http://schemas.openxmlformats.org/officeDocument/2006/relationships/hyperlink" Target="https://twitter.com/#!/swoopanalytics/status/1072341399876571137" TargetMode="External" /><Relationship Id="rId846" Type="http://schemas.openxmlformats.org/officeDocument/2006/relationships/hyperlink" Target="https://twitter.com/#!/swoopanalytics/status/1072580509384011777" TargetMode="External" /><Relationship Id="rId847" Type="http://schemas.openxmlformats.org/officeDocument/2006/relationships/hyperlink" Target="https://twitter.com/#!/swoopanalytics/status/1075114130829262848" TargetMode="External" /><Relationship Id="rId848" Type="http://schemas.openxmlformats.org/officeDocument/2006/relationships/hyperlink" Target="https://twitter.com/#!/swoopanalytics/status/1080550562796457984" TargetMode="External" /><Relationship Id="rId849" Type="http://schemas.openxmlformats.org/officeDocument/2006/relationships/hyperlink" Target="https://twitter.com/#!/noahsparks/status/1074759907201638405" TargetMode="External" /><Relationship Id="rId850" Type="http://schemas.openxmlformats.org/officeDocument/2006/relationships/hyperlink" Target="https://twitter.com/#!/noahsparks/status/1074759907201638405" TargetMode="External" /><Relationship Id="rId851" Type="http://schemas.openxmlformats.org/officeDocument/2006/relationships/hyperlink" Target="https://twitter.com/#!/noahsparks/status/1075155035997106176" TargetMode="External" /><Relationship Id="rId852" Type="http://schemas.openxmlformats.org/officeDocument/2006/relationships/hyperlink" Target="https://twitter.com/#!/noahsparks/status/1075155035997106176" TargetMode="External" /><Relationship Id="rId853" Type="http://schemas.openxmlformats.org/officeDocument/2006/relationships/hyperlink" Target="https://twitter.com/#!/swoopanalytics/status/1080550562796457984" TargetMode="External" /><Relationship Id="rId854" Type="http://schemas.openxmlformats.org/officeDocument/2006/relationships/hyperlink" Target="https://twitter.com/#!/espnguyen/status/1089994929835778049" TargetMode="External" /><Relationship Id="rId855" Type="http://schemas.openxmlformats.org/officeDocument/2006/relationships/hyperlink" Target="https://twitter.com/#!/espnguyen/status/1089994929835778049" TargetMode="External" /><Relationship Id="rId856" Type="http://schemas.openxmlformats.org/officeDocument/2006/relationships/hyperlink" Target="https://twitter.com/#!/swoopanalytics/status/1080550562796457984" TargetMode="External" /><Relationship Id="rId857" Type="http://schemas.openxmlformats.org/officeDocument/2006/relationships/hyperlink" Target="https://twitter.com/#!/swoopanalytics/status/1080550562796457984" TargetMode="External" /><Relationship Id="rId858" Type="http://schemas.openxmlformats.org/officeDocument/2006/relationships/hyperlink" Target="https://twitter.com/#!/swoopanalytics/status/1080550562796457984" TargetMode="External" /><Relationship Id="rId859" Type="http://schemas.openxmlformats.org/officeDocument/2006/relationships/hyperlink" Target="https://twitter.com/#!/swoopanalytics/status/1080550562796457984" TargetMode="External" /><Relationship Id="rId860" Type="http://schemas.openxmlformats.org/officeDocument/2006/relationships/hyperlink" Target="https://twitter.com/#!/swoopanalytics/status/1080550562796457984" TargetMode="External" /><Relationship Id="rId861" Type="http://schemas.openxmlformats.org/officeDocument/2006/relationships/hyperlink" Target="https://twitter.com/#!/ljglickman/status/1072166235616481280" TargetMode="External" /><Relationship Id="rId862" Type="http://schemas.openxmlformats.org/officeDocument/2006/relationships/hyperlink" Target="https://twitter.com/#!/ljglickman/status/1072490534386712576" TargetMode="External" /><Relationship Id="rId863" Type="http://schemas.openxmlformats.org/officeDocument/2006/relationships/hyperlink" Target="https://twitter.com/#!/ljglickman/status/1072558941714989057" TargetMode="External" /><Relationship Id="rId864" Type="http://schemas.openxmlformats.org/officeDocument/2006/relationships/hyperlink" Target="https://twitter.com/#!/ljglickman/status/1086281515208712192" TargetMode="External" /><Relationship Id="rId865" Type="http://schemas.openxmlformats.org/officeDocument/2006/relationships/hyperlink" Target="https://twitter.com/#!/jimbobtyer/status/1072529872554201088" TargetMode="External" /><Relationship Id="rId866" Type="http://schemas.openxmlformats.org/officeDocument/2006/relationships/hyperlink" Target="https://twitter.com/#!/sharonatswoop/status/1072342661271576579" TargetMode="External" /><Relationship Id="rId867" Type="http://schemas.openxmlformats.org/officeDocument/2006/relationships/hyperlink" Target="https://twitter.com/#!/sharonatswoop/status/1072704096384245760" TargetMode="External" /><Relationship Id="rId868" Type="http://schemas.openxmlformats.org/officeDocument/2006/relationships/hyperlink" Target="https://twitter.com/#!/swoopanalytics/status/1072341399876571137" TargetMode="External" /><Relationship Id="rId869" Type="http://schemas.openxmlformats.org/officeDocument/2006/relationships/hyperlink" Target="https://twitter.com/#!/swoopanalytics/status/1072580509384011777" TargetMode="External" /><Relationship Id="rId870" Type="http://schemas.openxmlformats.org/officeDocument/2006/relationships/hyperlink" Target="https://twitter.com/#!/swoopanalytics/status/1080550562796457984" TargetMode="External" /><Relationship Id="rId871" Type="http://schemas.openxmlformats.org/officeDocument/2006/relationships/hyperlink" Target="https://twitter.com/#!/swoopanalytics/status/1082350972922253314" TargetMode="External" /><Relationship Id="rId872" Type="http://schemas.openxmlformats.org/officeDocument/2006/relationships/hyperlink" Target="https://twitter.com/#!/swoopanalytics/status/1082350972922253314" TargetMode="External" /><Relationship Id="rId873" Type="http://schemas.openxmlformats.org/officeDocument/2006/relationships/hyperlink" Target="https://twitter.com/#!/danieloleary/status/1088247376140165121" TargetMode="External" /><Relationship Id="rId874" Type="http://schemas.openxmlformats.org/officeDocument/2006/relationships/hyperlink" Target="https://twitter.com/#!/danieloleary/status/1088247376140165121" TargetMode="External" /><Relationship Id="rId875" Type="http://schemas.openxmlformats.org/officeDocument/2006/relationships/hyperlink" Target="https://twitter.com/#!/swoopanalytics/status/1088162587089334272" TargetMode="External" /><Relationship Id="rId876" Type="http://schemas.openxmlformats.org/officeDocument/2006/relationships/hyperlink" Target="https://twitter.com/#!/swoopanalytics/status/1074733448877596672" TargetMode="External" /><Relationship Id="rId877" Type="http://schemas.openxmlformats.org/officeDocument/2006/relationships/hyperlink" Target="https://twitter.com/#!/swoopanalytics/status/1091419629455437825" TargetMode="External" /><Relationship Id="rId878" Type="http://schemas.openxmlformats.org/officeDocument/2006/relationships/hyperlink" Target="https://twitter.com/#!/swoopanalytics/status/1092492967279976448" TargetMode="External" /><Relationship Id="rId879" Type="http://schemas.openxmlformats.org/officeDocument/2006/relationships/hyperlink" Target="https://twitter.com/#!/swoopanalytics/status/1095401576783437824" TargetMode="External" /><Relationship Id="rId880" Type="http://schemas.openxmlformats.org/officeDocument/2006/relationships/hyperlink" Target="https://twitter.com/#!/angusflorance/status/1083143308082212864" TargetMode="External" /><Relationship Id="rId881" Type="http://schemas.openxmlformats.org/officeDocument/2006/relationships/hyperlink" Target="https://twitter.com/#!/angusflorance/status/1095413566360805376" TargetMode="External" /><Relationship Id="rId882" Type="http://schemas.openxmlformats.org/officeDocument/2006/relationships/hyperlink" Target="https://twitter.com/#!/angusflorance/status/1095413566360805376" TargetMode="External" /><Relationship Id="rId883" Type="http://schemas.openxmlformats.org/officeDocument/2006/relationships/hyperlink" Target="https://twitter.com/#!/adveisme/status/1095446668944728064" TargetMode="External" /><Relationship Id="rId884" Type="http://schemas.openxmlformats.org/officeDocument/2006/relationships/hyperlink" Target="https://twitter.com/#!/sharonatswoop/status/1083380718477049856" TargetMode="External" /><Relationship Id="rId885" Type="http://schemas.openxmlformats.org/officeDocument/2006/relationships/hyperlink" Target="https://twitter.com/#!/swoopanalytics/status/1080550562796457984" TargetMode="External" /><Relationship Id="rId886" Type="http://schemas.openxmlformats.org/officeDocument/2006/relationships/hyperlink" Target="https://twitter.com/#!/swoopanalytics/status/1092492967279976448" TargetMode="External" /><Relationship Id="rId887" Type="http://schemas.openxmlformats.org/officeDocument/2006/relationships/hyperlink" Target="https://twitter.com/#!/swoopanalytics/status/1095401576783437824" TargetMode="External" /><Relationship Id="rId888" Type="http://schemas.openxmlformats.org/officeDocument/2006/relationships/hyperlink" Target="https://twitter.com/#!/markwoodrow/status/1095527751463841792" TargetMode="External" /><Relationship Id="rId889" Type="http://schemas.openxmlformats.org/officeDocument/2006/relationships/hyperlink" Target="https://twitter.com/#!/markwoodrow/status/1095527751463841792" TargetMode="External" /><Relationship Id="rId890" Type="http://schemas.openxmlformats.org/officeDocument/2006/relationships/hyperlink" Target="https://twitter.com/#!/swoopanalytics/status/1095400044193181696" TargetMode="External" /><Relationship Id="rId891" Type="http://schemas.openxmlformats.org/officeDocument/2006/relationships/hyperlink" Target="https://twitter.com/#!/swoopanalytics/status/1095401576783437824" TargetMode="External" /><Relationship Id="rId892" Type="http://schemas.openxmlformats.org/officeDocument/2006/relationships/hyperlink" Target="https://twitter.com/#!/caikjaer/status/1095268147966500865" TargetMode="External" /><Relationship Id="rId893" Type="http://schemas.openxmlformats.org/officeDocument/2006/relationships/hyperlink" Target="https://twitter.com/#!/adveisme/status/1095446668944728064" TargetMode="External" /><Relationship Id="rId894" Type="http://schemas.openxmlformats.org/officeDocument/2006/relationships/hyperlink" Target="https://twitter.com/#!/adveisme/status/1095446668944728064" TargetMode="External" /><Relationship Id="rId895" Type="http://schemas.openxmlformats.org/officeDocument/2006/relationships/hyperlink" Target="https://twitter.com/#!/swoopanalytics/status/1095400044193181696" TargetMode="External" /><Relationship Id="rId896" Type="http://schemas.openxmlformats.org/officeDocument/2006/relationships/hyperlink" Target="https://twitter.com/#!/swoopanalytics/status/1095401576783437824" TargetMode="External" /><Relationship Id="rId897" Type="http://schemas.openxmlformats.org/officeDocument/2006/relationships/hyperlink" Target="https://twitter.com/#!/caikjaer/status/1095268147966500865" TargetMode="External" /><Relationship Id="rId898" Type="http://schemas.openxmlformats.org/officeDocument/2006/relationships/hyperlink" Target="https://twitter.com/#!/karisyd/status/1069880611228180480" TargetMode="External" /><Relationship Id="rId899" Type="http://schemas.openxmlformats.org/officeDocument/2006/relationships/hyperlink" Target="https://twitter.com/#!/caikjaer/status/1069881394220822530" TargetMode="External" /><Relationship Id="rId900" Type="http://schemas.openxmlformats.org/officeDocument/2006/relationships/hyperlink" Target="https://twitter.com/#!/karisyd/status/1069880611228180480" TargetMode="External" /><Relationship Id="rId901" Type="http://schemas.openxmlformats.org/officeDocument/2006/relationships/hyperlink" Target="https://twitter.com/#!/karisyd/status/1069880611228180480" TargetMode="External" /><Relationship Id="rId902" Type="http://schemas.openxmlformats.org/officeDocument/2006/relationships/hyperlink" Target="https://twitter.com/#!/karisyd/status/1069880611228180480" TargetMode="External" /><Relationship Id="rId903" Type="http://schemas.openxmlformats.org/officeDocument/2006/relationships/hyperlink" Target="https://twitter.com/#!/llocklee/status/1070237469591760896" TargetMode="External" /><Relationship Id="rId904" Type="http://schemas.openxmlformats.org/officeDocument/2006/relationships/hyperlink" Target="https://twitter.com/#!/swoopanalytics/status/1070549456511102977" TargetMode="External" /><Relationship Id="rId905" Type="http://schemas.openxmlformats.org/officeDocument/2006/relationships/hyperlink" Target="https://twitter.com/#!/caikjaer/status/1069881394220822530" TargetMode="External" /><Relationship Id="rId906" Type="http://schemas.openxmlformats.org/officeDocument/2006/relationships/hyperlink" Target="https://twitter.com/#!/sharonatswoop/status/1072704146661363712" TargetMode="External" /><Relationship Id="rId907" Type="http://schemas.openxmlformats.org/officeDocument/2006/relationships/hyperlink" Target="https://twitter.com/#!/swoopanalytics/status/1072533390069514241" TargetMode="External" /><Relationship Id="rId908" Type="http://schemas.openxmlformats.org/officeDocument/2006/relationships/hyperlink" Target="https://twitter.com/#!/caikjaer/status/1072586188081586177" TargetMode="External" /><Relationship Id="rId909" Type="http://schemas.openxmlformats.org/officeDocument/2006/relationships/hyperlink" Target="https://twitter.com/#!/sharonatswoop/status/1070057803388080128" TargetMode="External" /><Relationship Id="rId910" Type="http://schemas.openxmlformats.org/officeDocument/2006/relationships/hyperlink" Target="https://twitter.com/#!/sharonatswoop/status/1070057803388080128" TargetMode="External" /><Relationship Id="rId911" Type="http://schemas.openxmlformats.org/officeDocument/2006/relationships/hyperlink" Target="https://twitter.com/#!/sharonatswoop/status/1070057803388080128" TargetMode="External" /><Relationship Id="rId912" Type="http://schemas.openxmlformats.org/officeDocument/2006/relationships/hyperlink" Target="https://twitter.com/#!/sharonatswoop/status/1070057815547367424" TargetMode="External" /><Relationship Id="rId913" Type="http://schemas.openxmlformats.org/officeDocument/2006/relationships/hyperlink" Target="https://twitter.com/#!/sharonatswoop/status/1070057829887705088" TargetMode="External" /><Relationship Id="rId914" Type="http://schemas.openxmlformats.org/officeDocument/2006/relationships/hyperlink" Target="https://twitter.com/#!/sharonatswoop/status/1071883892259401728" TargetMode="External" /><Relationship Id="rId915" Type="http://schemas.openxmlformats.org/officeDocument/2006/relationships/hyperlink" Target="https://twitter.com/#!/sharonatswoop/status/1071883892259401728" TargetMode="External" /><Relationship Id="rId916" Type="http://schemas.openxmlformats.org/officeDocument/2006/relationships/hyperlink" Target="https://twitter.com/#!/sharonatswoop/status/1071883920050839552" TargetMode="External" /><Relationship Id="rId917" Type="http://schemas.openxmlformats.org/officeDocument/2006/relationships/hyperlink" Target="https://twitter.com/#!/sharonatswoop/status/1072342647178780674" TargetMode="External" /><Relationship Id="rId918" Type="http://schemas.openxmlformats.org/officeDocument/2006/relationships/hyperlink" Target="https://twitter.com/#!/sharonatswoop/status/1072342647178780674" TargetMode="External" /><Relationship Id="rId919" Type="http://schemas.openxmlformats.org/officeDocument/2006/relationships/hyperlink" Target="https://twitter.com/#!/sharonatswoop/status/1072342661271576579" TargetMode="External" /><Relationship Id="rId920" Type="http://schemas.openxmlformats.org/officeDocument/2006/relationships/hyperlink" Target="https://twitter.com/#!/sharonatswoop/status/1072342673049223168" TargetMode="External" /><Relationship Id="rId921" Type="http://schemas.openxmlformats.org/officeDocument/2006/relationships/hyperlink" Target="https://twitter.com/#!/sharonatswoop/status/1072704096384245760" TargetMode="External" /><Relationship Id="rId922" Type="http://schemas.openxmlformats.org/officeDocument/2006/relationships/hyperlink" Target="https://twitter.com/#!/sharonatswoop/status/1072704111110430722" TargetMode="External" /><Relationship Id="rId923" Type="http://schemas.openxmlformats.org/officeDocument/2006/relationships/hyperlink" Target="https://twitter.com/#!/sharonatswoop/status/1072704111110430722" TargetMode="External" /><Relationship Id="rId924" Type="http://schemas.openxmlformats.org/officeDocument/2006/relationships/hyperlink" Target="https://twitter.com/#!/sharonatswoop/status/1072704126147010562" TargetMode="External" /><Relationship Id="rId925" Type="http://schemas.openxmlformats.org/officeDocument/2006/relationships/hyperlink" Target="https://twitter.com/#!/sharonatswoop/status/1072704146661363712" TargetMode="External" /><Relationship Id="rId926" Type="http://schemas.openxmlformats.org/officeDocument/2006/relationships/hyperlink" Target="https://twitter.com/#!/sharonatswoop/status/1072704202353377280" TargetMode="External" /><Relationship Id="rId927" Type="http://schemas.openxmlformats.org/officeDocument/2006/relationships/hyperlink" Target="https://twitter.com/#!/sharonatswoop/status/1072704219365416962" TargetMode="External" /><Relationship Id="rId928" Type="http://schemas.openxmlformats.org/officeDocument/2006/relationships/hyperlink" Target="https://twitter.com/#!/sharonatswoop/status/1072704219365416962" TargetMode="External" /><Relationship Id="rId929" Type="http://schemas.openxmlformats.org/officeDocument/2006/relationships/hyperlink" Target="https://twitter.com/#!/sharonatswoop/status/1072704232128688129" TargetMode="External" /><Relationship Id="rId930" Type="http://schemas.openxmlformats.org/officeDocument/2006/relationships/hyperlink" Target="https://twitter.com/#!/sharonatswoop/status/1072704232128688129" TargetMode="External" /><Relationship Id="rId931" Type="http://schemas.openxmlformats.org/officeDocument/2006/relationships/hyperlink" Target="https://twitter.com/#!/sharonatswoop/status/1072704246074785793" TargetMode="External" /><Relationship Id="rId932" Type="http://schemas.openxmlformats.org/officeDocument/2006/relationships/hyperlink" Target="https://twitter.com/#!/sharonatswoop/status/1074867345149980677" TargetMode="External" /><Relationship Id="rId933" Type="http://schemas.openxmlformats.org/officeDocument/2006/relationships/hyperlink" Target="https://twitter.com/#!/sharonatswoop/status/1074867345149980677" TargetMode="External" /><Relationship Id="rId934" Type="http://schemas.openxmlformats.org/officeDocument/2006/relationships/hyperlink" Target="https://twitter.com/#!/sharonatswoop/status/1074867544379449344" TargetMode="External" /><Relationship Id="rId935" Type="http://schemas.openxmlformats.org/officeDocument/2006/relationships/hyperlink" Target="https://twitter.com/#!/sharonatswoop/status/1074867544379449344" TargetMode="External" /><Relationship Id="rId936" Type="http://schemas.openxmlformats.org/officeDocument/2006/relationships/hyperlink" Target="https://twitter.com/#!/sharonatswoop/status/1080562121115488256" TargetMode="External" /><Relationship Id="rId937" Type="http://schemas.openxmlformats.org/officeDocument/2006/relationships/hyperlink" Target="https://twitter.com/#!/sharonatswoop/status/1080562121115488256" TargetMode="External" /><Relationship Id="rId938" Type="http://schemas.openxmlformats.org/officeDocument/2006/relationships/hyperlink" Target="https://twitter.com/#!/sharonatswoop/status/1080562121115488256" TargetMode="External" /><Relationship Id="rId939" Type="http://schemas.openxmlformats.org/officeDocument/2006/relationships/hyperlink" Target="https://twitter.com/#!/sharonatswoop/status/1080562121115488256" TargetMode="External" /><Relationship Id="rId940" Type="http://schemas.openxmlformats.org/officeDocument/2006/relationships/hyperlink" Target="https://twitter.com/#!/sharonatswoop/status/1080562169517756416" TargetMode="External" /><Relationship Id="rId941" Type="http://schemas.openxmlformats.org/officeDocument/2006/relationships/hyperlink" Target="https://twitter.com/#!/sharonatswoop/status/1080562169517756416" TargetMode="External" /><Relationship Id="rId942" Type="http://schemas.openxmlformats.org/officeDocument/2006/relationships/hyperlink" Target="https://twitter.com/#!/sharonatswoop/status/1082351888111099904" TargetMode="External" /><Relationship Id="rId943" Type="http://schemas.openxmlformats.org/officeDocument/2006/relationships/hyperlink" Target="https://twitter.com/#!/sharonatswoop/status/1083380151029649408" TargetMode="External" /><Relationship Id="rId944" Type="http://schemas.openxmlformats.org/officeDocument/2006/relationships/hyperlink" Target="https://twitter.com/#!/sharonatswoop/status/1083380166036905985" TargetMode="External" /><Relationship Id="rId945" Type="http://schemas.openxmlformats.org/officeDocument/2006/relationships/hyperlink" Target="https://twitter.com/#!/sharonatswoop/status/1085215723385835520" TargetMode="External" /><Relationship Id="rId946" Type="http://schemas.openxmlformats.org/officeDocument/2006/relationships/hyperlink" Target="https://twitter.com/#!/sharonatswoop/status/1085215723385835520" TargetMode="External" /><Relationship Id="rId947" Type="http://schemas.openxmlformats.org/officeDocument/2006/relationships/hyperlink" Target="https://twitter.com/#!/sharonatswoop/status/1085215723385835520" TargetMode="External" /><Relationship Id="rId948" Type="http://schemas.openxmlformats.org/officeDocument/2006/relationships/hyperlink" Target="https://twitter.com/#!/sharonatswoop/status/1088326390187929601" TargetMode="External" /><Relationship Id="rId949" Type="http://schemas.openxmlformats.org/officeDocument/2006/relationships/hyperlink" Target="https://twitter.com/#!/sharonatswoop/status/1088326390187929601" TargetMode="External" /><Relationship Id="rId950" Type="http://schemas.openxmlformats.org/officeDocument/2006/relationships/hyperlink" Target="https://twitter.com/#!/sharonatswoop/status/1088326591351062529" TargetMode="External" /><Relationship Id="rId951" Type="http://schemas.openxmlformats.org/officeDocument/2006/relationships/hyperlink" Target="https://twitter.com/#!/sharonatswoop/status/1088326591351062529" TargetMode="External" /><Relationship Id="rId952" Type="http://schemas.openxmlformats.org/officeDocument/2006/relationships/hyperlink" Target="https://twitter.com/#!/sharonatswoop/status/1088891034296377344" TargetMode="External" /><Relationship Id="rId953" Type="http://schemas.openxmlformats.org/officeDocument/2006/relationships/hyperlink" Target="https://twitter.com/#!/sharonatswoop/status/1088891034296377344" TargetMode="External" /><Relationship Id="rId954" Type="http://schemas.openxmlformats.org/officeDocument/2006/relationships/hyperlink" Target="https://twitter.com/#!/sharonatswoop/status/1088891148297555968" TargetMode="External" /><Relationship Id="rId955" Type="http://schemas.openxmlformats.org/officeDocument/2006/relationships/hyperlink" Target="https://twitter.com/#!/sharonatswoop/status/1088891183257006080" TargetMode="External" /><Relationship Id="rId956" Type="http://schemas.openxmlformats.org/officeDocument/2006/relationships/hyperlink" Target="https://twitter.com/#!/sharonatswoop/status/1090031470637445120" TargetMode="External" /><Relationship Id="rId957" Type="http://schemas.openxmlformats.org/officeDocument/2006/relationships/hyperlink" Target="https://twitter.com/#!/sharonatswoop/status/1095481384603447297" TargetMode="External" /><Relationship Id="rId958" Type="http://schemas.openxmlformats.org/officeDocument/2006/relationships/hyperlink" Target="https://twitter.com/#!/sharonatswoop/status/1095481384603447297" TargetMode="External" /><Relationship Id="rId959" Type="http://schemas.openxmlformats.org/officeDocument/2006/relationships/hyperlink" Target="https://twitter.com/#!/sharonatswoop/status/1095483434619805697" TargetMode="External" /><Relationship Id="rId960" Type="http://schemas.openxmlformats.org/officeDocument/2006/relationships/hyperlink" Target="https://twitter.com/#!/sharonatswoop/status/1095483434619805697" TargetMode="External" /><Relationship Id="rId961" Type="http://schemas.openxmlformats.org/officeDocument/2006/relationships/hyperlink" Target="https://twitter.com/#!/sharonatswoop/status/1095483434619805697" TargetMode="External" /><Relationship Id="rId962" Type="http://schemas.openxmlformats.org/officeDocument/2006/relationships/hyperlink" Target="https://twitter.com/#!/swoopanalytics/status/1072342515804721153" TargetMode="External" /><Relationship Id="rId963" Type="http://schemas.openxmlformats.org/officeDocument/2006/relationships/hyperlink" Target="https://twitter.com/#!/swoopanalytics/status/1088162587089334272" TargetMode="External" /><Relationship Id="rId964" Type="http://schemas.openxmlformats.org/officeDocument/2006/relationships/hyperlink" Target="https://twitter.com/#!/caikjaer/status/1072586232360775681" TargetMode="External" /><Relationship Id="rId965" Type="http://schemas.openxmlformats.org/officeDocument/2006/relationships/hyperlink" Target="https://twitter.com/#!/britz/status/1072504607836946433" TargetMode="External" /><Relationship Id="rId966" Type="http://schemas.openxmlformats.org/officeDocument/2006/relationships/hyperlink" Target="https://twitter.com/#!/britz/status/1072504607836946433" TargetMode="External" /><Relationship Id="rId967" Type="http://schemas.openxmlformats.org/officeDocument/2006/relationships/hyperlink" Target="https://twitter.com/#!/britz/status/1070722787910725632" TargetMode="External" /><Relationship Id="rId968" Type="http://schemas.openxmlformats.org/officeDocument/2006/relationships/hyperlink" Target="https://twitter.com/#!/britz/status/1071091819516178432" TargetMode="External" /><Relationship Id="rId969" Type="http://schemas.openxmlformats.org/officeDocument/2006/relationships/hyperlink" Target="https://twitter.com/#!/britz/status/1072838236156911616" TargetMode="External" /><Relationship Id="rId970" Type="http://schemas.openxmlformats.org/officeDocument/2006/relationships/hyperlink" Target="https://twitter.com/#!/britz/status/1090281504813522944" TargetMode="External" /><Relationship Id="rId971" Type="http://schemas.openxmlformats.org/officeDocument/2006/relationships/hyperlink" Target="https://twitter.com/#!/britz/status/1090281504813522944" TargetMode="External" /><Relationship Id="rId972" Type="http://schemas.openxmlformats.org/officeDocument/2006/relationships/hyperlink" Target="https://twitter.com/#!/jimbobtyer/status/1072861801845530624" TargetMode="External" /><Relationship Id="rId973" Type="http://schemas.openxmlformats.org/officeDocument/2006/relationships/hyperlink" Target="https://twitter.com/#!/jimbobtyer/status/1090289988435103745" TargetMode="External" /><Relationship Id="rId974" Type="http://schemas.openxmlformats.org/officeDocument/2006/relationships/hyperlink" Target="https://twitter.com/#!/swoopanalytics/status/1070773725132349440" TargetMode="External" /><Relationship Id="rId975" Type="http://schemas.openxmlformats.org/officeDocument/2006/relationships/hyperlink" Target="https://twitter.com/#!/swoopanalytics/status/1072526850595979265" TargetMode="External" /><Relationship Id="rId976" Type="http://schemas.openxmlformats.org/officeDocument/2006/relationships/hyperlink" Target="https://twitter.com/#!/swoopanalytics/status/1072577795874672640" TargetMode="External" /><Relationship Id="rId977" Type="http://schemas.openxmlformats.org/officeDocument/2006/relationships/hyperlink" Target="https://twitter.com/#!/swoopanalytics/status/1075114130829262848" TargetMode="External" /><Relationship Id="rId978" Type="http://schemas.openxmlformats.org/officeDocument/2006/relationships/hyperlink" Target="https://twitter.com/#!/caikjaer/status/1072586260903022592" TargetMode="External" /><Relationship Id="rId979" Type="http://schemas.openxmlformats.org/officeDocument/2006/relationships/hyperlink" Target="https://twitter.com/#!/jimbobtyer/status/1072904447846576129" TargetMode="External" /><Relationship Id="rId980" Type="http://schemas.openxmlformats.org/officeDocument/2006/relationships/hyperlink" Target="https://twitter.com/#!/swoopanalytics/status/1072512845038931968" TargetMode="External" /><Relationship Id="rId981" Type="http://schemas.openxmlformats.org/officeDocument/2006/relationships/hyperlink" Target="https://twitter.com/#!/swoopanalytics/status/1072904152035090435" TargetMode="External" /><Relationship Id="rId982" Type="http://schemas.openxmlformats.org/officeDocument/2006/relationships/hyperlink" Target="https://twitter.com/#!/swoopanalytics/status/1075114130829262848" TargetMode="External" /><Relationship Id="rId983" Type="http://schemas.openxmlformats.org/officeDocument/2006/relationships/hyperlink" Target="https://twitter.com/#!/caikjaer/status/1072586325751226370" TargetMode="External" /><Relationship Id="rId984" Type="http://schemas.openxmlformats.org/officeDocument/2006/relationships/hyperlink" Target="https://twitter.com/#!/jimbobtyer/status/1071891152415141889" TargetMode="External" /><Relationship Id="rId985" Type="http://schemas.openxmlformats.org/officeDocument/2006/relationships/hyperlink" Target="https://twitter.com/#!/jimbobtyer/status/1072529872554201088" TargetMode="External" /><Relationship Id="rId986" Type="http://schemas.openxmlformats.org/officeDocument/2006/relationships/hyperlink" Target="https://twitter.com/#!/jimbobtyer/status/1072861801845530624" TargetMode="External" /><Relationship Id="rId987" Type="http://schemas.openxmlformats.org/officeDocument/2006/relationships/hyperlink" Target="https://twitter.com/#!/jimbobtyer/status/1072904447846576129" TargetMode="External" /><Relationship Id="rId988" Type="http://schemas.openxmlformats.org/officeDocument/2006/relationships/hyperlink" Target="https://twitter.com/#!/jimbobtyer/status/1090289988435103745" TargetMode="External" /><Relationship Id="rId989" Type="http://schemas.openxmlformats.org/officeDocument/2006/relationships/hyperlink" Target="https://twitter.com/#!/swoopanalytics/status/1071881881581277184" TargetMode="External" /><Relationship Id="rId990" Type="http://schemas.openxmlformats.org/officeDocument/2006/relationships/hyperlink" Target="https://twitter.com/#!/swoopanalytics/status/1072342515804721153" TargetMode="External" /><Relationship Id="rId991" Type="http://schemas.openxmlformats.org/officeDocument/2006/relationships/hyperlink" Target="https://twitter.com/#!/swoopanalytics/status/1072526850595979265" TargetMode="External" /><Relationship Id="rId992" Type="http://schemas.openxmlformats.org/officeDocument/2006/relationships/hyperlink" Target="https://twitter.com/#!/swoopanalytics/status/1075114130829262848" TargetMode="External" /><Relationship Id="rId993" Type="http://schemas.openxmlformats.org/officeDocument/2006/relationships/hyperlink" Target="https://twitter.com/#!/caikjaer/status/1072586232360775681" TargetMode="External" /><Relationship Id="rId994" Type="http://schemas.openxmlformats.org/officeDocument/2006/relationships/hyperlink" Target="https://twitter.com/#!/caikjaer/status/1072586388737064962" TargetMode="External" /><Relationship Id="rId995" Type="http://schemas.openxmlformats.org/officeDocument/2006/relationships/hyperlink" Target="https://twitter.com/#!/caikjaer/status/1074952531955077120" TargetMode="External" /><Relationship Id="rId996" Type="http://schemas.openxmlformats.org/officeDocument/2006/relationships/hyperlink" Target="https://twitter.com/#!/realfoundations/status/1080552230137331712" TargetMode="External" /><Relationship Id="rId997" Type="http://schemas.openxmlformats.org/officeDocument/2006/relationships/hyperlink" Target="https://twitter.com/#!/swoopanalytics/status/1070021075252109312" TargetMode="External" /><Relationship Id="rId998" Type="http://schemas.openxmlformats.org/officeDocument/2006/relationships/hyperlink" Target="https://twitter.com/#!/swoopanalytics/status/1080551144227667968" TargetMode="External" /><Relationship Id="rId999" Type="http://schemas.openxmlformats.org/officeDocument/2006/relationships/hyperlink" Target="https://twitter.com/#!/swoopanalytics/status/1093888909426098176" TargetMode="External" /><Relationship Id="rId1000" Type="http://schemas.openxmlformats.org/officeDocument/2006/relationships/hyperlink" Target="https://twitter.com/#!/caikjaer/status/1080947045970706432" TargetMode="External" /><Relationship Id="rId1001" Type="http://schemas.openxmlformats.org/officeDocument/2006/relationships/hyperlink" Target="https://twitter.com/#!/realfoundations/status/1080552230137331712" TargetMode="External" /><Relationship Id="rId1002" Type="http://schemas.openxmlformats.org/officeDocument/2006/relationships/hyperlink" Target="https://twitter.com/#!/realfoundations/status/1080552230137331712" TargetMode="External" /><Relationship Id="rId1003" Type="http://schemas.openxmlformats.org/officeDocument/2006/relationships/hyperlink" Target="https://twitter.com/#!/swoopanalytics/status/1072519605069983746" TargetMode="External" /><Relationship Id="rId1004" Type="http://schemas.openxmlformats.org/officeDocument/2006/relationships/hyperlink" Target="https://twitter.com/#!/swoopanalytics/status/1075114130829262848" TargetMode="External" /><Relationship Id="rId1005" Type="http://schemas.openxmlformats.org/officeDocument/2006/relationships/hyperlink" Target="https://twitter.com/#!/swoopanalytics/status/1080551144227667968" TargetMode="External" /><Relationship Id="rId1006" Type="http://schemas.openxmlformats.org/officeDocument/2006/relationships/hyperlink" Target="https://twitter.com/#!/caikjaer/status/1072586308718116864" TargetMode="External" /><Relationship Id="rId1007" Type="http://schemas.openxmlformats.org/officeDocument/2006/relationships/hyperlink" Target="https://twitter.com/#!/caikjaer/status/1080947045970706432" TargetMode="External" /><Relationship Id="rId1008" Type="http://schemas.openxmlformats.org/officeDocument/2006/relationships/hyperlink" Target="https://twitter.com/#!/llocklee/status/1070237469591760896" TargetMode="External" /><Relationship Id="rId1009" Type="http://schemas.openxmlformats.org/officeDocument/2006/relationships/hyperlink" Target="https://twitter.com/#!/llocklee/status/1090722776070086657" TargetMode="External" /><Relationship Id="rId1010" Type="http://schemas.openxmlformats.org/officeDocument/2006/relationships/hyperlink" Target="https://twitter.com/#!/llocklee/status/1090723821710004224" TargetMode="External" /><Relationship Id="rId1011" Type="http://schemas.openxmlformats.org/officeDocument/2006/relationships/hyperlink" Target="https://twitter.com/#!/llocklee/status/1090724830091988993" TargetMode="External" /><Relationship Id="rId1012" Type="http://schemas.openxmlformats.org/officeDocument/2006/relationships/hyperlink" Target="https://twitter.com/#!/llocklee/status/1095519757577547781" TargetMode="External" /><Relationship Id="rId1013" Type="http://schemas.openxmlformats.org/officeDocument/2006/relationships/hyperlink" Target="https://twitter.com/#!/llocklee/status/1095519757577547781" TargetMode="External" /><Relationship Id="rId1014" Type="http://schemas.openxmlformats.org/officeDocument/2006/relationships/hyperlink" Target="https://twitter.com/#!/swoopanalytics/status/1070549456511102977" TargetMode="External" /><Relationship Id="rId1015" Type="http://schemas.openxmlformats.org/officeDocument/2006/relationships/hyperlink" Target="https://twitter.com/#!/swoopanalytics/status/1085310731191341056" TargetMode="External" /><Relationship Id="rId1016" Type="http://schemas.openxmlformats.org/officeDocument/2006/relationships/hyperlink" Target="https://twitter.com/#!/swoopanalytics/status/1090027208473665537" TargetMode="External" /><Relationship Id="rId1017" Type="http://schemas.openxmlformats.org/officeDocument/2006/relationships/hyperlink" Target="https://twitter.com/#!/caikjaer/status/1069881394220822530" TargetMode="External" /><Relationship Id="rId1018" Type="http://schemas.openxmlformats.org/officeDocument/2006/relationships/hyperlink" Target="https://twitter.com/#!/caikjaer/status/1088578422555566080" TargetMode="External" /><Relationship Id="rId1019" Type="http://schemas.openxmlformats.org/officeDocument/2006/relationships/hyperlink" Target="https://twitter.com/#!/swoopanalytics/status/1075114130829262848" TargetMode="External" /><Relationship Id="rId1020" Type="http://schemas.openxmlformats.org/officeDocument/2006/relationships/hyperlink" Target="https://twitter.com/#!/caikjaer/status/1088578597248364544" TargetMode="External" /><Relationship Id="rId1021" Type="http://schemas.openxmlformats.org/officeDocument/2006/relationships/hyperlink" Target="https://twitter.com/#!/yammer/status/1080153194385293313" TargetMode="External" /><Relationship Id="rId1022" Type="http://schemas.openxmlformats.org/officeDocument/2006/relationships/hyperlink" Target="https://twitter.com/#!/yammer/status/1084888753834024960" TargetMode="External" /><Relationship Id="rId1023" Type="http://schemas.openxmlformats.org/officeDocument/2006/relationships/hyperlink" Target="https://twitter.com/#!/yammer/status/1084156561163984901" TargetMode="External" /><Relationship Id="rId1024" Type="http://schemas.openxmlformats.org/officeDocument/2006/relationships/hyperlink" Target="https://twitter.com/#!/yammer/status/1093691137469153281" TargetMode="External" /><Relationship Id="rId1025" Type="http://schemas.openxmlformats.org/officeDocument/2006/relationships/hyperlink" Target="https://twitter.com/#!/swoopanalytics/status/1067500948942053376" TargetMode="External" /><Relationship Id="rId1026" Type="http://schemas.openxmlformats.org/officeDocument/2006/relationships/hyperlink" Target="https://twitter.com/#!/swoopanalytics/status/1070021075252109312" TargetMode="External" /><Relationship Id="rId1027" Type="http://schemas.openxmlformats.org/officeDocument/2006/relationships/hyperlink" Target="https://twitter.com/#!/swoopanalytics/status/1070057439825813504" TargetMode="External" /><Relationship Id="rId1028" Type="http://schemas.openxmlformats.org/officeDocument/2006/relationships/hyperlink" Target="https://twitter.com/#!/swoopanalytics/status/1080551144227667968" TargetMode="External" /><Relationship Id="rId1029" Type="http://schemas.openxmlformats.org/officeDocument/2006/relationships/hyperlink" Target="https://twitter.com/#!/swoopanalytics/status/1080555067579674624" TargetMode="External" /><Relationship Id="rId1030" Type="http://schemas.openxmlformats.org/officeDocument/2006/relationships/hyperlink" Target="https://twitter.com/#!/swoopanalytics/status/1082350972922253314" TargetMode="External" /><Relationship Id="rId1031" Type="http://schemas.openxmlformats.org/officeDocument/2006/relationships/hyperlink" Target="https://twitter.com/#!/swoopanalytics/status/1084911241204707328" TargetMode="External" /><Relationship Id="rId1032" Type="http://schemas.openxmlformats.org/officeDocument/2006/relationships/hyperlink" Target="https://twitter.com/#!/swoopanalytics/status/1084911314441449472" TargetMode="External" /><Relationship Id="rId1033" Type="http://schemas.openxmlformats.org/officeDocument/2006/relationships/hyperlink" Target="https://twitter.com/#!/swoopanalytics/status/1084911496587403264" TargetMode="External" /><Relationship Id="rId1034" Type="http://schemas.openxmlformats.org/officeDocument/2006/relationships/hyperlink" Target="https://twitter.com/#!/swoopanalytics/status/1092492967279976448" TargetMode="External" /><Relationship Id="rId1035" Type="http://schemas.openxmlformats.org/officeDocument/2006/relationships/hyperlink" Target="https://twitter.com/#!/swoopanalytics/status/1092847168656859136" TargetMode="External" /><Relationship Id="rId1036" Type="http://schemas.openxmlformats.org/officeDocument/2006/relationships/hyperlink" Target="https://twitter.com/#!/swoopanalytics/status/1092858132810747904" TargetMode="External" /><Relationship Id="rId1037" Type="http://schemas.openxmlformats.org/officeDocument/2006/relationships/hyperlink" Target="https://twitter.com/#!/swoopanalytics/status/1093579408097435648" TargetMode="External" /><Relationship Id="rId1038" Type="http://schemas.openxmlformats.org/officeDocument/2006/relationships/hyperlink" Target="https://twitter.com/#!/swoopanalytics/status/1093888909426098176" TargetMode="External" /><Relationship Id="rId1039" Type="http://schemas.openxmlformats.org/officeDocument/2006/relationships/hyperlink" Target="https://twitter.com/#!/swoopanalytics/status/1093891945074548736" TargetMode="External" /><Relationship Id="rId1040" Type="http://schemas.openxmlformats.org/officeDocument/2006/relationships/hyperlink" Target="https://twitter.com/#!/swoopanalytics/status/1095032578736676865" TargetMode="External" /><Relationship Id="rId1041" Type="http://schemas.openxmlformats.org/officeDocument/2006/relationships/hyperlink" Target="https://twitter.com/#!/swoopanalytics/status/1095401576783437824" TargetMode="External" /><Relationship Id="rId1042" Type="http://schemas.openxmlformats.org/officeDocument/2006/relationships/hyperlink" Target="https://twitter.com/#!/swoopanalytics/status/1096159515462926336" TargetMode="External" /><Relationship Id="rId1043" Type="http://schemas.openxmlformats.org/officeDocument/2006/relationships/hyperlink" Target="https://twitter.com/#!/caikjaer/status/1080947045970706432" TargetMode="External" /><Relationship Id="rId1044" Type="http://schemas.openxmlformats.org/officeDocument/2006/relationships/hyperlink" Target="https://twitter.com/#!/caikjaer/status/1084999473737064448" TargetMode="External" /><Relationship Id="rId1045" Type="http://schemas.openxmlformats.org/officeDocument/2006/relationships/hyperlink" Target="https://twitter.com/#!/caikjaer/status/1093087563919675392" TargetMode="External" /><Relationship Id="rId1046" Type="http://schemas.openxmlformats.org/officeDocument/2006/relationships/hyperlink" Target="https://twitter.com/#!/caikjaer/status/1093087603828568064" TargetMode="External" /><Relationship Id="rId1047" Type="http://schemas.openxmlformats.org/officeDocument/2006/relationships/hyperlink" Target="https://twitter.com/#!/swoopanalytics/status/1092858132810747904" TargetMode="External" /><Relationship Id="rId1048" Type="http://schemas.openxmlformats.org/officeDocument/2006/relationships/hyperlink" Target="https://twitter.com/#!/caikjaer/status/1093087603828568064" TargetMode="External" /><Relationship Id="rId1049" Type="http://schemas.openxmlformats.org/officeDocument/2006/relationships/hyperlink" Target="https://twitter.com/#!/swoopanalytics/status/1068249209629925378" TargetMode="External" /><Relationship Id="rId1050" Type="http://schemas.openxmlformats.org/officeDocument/2006/relationships/hyperlink" Target="https://twitter.com/#!/swoopanalytics/status/1070021075252109312" TargetMode="External" /><Relationship Id="rId1051" Type="http://schemas.openxmlformats.org/officeDocument/2006/relationships/hyperlink" Target="https://twitter.com/#!/swoopanalytics/status/1070057439825813504" TargetMode="External" /><Relationship Id="rId1052" Type="http://schemas.openxmlformats.org/officeDocument/2006/relationships/hyperlink" Target="https://twitter.com/#!/swoopanalytics/status/1083144214710345733" TargetMode="External" /><Relationship Id="rId1053" Type="http://schemas.openxmlformats.org/officeDocument/2006/relationships/hyperlink" Target="https://twitter.com/#!/swoopanalytics/status/1084911241204707328" TargetMode="External" /><Relationship Id="rId1054" Type="http://schemas.openxmlformats.org/officeDocument/2006/relationships/hyperlink" Target="https://twitter.com/#!/swoopanalytics/status/1088162587089334272" TargetMode="External" /><Relationship Id="rId1055" Type="http://schemas.openxmlformats.org/officeDocument/2006/relationships/hyperlink" Target="https://twitter.com/#!/swoopanalytics/status/1088487260683624448" TargetMode="External" /><Relationship Id="rId1056" Type="http://schemas.openxmlformats.org/officeDocument/2006/relationships/hyperlink" Target="https://twitter.com/#!/swoopanalytics/status/1092847168656859136" TargetMode="External" /><Relationship Id="rId1057" Type="http://schemas.openxmlformats.org/officeDocument/2006/relationships/hyperlink" Target="https://twitter.com/#!/swoopanalytics/status/1093578633279463424" TargetMode="External" /><Relationship Id="rId1058" Type="http://schemas.openxmlformats.org/officeDocument/2006/relationships/hyperlink" Target="https://twitter.com/#!/swoopanalytics/status/1093891872173391873" TargetMode="External" /><Relationship Id="rId1059" Type="http://schemas.openxmlformats.org/officeDocument/2006/relationships/hyperlink" Target="https://twitter.com/#!/swoopanalytics/status/1096159515462926336" TargetMode="External" /><Relationship Id="rId1060" Type="http://schemas.openxmlformats.org/officeDocument/2006/relationships/hyperlink" Target="https://twitter.com/#!/caikjaer/status/1069847630803390464" TargetMode="External" /><Relationship Id="rId1061" Type="http://schemas.openxmlformats.org/officeDocument/2006/relationships/hyperlink" Target="https://twitter.com/#!/caikjaer/status/1084999473737064448" TargetMode="External" /><Relationship Id="rId1062" Type="http://schemas.openxmlformats.org/officeDocument/2006/relationships/hyperlink" Target="https://twitter.com/#!/caikjaer/status/1088578381325594626" TargetMode="External" /><Relationship Id="rId1063" Type="http://schemas.openxmlformats.org/officeDocument/2006/relationships/hyperlink" Target="https://twitter.com/#!/caikjaer/status/1093087563919675392" TargetMode="External" /><Relationship Id="rId1064" Type="http://schemas.openxmlformats.org/officeDocument/2006/relationships/hyperlink" Target="https://twitter.com/#!/caikjaer/status/1093687590127992832" TargetMode="External" /><Relationship Id="rId1065" Type="http://schemas.openxmlformats.org/officeDocument/2006/relationships/hyperlink" Target="https://twitter.com/#!/danjleonard/status/1096297117746892800" TargetMode="External" /><Relationship Id="rId1066" Type="http://schemas.openxmlformats.org/officeDocument/2006/relationships/hyperlink" Target="https://twitter.com/#!/peterstaal/status/1096298801315356672" TargetMode="External" /><Relationship Id="rId1067" Type="http://schemas.openxmlformats.org/officeDocument/2006/relationships/hyperlink" Target="https://twitter.com/#!/lisariemers/status/1096312667638300673" TargetMode="External" /><Relationship Id="rId1068" Type="http://schemas.openxmlformats.org/officeDocument/2006/relationships/hyperlink" Target="https://twitter.com/#!/piotrmakula/status/1069962788561399808" TargetMode="External" /><Relationship Id="rId1069" Type="http://schemas.openxmlformats.org/officeDocument/2006/relationships/hyperlink" Target="https://twitter.com/#!/piotrmakula/status/1072122513075916800" TargetMode="External" /><Relationship Id="rId1070" Type="http://schemas.openxmlformats.org/officeDocument/2006/relationships/hyperlink" Target="https://twitter.com/#!/piotrmakula/status/1072148180794531840" TargetMode="External" /><Relationship Id="rId1071" Type="http://schemas.openxmlformats.org/officeDocument/2006/relationships/hyperlink" Target="https://twitter.com/#!/piotrmakula/status/1082269382762549249" TargetMode="External" /><Relationship Id="rId1072" Type="http://schemas.openxmlformats.org/officeDocument/2006/relationships/hyperlink" Target="https://twitter.com/#!/piotrmakula/status/1093197386330066947" TargetMode="External" /><Relationship Id="rId1073" Type="http://schemas.openxmlformats.org/officeDocument/2006/relationships/hyperlink" Target="https://twitter.com/#!/piotrmakula/status/1096310674303709185" TargetMode="External" /><Relationship Id="rId1074" Type="http://schemas.openxmlformats.org/officeDocument/2006/relationships/hyperlink" Target="https://twitter.com/#!/piotrmakula/status/1096379848145162245" TargetMode="External" /><Relationship Id="rId1075" Type="http://schemas.openxmlformats.org/officeDocument/2006/relationships/hyperlink" Target="https://twitter.com/#!/swoopanalytics/status/1067500948942053376" TargetMode="External" /><Relationship Id="rId1076" Type="http://schemas.openxmlformats.org/officeDocument/2006/relationships/hyperlink" Target="https://twitter.com/#!/swoopanalytics/status/1069625058228764672" TargetMode="External" /><Relationship Id="rId1077" Type="http://schemas.openxmlformats.org/officeDocument/2006/relationships/hyperlink" Target="https://twitter.com/#!/swoopanalytics/status/1069990389023686656" TargetMode="External" /><Relationship Id="rId1078" Type="http://schemas.openxmlformats.org/officeDocument/2006/relationships/hyperlink" Target="https://twitter.com/#!/swoopanalytics/status/1070022035399630848" TargetMode="External" /><Relationship Id="rId1079" Type="http://schemas.openxmlformats.org/officeDocument/2006/relationships/hyperlink" Target="https://twitter.com/#!/swoopanalytics/status/1070549456511102977" TargetMode="External" /><Relationship Id="rId1080" Type="http://schemas.openxmlformats.org/officeDocument/2006/relationships/hyperlink" Target="https://twitter.com/#!/swoopanalytics/status/1070773424203558912" TargetMode="External" /><Relationship Id="rId1081" Type="http://schemas.openxmlformats.org/officeDocument/2006/relationships/hyperlink" Target="https://twitter.com/#!/swoopanalytics/status/1072134244116312064" TargetMode="External" /><Relationship Id="rId1082" Type="http://schemas.openxmlformats.org/officeDocument/2006/relationships/hyperlink" Target="https://twitter.com/#!/swoopanalytics/status/1072484292071165955" TargetMode="External" /><Relationship Id="rId1083" Type="http://schemas.openxmlformats.org/officeDocument/2006/relationships/hyperlink" Target="https://twitter.com/#!/swoopanalytics/status/1072526713832333312" TargetMode="External" /><Relationship Id="rId1084" Type="http://schemas.openxmlformats.org/officeDocument/2006/relationships/hyperlink" Target="https://twitter.com/#!/swoopanalytics/status/1075529324277583872" TargetMode="External" /><Relationship Id="rId1085" Type="http://schemas.openxmlformats.org/officeDocument/2006/relationships/hyperlink" Target="https://twitter.com/#!/swoopanalytics/status/1082662311989571584" TargetMode="External" /><Relationship Id="rId1086" Type="http://schemas.openxmlformats.org/officeDocument/2006/relationships/hyperlink" Target="https://twitter.com/#!/swoopanalytics/status/1088878939060109312" TargetMode="External" /><Relationship Id="rId1087" Type="http://schemas.openxmlformats.org/officeDocument/2006/relationships/hyperlink" Target="https://twitter.com/#!/swoopanalytics/status/1088887998110826496" TargetMode="External" /><Relationship Id="rId1088" Type="http://schemas.openxmlformats.org/officeDocument/2006/relationships/hyperlink" Target="https://twitter.com/#!/swoopanalytics/status/1090027505635930112" TargetMode="External" /><Relationship Id="rId1089" Type="http://schemas.openxmlformats.org/officeDocument/2006/relationships/hyperlink" Target="https://twitter.com/#!/swoopanalytics/status/1090308001422925824" TargetMode="External" /><Relationship Id="rId1090" Type="http://schemas.openxmlformats.org/officeDocument/2006/relationships/hyperlink" Target="https://twitter.com/#!/swoopanalytics/status/1091419629455437825" TargetMode="External" /><Relationship Id="rId1091" Type="http://schemas.openxmlformats.org/officeDocument/2006/relationships/hyperlink" Target="https://twitter.com/#!/swoopanalytics/status/1092492967279976448" TargetMode="External" /><Relationship Id="rId1092" Type="http://schemas.openxmlformats.org/officeDocument/2006/relationships/hyperlink" Target="https://twitter.com/#!/swoopanalytics/status/1092847325205094400" TargetMode="External" /><Relationship Id="rId1093" Type="http://schemas.openxmlformats.org/officeDocument/2006/relationships/hyperlink" Target="https://twitter.com/#!/swoopanalytics/status/1095400044193181696" TargetMode="External" /><Relationship Id="rId1094" Type="http://schemas.openxmlformats.org/officeDocument/2006/relationships/hyperlink" Target="https://twitter.com/#!/swoopanalytics/status/1096159515462926336" TargetMode="External" /><Relationship Id="rId1095" Type="http://schemas.openxmlformats.org/officeDocument/2006/relationships/hyperlink" Target="https://twitter.com/#!/caikjaer/status/1069847630803390464" TargetMode="External" /><Relationship Id="rId1096" Type="http://schemas.openxmlformats.org/officeDocument/2006/relationships/hyperlink" Target="https://twitter.com/#!/caikjaer/status/1069881394220822530" TargetMode="External" /><Relationship Id="rId1097" Type="http://schemas.openxmlformats.org/officeDocument/2006/relationships/hyperlink" Target="https://twitter.com/#!/caikjaer/status/1070908287481110528" TargetMode="External" /><Relationship Id="rId1098" Type="http://schemas.openxmlformats.org/officeDocument/2006/relationships/hyperlink" Target="https://twitter.com/#!/caikjaer/status/1070908424756449280" TargetMode="External" /><Relationship Id="rId1099" Type="http://schemas.openxmlformats.org/officeDocument/2006/relationships/hyperlink" Target="https://twitter.com/#!/caikjaer/status/1072586114005958656" TargetMode="External" /><Relationship Id="rId1100" Type="http://schemas.openxmlformats.org/officeDocument/2006/relationships/hyperlink" Target="https://twitter.com/#!/caikjaer/status/1072586188081586177" TargetMode="External" /><Relationship Id="rId1101" Type="http://schemas.openxmlformats.org/officeDocument/2006/relationships/hyperlink" Target="https://twitter.com/#!/caikjaer/status/1072586232360775681" TargetMode="External" /><Relationship Id="rId1102" Type="http://schemas.openxmlformats.org/officeDocument/2006/relationships/hyperlink" Target="https://twitter.com/#!/caikjaer/status/1072586260903022592" TargetMode="External" /><Relationship Id="rId1103" Type="http://schemas.openxmlformats.org/officeDocument/2006/relationships/hyperlink" Target="https://twitter.com/#!/caikjaer/status/1072586281564160002" TargetMode="External" /><Relationship Id="rId1104" Type="http://schemas.openxmlformats.org/officeDocument/2006/relationships/hyperlink" Target="https://twitter.com/#!/caikjaer/status/1072586308718116864" TargetMode="External" /><Relationship Id="rId1105" Type="http://schemas.openxmlformats.org/officeDocument/2006/relationships/hyperlink" Target="https://twitter.com/#!/caikjaer/status/1072586325751226370" TargetMode="External" /><Relationship Id="rId1106" Type="http://schemas.openxmlformats.org/officeDocument/2006/relationships/hyperlink" Target="https://twitter.com/#!/caikjaer/status/1072586388737064962" TargetMode="External" /><Relationship Id="rId1107" Type="http://schemas.openxmlformats.org/officeDocument/2006/relationships/hyperlink" Target="https://twitter.com/#!/caikjaer/status/1074952531955077120" TargetMode="External" /><Relationship Id="rId1108" Type="http://schemas.openxmlformats.org/officeDocument/2006/relationships/hyperlink" Target="https://twitter.com/#!/caikjaer/status/1080947045970706432" TargetMode="External" /><Relationship Id="rId1109" Type="http://schemas.openxmlformats.org/officeDocument/2006/relationships/hyperlink" Target="https://twitter.com/#!/caikjaer/status/1084999473737064448" TargetMode="External" /><Relationship Id="rId1110" Type="http://schemas.openxmlformats.org/officeDocument/2006/relationships/hyperlink" Target="https://twitter.com/#!/caikjaer/status/1088578381325594626" TargetMode="External" /><Relationship Id="rId1111" Type="http://schemas.openxmlformats.org/officeDocument/2006/relationships/hyperlink" Target="https://twitter.com/#!/caikjaer/status/1088578422555566080" TargetMode="External" /><Relationship Id="rId1112" Type="http://schemas.openxmlformats.org/officeDocument/2006/relationships/hyperlink" Target="https://twitter.com/#!/caikjaer/status/1088578597248364544" TargetMode="External" /><Relationship Id="rId1113" Type="http://schemas.openxmlformats.org/officeDocument/2006/relationships/hyperlink" Target="https://twitter.com/#!/caikjaer/status/1088972682060652544" TargetMode="External" /><Relationship Id="rId1114" Type="http://schemas.openxmlformats.org/officeDocument/2006/relationships/hyperlink" Target="https://twitter.com/#!/caikjaer/status/1093087563919675392" TargetMode="External" /><Relationship Id="rId1115" Type="http://schemas.openxmlformats.org/officeDocument/2006/relationships/hyperlink" Target="https://twitter.com/#!/caikjaer/status/1093087603828568064" TargetMode="External" /><Relationship Id="rId1116" Type="http://schemas.openxmlformats.org/officeDocument/2006/relationships/hyperlink" Target="https://twitter.com/#!/caikjaer/status/1093687590127992832" TargetMode="External" /><Relationship Id="rId1117" Type="http://schemas.openxmlformats.org/officeDocument/2006/relationships/hyperlink" Target="https://twitter.com/#!/kirstymcgrath13/status/1096542814710620160" TargetMode="External" /><Relationship Id="rId1118" Type="http://schemas.openxmlformats.org/officeDocument/2006/relationships/hyperlink" Target="https://twitter.com/#!/caikjaer/status/1092689381041864704" TargetMode="External" /><Relationship Id="rId1119" Type="http://schemas.openxmlformats.org/officeDocument/2006/relationships/hyperlink" Target="https://twitter.com/#!/caikjaer/status/1092882944274817024" TargetMode="External" /><Relationship Id="rId1120" Type="http://schemas.openxmlformats.org/officeDocument/2006/relationships/hyperlink" Target="https://twitter.com/#!/caikjaer/status/1096184441855188993" TargetMode="External" /><Relationship Id="rId1121" Type="http://schemas.openxmlformats.org/officeDocument/2006/relationships/hyperlink" Target="https://twitter.com/#!/kirstymcgrath13/status/1096542814710620160" TargetMode="External" /><Relationship Id="rId1122" Type="http://schemas.openxmlformats.org/officeDocument/2006/relationships/hyperlink" Target="https://api.twitter.com/1.1/geo/id/01864a8a64df9dc4.json" TargetMode="External" /><Relationship Id="rId1123" Type="http://schemas.openxmlformats.org/officeDocument/2006/relationships/hyperlink" Target="https://api.twitter.com/1.1/geo/id/01864a8a64df9dc4.json" TargetMode="External" /><Relationship Id="rId1124" Type="http://schemas.openxmlformats.org/officeDocument/2006/relationships/hyperlink" Target="https://api.twitter.com/1.1/geo/id/01864a8a64df9dc4.json" TargetMode="External" /><Relationship Id="rId1125" Type="http://schemas.openxmlformats.org/officeDocument/2006/relationships/hyperlink" Target="https://api.twitter.com/1.1/geo/id/01864a8a64df9dc4.json" TargetMode="External" /><Relationship Id="rId1126" Type="http://schemas.openxmlformats.org/officeDocument/2006/relationships/hyperlink" Target="https://api.twitter.com/1.1/geo/id/01864a8a64df9dc4.json" TargetMode="External" /><Relationship Id="rId1127" Type="http://schemas.openxmlformats.org/officeDocument/2006/relationships/hyperlink" Target="https://api.twitter.com/1.1/geo/id/01864a8a64df9dc4.json" TargetMode="External" /><Relationship Id="rId1128" Type="http://schemas.openxmlformats.org/officeDocument/2006/relationships/hyperlink" Target="https://api.twitter.com/1.1/geo/id/01864a8a64df9dc4.json" TargetMode="External" /><Relationship Id="rId1129" Type="http://schemas.openxmlformats.org/officeDocument/2006/relationships/hyperlink" Target="https://api.twitter.com/1.1/geo/id/ed888f00de07aa3a.json" TargetMode="External" /><Relationship Id="rId1130" Type="http://schemas.openxmlformats.org/officeDocument/2006/relationships/hyperlink" Target="https://api.twitter.com/1.1/geo/id/ed888f00de07aa3a.json" TargetMode="External" /><Relationship Id="rId1131" Type="http://schemas.openxmlformats.org/officeDocument/2006/relationships/hyperlink" Target="https://api.twitter.com/1.1/geo/id/ed888f00de07aa3a.json" TargetMode="External" /><Relationship Id="rId1132" Type="http://schemas.openxmlformats.org/officeDocument/2006/relationships/hyperlink" Target="https://api.twitter.com/1.1/geo/id/016b77b26c104867.json" TargetMode="External" /><Relationship Id="rId1133" Type="http://schemas.openxmlformats.org/officeDocument/2006/relationships/hyperlink" Target="https://api.twitter.com/1.1/geo/id/0073b76548e5984f.json" TargetMode="External" /><Relationship Id="rId1134" Type="http://schemas.openxmlformats.org/officeDocument/2006/relationships/hyperlink" Target="https://api.twitter.com/1.1/geo/id/0073b76548e5984f.json" TargetMode="External" /><Relationship Id="rId1135" Type="http://schemas.openxmlformats.org/officeDocument/2006/relationships/comments" Target="../comments1.xml" /><Relationship Id="rId1136" Type="http://schemas.openxmlformats.org/officeDocument/2006/relationships/vmlDrawing" Target="../drawings/vmlDrawing1.vml" /><Relationship Id="rId1137" Type="http://schemas.openxmlformats.org/officeDocument/2006/relationships/table" Target="../tables/table1.xml" /><Relationship Id="rId11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SWOOPAnalytics/status/1072512845038931968" TargetMode="External" /><Relationship Id="rId2" Type="http://schemas.openxmlformats.org/officeDocument/2006/relationships/hyperlink" Target="https://twitter.com/SWOOPAnalytics/status/1072577795874672640" TargetMode="External" /><Relationship Id="rId3" Type="http://schemas.openxmlformats.org/officeDocument/2006/relationships/hyperlink" Target="https://twitter.com/thecr/status/1084465333929418752" TargetMode="External" /><Relationship Id="rId4" Type="http://schemas.openxmlformats.org/officeDocument/2006/relationships/hyperlink" Target="https://twitter.com/thecr/status/1084465333929418752" TargetMode="External" /><Relationship Id="rId5" Type="http://schemas.openxmlformats.org/officeDocument/2006/relationships/hyperlink" Target="https://www.swoopanalytics.com/the-dying-art-of-conversation/" TargetMode="External" /><Relationship Id="rId6" Type="http://schemas.openxmlformats.org/officeDocument/2006/relationships/hyperlink" Target="https://www.swoopanalytics.com/" TargetMode="External" /><Relationship Id="rId7" Type="http://schemas.openxmlformats.org/officeDocument/2006/relationships/hyperlink" Target="https://mailchi.mp/hargraves/hi022019s" TargetMode="External" /><Relationship Id="rId8" Type="http://schemas.openxmlformats.org/officeDocument/2006/relationships/hyperlink" Target="https://www.swoopanalytics.com/social-groups-in-enterprise-social-networks/" TargetMode="External" /><Relationship Id="rId9" Type="http://schemas.openxmlformats.org/officeDocument/2006/relationships/hyperlink" Target="https://www.swoopanalytics.com/we-won-the-top-award-with-our-research-on-groups-in-esns/" TargetMode="External" /><Relationship Id="rId10" Type="http://schemas.openxmlformats.org/officeDocument/2006/relationships/hyperlink" Target="https://www.swoopanalytics.com/swoop-chat-nyc-why-we-do-what-we-do/" TargetMode="External" /><Relationship Id="rId11" Type="http://schemas.openxmlformats.org/officeDocument/2006/relationships/hyperlink" Target="https://www.swoopanalytics.com/swoop-is-iso27001-certified/" TargetMode="External" /><Relationship Id="rId12" Type="http://schemas.openxmlformats.org/officeDocument/2006/relationships/hyperlink" Target="https://www.swoopanalytics.com/how-long-does-it-take-before-swoop-has-an-impact-on-your-esn/" TargetMode="External" /><Relationship Id="rId13" Type="http://schemas.openxmlformats.org/officeDocument/2006/relationships/hyperlink" Target="https://www.swoopanalytics.com/less-is-not-always-more-with-enterprise-social/" TargetMode="External" /><Relationship Id="rId14" Type="http://schemas.openxmlformats.org/officeDocument/2006/relationships/hyperlink" Target="https://www.swoopanalytics.com/less-is-not-always-more-with-enterprise-social/" TargetMode="External" /><Relationship Id="rId15" Type="http://schemas.openxmlformats.org/officeDocument/2006/relationships/hyperlink" Target="https://www.swoopanalytics.com/less-is-not-always-more-with-enterprise-social/" TargetMode="External" /><Relationship Id="rId16" Type="http://schemas.openxmlformats.org/officeDocument/2006/relationships/hyperlink" Target="https://lnkd.in/dGy5KzW" TargetMode="External" /><Relationship Id="rId17" Type="http://schemas.openxmlformats.org/officeDocument/2006/relationships/hyperlink" Target="https://www.swoopanalytics.com/less-is-not-always-more-with-enterprise-social/" TargetMode="External" /><Relationship Id="rId18" Type="http://schemas.openxmlformats.org/officeDocument/2006/relationships/hyperlink" Target="https://twitter.com/ClearBox/status/1090583656358240256" TargetMode="External" /><Relationship Id="rId19" Type="http://schemas.openxmlformats.org/officeDocument/2006/relationships/hyperlink" Target="http://www.swoopanalytics.com/20-questions-that-could-change-your-company/" TargetMode="External" /><Relationship Id="rId20" Type="http://schemas.openxmlformats.org/officeDocument/2006/relationships/hyperlink" Target="http://www.swoopanalytics.com/20-questions-that-could-change-your-company/" TargetMode="External" /><Relationship Id="rId21" Type="http://schemas.openxmlformats.org/officeDocument/2006/relationships/hyperlink" Target="http://www.swoopanalytics.com/20-questions-that-could-change-your-company/" TargetMode="External" /><Relationship Id="rId22" Type="http://schemas.openxmlformats.org/officeDocument/2006/relationships/hyperlink" Target="http://www.swoopanalytics.com/20-questions-that-could-change-your-company/" TargetMode="External" /><Relationship Id="rId23" Type="http://schemas.openxmlformats.org/officeDocument/2006/relationships/hyperlink" Target="http://www.swoopanalytics.com/20-questions-that-could-change-your-company/" TargetMode="External" /><Relationship Id="rId24" Type="http://schemas.openxmlformats.org/officeDocument/2006/relationships/hyperlink" Target="http://www.swoopanalytics.com/20-questions-that-could-change-your-company/" TargetMode="External" /><Relationship Id="rId25" Type="http://schemas.openxmlformats.org/officeDocument/2006/relationships/hyperlink" Target="http://www.swoopanalytics.com/20-questions-that-could-change-your-company/" TargetMode="External" /><Relationship Id="rId26" Type="http://schemas.openxmlformats.org/officeDocument/2006/relationships/hyperlink" Target="http://www.swoopanalytics.com/20-questions-that-could-change-your-company/" TargetMode="External" /><Relationship Id="rId27" Type="http://schemas.openxmlformats.org/officeDocument/2006/relationships/hyperlink" Target="http://www.swoopanalytics.com/20-questions-that-could-change-your-company/" TargetMode="External" /><Relationship Id="rId28" Type="http://schemas.openxmlformats.org/officeDocument/2006/relationships/hyperlink" Target="https://www.swoopanalytics.com/20-questions-that-could-change-your-company/" TargetMode="External" /><Relationship Id="rId29" Type="http://schemas.openxmlformats.org/officeDocument/2006/relationships/hyperlink" Target="https://twitter.com/SWOOPAnalytics/status/1095401576783437824" TargetMode="External" /><Relationship Id="rId30" Type="http://schemas.openxmlformats.org/officeDocument/2006/relationships/hyperlink" Target="https://www.swoopanalytics.com/we-won-the-top-award-with-our-research-on-groups-in-esns/" TargetMode="External" /><Relationship Id="rId31" Type="http://schemas.openxmlformats.org/officeDocument/2006/relationships/hyperlink" Target="https://www.swoopanalytics.com/swoop-chat-nyc-why-we-do-what-we-do/" TargetMode="External" /><Relationship Id="rId32" Type="http://schemas.openxmlformats.org/officeDocument/2006/relationships/hyperlink" Target="https://www.swoopanalytics.com/now-that-you-mention-it/" TargetMode="External" /><Relationship Id="rId33" Type="http://schemas.openxmlformats.org/officeDocument/2006/relationships/hyperlink" Target="https://resources.techcommunity.microsoft.com/case-studies/on-an-island-but-not-alone-with-yammer-at-thrifty-car-rental-in-new-zealand/" TargetMode="External" /><Relationship Id="rId34" Type="http://schemas.openxmlformats.org/officeDocument/2006/relationships/hyperlink" Target="https://www.swoopanalytics.com/case-studies/how-syngentas-leaders-became-some-of-the-worlds-best-at-engaging-staff/" TargetMode="External" /><Relationship Id="rId35" Type="http://schemas.openxmlformats.org/officeDocument/2006/relationships/hyperlink" Target="https://forms.office.com/Pages/ResponsePage.aspx?id=v4j5cvGGr0GRqy180BHbRz6LYiXgstdDq0OQYtXINn1UNTlLNjY4UDAzSUhQTEYzVFRFREI2VjBBUi4u" TargetMode="External" /><Relationship Id="rId36" Type="http://schemas.openxmlformats.org/officeDocument/2006/relationships/hyperlink" Target="https://www.eventbrite.com/e/ignite-yammer-meetup-tickets-55616234655" TargetMode="External" /><Relationship Id="rId37" Type="http://schemas.openxmlformats.org/officeDocument/2006/relationships/hyperlink" Target="https://www.swoopanalytics.com/swoop-chat-nyc-why-we-do-what-we-do/" TargetMode="External" /><Relationship Id="rId38" Type="http://schemas.openxmlformats.org/officeDocument/2006/relationships/hyperlink" Target="https://twitter.com/SWOOPAnalytics/status/1095401576783437824" TargetMode="External" /><Relationship Id="rId39" Type="http://schemas.openxmlformats.org/officeDocument/2006/relationships/hyperlink" Target="https://lnkd.in/feyYDS8" TargetMode="External" /><Relationship Id="rId40" Type="http://schemas.openxmlformats.org/officeDocument/2006/relationships/hyperlink" Target="http://markbritz.com/ld-is-primed-to-drive-enterprise-social-so-why-arent-they/" TargetMode="External" /><Relationship Id="rId41" Type="http://schemas.openxmlformats.org/officeDocument/2006/relationships/hyperlink" Target="http://markbritz.com/internal-comms-taking-the-informal-social-learning-torch/" TargetMode="External" /><Relationship Id="rId42" Type="http://schemas.openxmlformats.org/officeDocument/2006/relationships/hyperlink" Target="http://markbritz.com/internal-comms-taking-the-informal-social-learning-torch/" TargetMode="External" /><Relationship Id="rId43" Type="http://schemas.openxmlformats.org/officeDocument/2006/relationships/hyperlink" Target="https://resources.techcommunity.microsoft.com/case-studies/the-power-of-the-network-creates-a-competitive-advantage-at-realfoundations-with-yammer-and-swoop/" TargetMode="External" /><Relationship Id="rId44" Type="http://schemas.openxmlformats.org/officeDocument/2006/relationships/hyperlink" Target="https://resources.techcommunity.microsoft.com/wp-content/uploads/2019/01/YAI_SuperPowers_Infographic.pdf" TargetMode="External" /><Relationship Id="rId45" Type="http://schemas.openxmlformats.org/officeDocument/2006/relationships/hyperlink" Target="https://www.swoopanalytics.com/how-long-does-it-take-before-swoop-has-an-impact-on-your-esn/" TargetMode="External" /><Relationship Id="rId46" Type="http://schemas.openxmlformats.org/officeDocument/2006/relationships/hyperlink" Target="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 TargetMode="External" /><Relationship Id="rId47" Type="http://schemas.openxmlformats.org/officeDocument/2006/relationships/hyperlink" Target="http://msft.social/6JSf5a" TargetMode="External" /><Relationship Id="rId48" Type="http://schemas.openxmlformats.org/officeDocument/2006/relationships/hyperlink" Target="http://msft.social/OJSthM" TargetMode="External" /><Relationship Id="rId49" Type="http://schemas.openxmlformats.org/officeDocument/2006/relationships/hyperlink" Target="http://msft.social/6p3K1y" TargetMode="External" /><Relationship Id="rId50" Type="http://schemas.openxmlformats.org/officeDocument/2006/relationships/hyperlink" Target="http://msft.social/CX4K7V" TargetMode="External" /><Relationship Id="rId51" Type="http://schemas.openxmlformats.org/officeDocument/2006/relationships/hyperlink" Target="https://event.intrateam.com/sessions/3-ridiculously-effective-ways-to-get-senior-leaders-active-on-your-enterprise-social-network-with-almost-no-effort/" TargetMode="External" /><Relationship Id="rId52" Type="http://schemas.openxmlformats.org/officeDocument/2006/relationships/hyperlink" Target="https://www.swoopanalytics.com/personas/" TargetMode="External" /><Relationship Id="rId53" Type="http://schemas.openxmlformats.org/officeDocument/2006/relationships/hyperlink" Target="https://www.swoopanalytics.com/less-is-not-always-more-with-enterprise-social/" TargetMode="External" /><Relationship Id="rId54" Type="http://schemas.openxmlformats.org/officeDocument/2006/relationships/hyperlink" Target="https://resources.techcommunity.microsoft.com/case-studies/at-griffith-university-yammer-engagement-correlates-with-academic-performance/" TargetMode="External" /><Relationship Id="rId55" Type="http://schemas.openxmlformats.org/officeDocument/2006/relationships/hyperlink" Target="https://www.eventbrite.com/e/ignite-yammer-meetup-tickets-55616234655" TargetMode="External" /><Relationship Id="rId56" Type="http://schemas.openxmlformats.org/officeDocument/2006/relationships/hyperlink" Target="https://www.eventbrite.com/e/ignite-yammer-meetup-tickets-55616234655" TargetMode="External" /><Relationship Id="rId57" Type="http://schemas.openxmlformats.org/officeDocument/2006/relationships/hyperlink" Target="https://www.swoopanalytics.com/how-many-groups-should-you-join/" TargetMode="External" /><Relationship Id="rId58" Type="http://schemas.openxmlformats.org/officeDocument/2006/relationships/hyperlink" Target="https://www.swoopanalytics.com/benchmarking/workplace-benchmarking/" TargetMode="External" /><Relationship Id="rId59" Type="http://schemas.openxmlformats.org/officeDocument/2006/relationships/hyperlink" Target="https://mailchi.mp/1fa477b1aa3f/february-newsletter-1368533?e=f1462b0f52" TargetMode="External" /><Relationship Id="rId60" Type="http://schemas.openxmlformats.org/officeDocument/2006/relationships/hyperlink" Target="https://mailchi.mp/0f9d71b740d2/february-newsletter-1389565?e=f1462b0f52" TargetMode="External" /><Relationship Id="rId61" Type="http://schemas.openxmlformats.org/officeDocument/2006/relationships/hyperlink" Target="https://www.swoopanalytics.com/how-many-groups-should-you-join/" TargetMode="External" /><Relationship Id="rId62" Type="http://schemas.openxmlformats.org/officeDocument/2006/relationships/hyperlink" Target="https://www.swoopanalytics.com/executive-engagement-the-key-to-a-successful-yammer-network/" TargetMode="External" /><Relationship Id="rId63" Type="http://schemas.openxmlformats.org/officeDocument/2006/relationships/hyperlink" Target="https://www.swoopanalytics.com/20-questions-that-could-change-your-company/" TargetMode="External" /><Relationship Id="rId64" Type="http://schemas.openxmlformats.org/officeDocument/2006/relationships/hyperlink" Target="https://www.swoopanalytics.com/executive-engagement-the-key-to-a-successful-yammer-network/" TargetMode="External" /><Relationship Id="rId65" Type="http://schemas.openxmlformats.org/officeDocument/2006/relationships/hyperlink" Target="https://www.swoopanalytics.com/20-questions-that-could-change-your-company/" TargetMode="External" /><Relationship Id="rId66" Type="http://schemas.openxmlformats.org/officeDocument/2006/relationships/hyperlink" Target="https://www.swoopanalytics.com/less-is-not-always-more-with-enterprise-social/" TargetMode="External" /><Relationship Id="rId67" Type="http://schemas.openxmlformats.org/officeDocument/2006/relationships/hyperlink" Target="https://www.swoopanalytics.com/how-many-groups-should-you-join/" TargetMode="External" /><Relationship Id="rId68" Type="http://schemas.openxmlformats.org/officeDocument/2006/relationships/hyperlink" Target="https://www.swoopanalytics.com/20-questions-that-could-change-your-company/" TargetMode="External" /><Relationship Id="rId69" Type="http://schemas.openxmlformats.org/officeDocument/2006/relationships/hyperlink" Target="https://www.eventbrite.ca/e/swoop-chat-nyc-tickets-51793883901" TargetMode="External" /><Relationship Id="rId70" Type="http://schemas.openxmlformats.org/officeDocument/2006/relationships/hyperlink" Target="https://twitter.com/karisyd/status/1069880611228180480" TargetMode="External" /><Relationship Id="rId71" Type="http://schemas.openxmlformats.org/officeDocument/2006/relationships/hyperlink" Target="https://mailchi.mp/d912c89fbbe3/february-newsletter-1343813?e=f1462b0f52" TargetMode="External" /><Relationship Id="rId72" Type="http://schemas.openxmlformats.org/officeDocument/2006/relationships/hyperlink" Target="https://www.eventbrite.ca/e/swoop-chat-nyc-tickets-51793883901" TargetMode="External" /><Relationship Id="rId73" Type="http://schemas.openxmlformats.org/officeDocument/2006/relationships/hyperlink" Target="https://www.swoopanalytics.com/swoop-is-iso27001-certified/" TargetMode="External" /><Relationship Id="rId74" Type="http://schemas.openxmlformats.org/officeDocument/2006/relationships/hyperlink" Target="https://cookerandalooker.com/australia-day-pavlova/?fbclid=IwAR0D5-e9lbKF3hHVG1hAq9_014x8UCr_b-RDCTkrSWe8RtY_JDo9UyOe7uI" TargetMode="External" /><Relationship Id="rId75" Type="http://schemas.openxmlformats.org/officeDocument/2006/relationships/hyperlink" Target="http://claridenglobal.com/conference/3rd-hr-analytics-au2019/" TargetMode="External" /><Relationship Id="rId76" Type="http://schemas.openxmlformats.org/officeDocument/2006/relationships/hyperlink" Target="https://twitter.com/caikjaer/status/1096184441855188993" TargetMode="External" /><Relationship Id="rId77" Type="http://schemas.openxmlformats.org/officeDocument/2006/relationships/hyperlink" Target="https://lnkd.in/fJiYRnj" TargetMode="External" /><Relationship Id="rId78" Type="http://schemas.openxmlformats.org/officeDocument/2006/relationships/hyperlink" Target="https://lnkd.in/fE-hPS9" TargetMode="External" /><Relationship Id="rId79" Type="http://schemas.openxmlformats.org/officeDocument/2006/relationships/hyperlink" Target="https://pbs.twimg.com/media/DuI6xpAW4AQUSDW.jpg" TargetMode="External" /><Relationship Id="rId80" Type="http://schemas.openxmlformats.org/officeDocument/2006/relationships/hyperlink" Target="https://pbs.twimg.com/media/DySINZ-WkAABDJ5.jpg" TargetMode="External" /><Relationship Id="rId81" Type="http://schemas.openxmlformats.org/officeDocument/2006/relationships/hyperlink" Target="https://pbs.twimg.com/media/Dy02pGRWkAABA_w.jpg" TargetMode="External" /><Relationship Id="rId82" Type="http://schemas.openxmlformats.org/officeDocument/2006/relationships/hyperlink" Target="https://pbs.twimg.com/media/DuKP0MEWwAAxNac.jpg" TargetMode="External" /><Relationship Id="rId83" Type="http://schemas.openxmlformats.org/officeDocument/2006/relationships/hyperlink" Target="https://pbs.twimg.com/tweet_video_thumb/DtmeDb5XgAAs-H5.jpg" TargetMode="External" /><Relationship Id="rId84" Type="http://schemas.openxmlformats.org/officeDocument/2006/relationships/hyperlink" Target="https://pbs.twimg.com/tweet_video_thumb/DzM8VO0UwAE6IYQ.jpg" TargetMode="External" /><Relationship Id="rId85" Type="http://schemas.openxmlformats.org/officeDocument/2006/relationships/hyperlink" Target="https://pbs.twimg.com/media/DuJtfZ7WsAAZ9l5.jpg" TargetMode="External" /><Relationship Id="rId86" Type="http://schemas.openxmlformats.org/officeDocument/2006/relationships/hyperlink" Target="https://pbs.twimg.com/media/DuEZSG2X4AAVXSQ.jpg" TargetMode="External" /><Relationship Id="rId87" Type="http://schemas.openxmlformats.org/officeDocument/2006/relationships/hyperlink" Target="https://pbs.twimg.com/media/DuO4ouoWwAA5y1Q.jpg" TargetMode="External" /><Relationship Id="rId88" Type="http://schemas.openxmlformats.org/officeDocument/2006/relationships/hyperlink" Target="https://pbs.twimg.com/media/DuI6xpAW4AQUSDW.jpg" TargetMode="External" /><Relationship Id="rId89" Type="http://schemas.openxmlformats.org/officeDocument/2006/relationships/hyperlink" Target="https://pbs.twimg.com/media/DxnuGh_UwAAyi6h.jpg" TargetMode="External" /><Relationship Id="rId90" Type="http://schemas.openxmlformats.org/officeDocument/2006/relationships/hyperlink" Target="https://pbs.twimg.com/media/DzOlyTiUUAAPECg.jpg" TargetMode="External" /><Relationship Id="rId91" Type="http://schemas.openxmlformats.org/officeDocument/2006/relationships/hyperlink" Target="https://pbs.twimg.com/media/Dtj6vXrV4AcYGVY.jpg" TargetMode="External" /><Relationship Id="rId92" Type="http://schemas.openxmlformats.org/officeDocument/2006/relationships/hyperlink" Target="https://pbs.twimg.com/media/DuJnaB1WoAEfV9K.jpg" TargetMode="External" /><Relationship Id="rId93" Type="http://schemas.openxmlformats.org/officeDocument/2006/relationships/hyperlink" Target="https://pbs.twimg.com/media/DuKP0MEWwAAxNac.jpg" TargetMode="External" /><Relationship Id="rId94" Type="http://schemas.openxmlformats.org/officeDocument/2006/relationships/hyperlink" Target="https://pbs.twimg.com/media/DuJhWglWoAEODs2.jpg" TargetMode="External" /><Relationship Id="rId95" Type="http://schemas.openxmlformats.org/officeDocument/2006/relationships/hyperlink" Target="https://pbs.twimg.com/media/DuJUuurXgAALHB2.jpg" TargetMode="External" /><Relationship Id="rId96" Type="http://schemas.openxmlformats.org/officeDocument/2006/relationships/hyperlink" Target="https://pbs.twimg.com/media/DuI6xpAW4AQUSDW.jpg" TargetMode="External" /><Relationship Id="rId97" Type="http://schemas.openxmlformats.org/officeDocument/2006/relationships/hyperlink" Target="https://pbs.twimg.com/media/DuG50fFX4AEul1k.jpg" TargetMode="External" /><Relationship Id="rId98" Type="http://schemas.openxmlformats.org/officeDocument/2006/relationships/hyperlink" Target="https://pbs.twimg.com/media/DuJNQJRWkAANmKh.jpg" TargetMode="External" /><Relationship Id="rId99" Type="http://schemas.openxmlformats.org/officeDocument/2006/relationships/hyperlink" Target="https://pbs.twimg.com/media/DuKP0MEWwAAxNac.jpg" TargetMode="External" /><Relationship Id="rId100" Type="http://schemas.openxmlformats.org/officeDocument/2006/relationships/hyperlink" Target="https://pbs.twimg.com/media/DuKP0MEWwAAxNac.jpg" TargetMode="External" /><Relationship Id="rId101" Type="http://schemas.openxmlformats.org/officeDocument/2006/relationships/hyperlink" Target="https://pbs.twimg.com/media/DuJUuurXgAALHB2.jpg" TargetMode="External" /><Relationship Id="rId102" Type="http://schemas.openxmlformats.org/officeDocument/2006/relationships/hyperlink" Target="https://pbs.twimg.com/media/DuJUuurXgAALHB2.jpg" TargetMode="External" /><Relationship Id="rId103" Type="http://schemas.openxmlformats.org/officeDocument/2006/relationships/hyperlink" Target="https://pbs.twimg.com/media/DuAWk1UU0AA9WBy.jpg" TargetMode="External" /><Relationship Id="rId104" Type="http://schemas.openxmlformats.org/officeDocument/2006/relationships/hyperlink" Target="https://pbs.twimg.com/media/Dtl3ySvV4AA2rju.jpg" TargetMode="External" /><Relationship Id="rId105" Type="http://schemas.openxmlformats.org/officeDocument/2006/relationships/hyperlink" Target="https://pbs.twimg.com/media/Dy5GEuAUUAASM8v.jpg" TargetMode="External" /><Relationship Id="rId106" Type="http://schemas.openxmlformats.org/officeDocument/2006/relationships/hyperlink" Target="https://pbs.twimg.com/media/DuJa5DxWkAIuHcB.jpg" TargetMode="External" /><Relationship Id="rId107" Type="http://schemas.openxmlformats.org/officeDocument/2006/relationships/hyperlink" Target="https://pbs.twimg.com/media/Dv15mT7WsAIV8un.jpg" TargetMode="External" /><Relationship Id="rId108" Type="http://schemas.openxmlformats.org/officeDocument/2006/relationships/hyperlink" Target="https://pbs.twimg.com/media/Dw5MkdsWwAAamHf.jpg" TargetMode="External" /><Relationship Id="rId109" Type="http://schemas.openxmlformats.org/officeDocument/2006/relationships/hyperlink" Target="https://pbs.twimg.com/media/DwuypRkXQAEsqvU.jpg" TargetMode="External" /><Relationship Id="rId110" Type="http://schemas.openxmlformats.org/officeDocument/2006/relationships/hyperlink" Target="https://pbs.twimg.com/media/Dy2SSrbX0AAP1ve.jpg" TargetMode="External" /><Relationship Id="rId111" Type="http://schemas.openxmlformats.org/officeDocument/2006/relationships/hyperlink" Target="https://pbs.twimg.com/media/DtmbDv8U4AAJYKs.jpg" TargetMode="External" /><Relationship Id="rId112" Type="http://schemas.openxmlformats.org/officeDocument/2006/relationships/hyperlink" Target="https://pbs.twimg.com/media/Dw5g5ZgUwAAQ-5I.jpg" TargetMode="External" /><Relationship Id="rId113" Type="http://schemas.openxmlformats.org/officeDocument/2006/relationships/hyperlink" Target="https://pbs.twimg.com/media/DtMuswMU0AEVBON.jpg" TargetMode="External" /><Relationship Id="rId114" Type="http://schemas.openxmlformats.org/officeDocument/2006/relationships/hyperlink" Target="https://pbs.twimg.com/media/DxsVR5HUwAE8R7q.jpg" TargetMode="External" /><Relationship Id="rId115" Type="http://schemas.openxmlformats.org/officeDocument/2006/relationships/hyperlink" Target="https://pbs.twimg.com/media/Dy5I15RVAAAa2_N.jpg" TargetMode="External" /><Relationship Id="rId116" Type="http://schemas.openxmlformats.org/officeDocument/2006/relationships/hyperlink" Target="https://pbs.twimg.com/media/DuD8PvWU8AIS8ha.jpg" TargetMode="External" /><Relationship Id="rId117" Type="http://schemas.openxmlformats.org/officeDocument/2006/relationships/hyperlink" Target="https://pbs.twimg.com/media/DuI6xpAW4AQUSDW.jpg" TargetMode="External" /><Relationship Id="rId118" Type="http://schemas.openxmlformats.org/officeDocument/2006/relationships/hyperlink" Target="https://pbs.twimg.com/media/DuJhWglWoAEODs2.jpg" TargetMode="External" /><Relationship Id="rId119" Type="http://schemas.openxmlformats.org/officeDocument/2006/relationships/hyperlink" Target="https://pbs.twimg.com/media/Du0Lf65U0AAl1lA.jpg" TargetMode="External" /><Relationship Id="rId120" Type="http://schemas.openxmlformats.org/officeDocument/2006/relationships/hyperlink" Target="https://pbs.twimg.com/media/Dxx5mqMVYAA3XLi.jpg" TargetMode="External" /><Relationship Id="rId121" Type="http://schemas.openxmlformats.org/officeDocument/2006/relationships/hyperlink" Target="https://pbs.twimg.com/media/DxyBpfBU8AAN03k.jpg" TargetMode="External" /><Relationship Id="rId122" Type="http://schemas.openxmlformats.org/officeDocument/2006/relationships/hyperlink" Target="https://pbs.twimg.com/media/DyCOF5bV4AAuTuu.png" TargetMode="External" /><Relationship Id="rId123" Type="http://schemas.openxmlformats.org/officeDocument/2006/relationships/hyperlink" Target="https://pbs.twimg.com/media/DuI6xpAW4AQUSDW.jpg" TargetMode="External" /><Relationship Id="rId124" Type="http://schemas.openxmlformats.org/officeDocument/2006/relationships/hyperlink" Target="https://pbs.twimg.com/media/DuJhWglWoAEODs2.jpg" TargetMode="External" /><Relationship Id="rId125" Type="http://schemas.openxmlformats.org/officeDocument/2006/relationships/hyperlink" Target="http://pbs.twimg.com/profile_images/918485773204279296/vt2DcdtG_normal.jpg" TargetMode="External" /><Relationship Id="rId126" Type="http://schemas.openxmlformats.org/officeDocument/2006/relationships/hyperlink" Target="http://pbs.twimg.com/profile_images/783325572646768641/LXuFxB2__normal.jpg" TargetMode="External" /><Relationship Id="rId127" Type="http://schemas.openxmlformats.org/officeDocument/2006/relationships/hyperlink" Target="http://pbs.twimg.com/profile_images/1058856121291673602/teNzJyAc_normal.jpg" TargetMode="External" /><Relationship Id="rId128" Type="http://schemas.openxmlformats.org/officeDocument/2006/relationships/hyperlink" Target="http://pbs.twimg.com/profile_images/977312052342435840/ZPB9V-wC_normal.jpg" TargetMode="External" /><Relationship Id="rId129" Type="http://schemas.openxmlformats.org/officeDocument/2006/relationships/hyperlink" Target="https://pbs.twimg.com/media/DuI6xpAW4AQUSDW.jpg" TargetMode="External" /><Relationship Id="rId130" Type="http://schemas.openxmlformats.org/officeDocument/2006/relationships/hyperlink" Target="http://pbs.twimg.com/profile_images/1044492043517550592/DokiaS6X_normal.jpg" TargetMode="External" /><Relationship Id="rId131" Type="http://schemas.openxmlformats.org/officeDocument/2006/relationships/hyperlink" Target="http://pbs.twimg.com/profile_images/1044492043517550592/DokiaS6X_normal.jpg" TargetMode="External" /><Relationship Id="rId132" Type="http://schemas.openxmlformats.org/officeDocument/2006/relationships/hyperlink" Target="http://pbs.twimg.com/profile_images/857066815767404544/Cprm4bvj_normal.jpg" TargetMode="External" /><Relationship Id="rId133" Type="http://schemas.openxmlformats.org/officeDocument/2006/relationships/hyperlink" Target="http://pbs.twimg.com/profile_images/1049695906495438848/Tiv3oraw_normal.jpg" TargetMode="External" /><Relationship Id="rId134" Type="http://schemas.openxmlformats.org/officeDocument/2006/relationships/hyperlink" Target="http://pbs.twimg.com/profile_images/912296274870849538/K-0PFfdk_normal.jpg" TargetMode="External" /><Relationship Id="rId135" Type="http://schemas.openxmlformats.org/officeDocument/2006/relationships/hyperlink" Target="http://pbs.twimg.com/profile_images/1058675801082810368/lZyYQ9W-_normal.jpg" TargetMode="External" /><Relationship Id="rId136" Type="http://schemas.openxmlformats.org/officeDocument/2006/relationships/hyperlink" Target="http://pbs.twimg.com/profile_images/1022958968841195520/R8ahjyV5_normal.jpg" TargetMode="External" /><Relationship Id="rId137" Type="http://schemas.openxmlformats.org/officeDocument/2006/relationships/hyperlink" Target="http://pbs.twimg.com/profile_images/963906136662519808/ZtNh7J3v_normal.jpg" TargetMode="External" /><Relationship Id="rId138" Type="http://schemas.openxmlformats.org/officeDocument/2006/relationships/hyperlink" Target="http://pbs.twimg.com/profile_images/760319556183138304/f5bG3xGX_normal.jpg" TargetMode="External" /><Relationship Id="rId139" Type="http://schemas.openxmlformats.org/officeDocument/2006/relationships/hyperlink" Target="http://pbs.twimg.com/profile_images/378800000838581841/3788f0b6051f48ef773847a6f4410eea_normal.png" TargetMode="External" /><Relationship Id="rId140" Type="http://schemas.openxmlformats.org/officeDocument/2006/relationships/hyperlink" Target="http://pbs.twimg.com/profile_images/823546547451228161/TREK2P9E_normal.jpg" TargetMode="External" /><Relationship Id="rId141" Type="http://schemas.openxmlformats.org/officeDocument/2006/relationships/hyperlink" Target="http://pbs.twimg.com/profile_images/1024685481089478658/Ws7nDlpQ_normal.jpg" TargetMode="External" /><Relationship Id="rId142" Type="http://schemas.openxmlformats.org/officeDocument/2006/relationships/hyperlink" Target="http://pbs.twimg.com/profile_images/1042039130845261824/QuwPGBcM_normal.jpg" TargetMode="External" /><Relationship Id="rId143" Type="http://schemas.openxmlformats.org/officeDocument/2006/relationships/hyperlink" Target="http://pbs.twimg.com/profile_images/468502341/Julie4_normal.jpg" TargetMode="External" /><Relationship Id="rId144" Type="http://schemas.openxmlformats.org/officeDocument/2006/relationships/hyperlink" Target="http://pbs.twimg.com/profile_images/468502341/Julie4_normal.jpg" TargetMode="External" /><Relationship Id="rId145" Type="http://schemas.openxmlformats.org/officeDocument/2006/relationships/hyperlink" Target="http://pbs.twimg.com/profile_images/462291844575936513/ZsipOSmR_normal.jpeg" TargetMode="External" /><Relationship Id="rId146" Type="http://schemas.openxmlformats.org/officeDocument/2006/relationships/hyperlink" Target="https://pbs.twimg.com/media/DySINZ-WkAABDJ5.jpg" TargetMode="External" /><Relationship Id="rId147" Type="http://schemas.openxmlformats.org/officeDocument/2006/relationships/hyperlink" Target="http://pbs.twimg.com/profile_images/2866699468/67424da52f3b78398b52115099fbc68d_normal.png" TargetMode="External" /><Relationship Id="rId148" Type="http://schemas.openxmlformats.org/officeDocument/2006/relationships/hyperlink" Target="http://pbs.twimg.com/profile_images/2866699468/67424da52f3b78398b52115099fbc68d_normal.png" TargetMode="External" /><Relationship Id="rId149" Type="http://schemas.openxmlformats.org/officeDocument/2006/relationships/hyperlink" Target="http://pbs.twimg.com/profile_images/2866699468/67424da52f3b78398b52115099fbc68d_normal.png" TargetMode="External" /><Relationship Id="rId150" Type="http://schemas.openxmlformats.org/officeDocument/2006/relationships/hyperlink" Target="http://pbs.twimg.com/profile_images/2866699468/67424da52f3b78398b52115099fbc68d_normal.png" TargetMode="External" /><Relationship Id="rId151" Type="http://schemas.openxmlformats.org/officeDocument/2006/relationships/hyperlink" Target="http://pbs.twimg.com/profile_images/2866699468/67424da52f3b78398b52115099fbc68d_normal.png" TargetMode="External" /><Relationship Id="rId152" Type="http://schemas.openxmlformats.org/officeDocument/2006/relationships/hyperlink" Target="http://pbs.twimg.com/profile_images/2866699468/67424da52f3b78398b52115099fbc68d_normal.png" TargetMode="External" /><Relationship Id="rId153" Type="http://schemas.openxmlformats.org/officeDocument/2006/relationships/hyperlink" Target="https://pbs.twimg.com/media/Dy02pGRWkAABA_w.jpg" TargetMode="External" /><Relationship Id="rId154" Type="http://schemas.openxmlformats.org/officeDocument/2006/relationships/hyperlink" Target="http://pbs.twimg.com/profile_images/557506308220272640/4zNs1d1i_normal.jpeg" TargetMode="External" /><Relationship Id="rId155" Type="http://schemas.openxmlformats.org/officeDocument/2006/relationships/hyperlink" Target="http://pbs.twimg.com/profile_images/1046507790385078272/5lpexdB0_normal.jpg" TargetMode="External" /><Relationship Id="rId156" Type="http://schemas.openxmlformats.org/officeDocument/2006/relationships/hyperlink" Target="http://pbs.twimg.com/profile_images/1093611788078403585/NfsY2A6R_normal.jpg" TargetMode="External" /><Relationship Id="rId157" Type="http://schemas.openxmlformats.org/officeDocument/2006/relationships/hyperlink" Target="http://pbs.twimg.com/profile_images/829842247084412928/CxTMSJEu_normal.jpg" TargetMode="External" /><Relationship Id="rId158" Type="http://schemas.openxmlformats.org/officeDocument/2006/relationships/hyperlink" Target="http://pbs.twimg.com/profile_images/472007089556959233/zjKIZKbg_normal.jpeg" TargetMode="External" /><Relationship Id="rId159" Type="http://schemas.openxmlformats.org/officeDocument/2006/relationships/hyperlink" Target="http://pbs.twimg.com/profile_images/932632419307487232/VPulUZ61_normal.jpg" TargetMode="External" /><Relationship Id="rId160" Type="http://schemas.openxmlformats.org/officeDocument/2006/relationships/hyperlink" Target="http://pbs.twimg.com/profile_images/472007089556959233/zjKIZKbg_normal.jpeg" TargetMode="External" /><Relationship Id="rId161" Type="http://schemas.openxmlformats.org/officeDocument/2006/relationships/hyperlink" Target="http://pbs.twimg.com/profile_images/865061199045476352/_VBE_HfJ_normal.jpg" TargetMode="External" /><Relationship Id="rId162" Type="http://schemas.openxmlformats.org/officeDocument/2006/relationships/hyperlink" Target="http://pbs.twimg.com/profile_images/865061199045476352/_VBE_HfJ_normal.jpg" TargetMode="External" /><Relationship Id="rId163" Type="http://schemas.openxmlformats.org/officeDocument/2006/relationships/hyperlink" Target="http://pbs.twimg.com/profile_images/1037346427909955584/h7z2bYEy_normal.jpg" TargetMode="External" /><Relationship Id="rId164" Type="http://schemas.openxmlformats.org/officeDocument/2006/relationships/hyperlink" Target="http://pbs.twimg.com/profile_images/1089514053414731777/4Pbasanr_normal.jpg" TargetMode="External" /><Relationship Id="rId165" Type="http://schemas.openxmlformats.org/officeDocument/2006/relationships/hyperlink" Target="http://pbs.twimg.com/profile_images/3247195801/f490ed93d1ef4dd6a26a7df004e3b076_normal.png" TargetMode="External" /><Relationship Id="rId166" Type="http://schemas.openxmlformats.org/officeDocument/2006/relationships/hyperlink" Target="http://pbs.twimg.com/profile_images/3247195801/f490ed93d1ef4dd6a26a7df004e3b076_normal.png" TargetMode="External" /><Relationship Id="rId167" Type="http://schemas.openxmlformats.org/officeDocument/2006/relationships/hyperlink" Target="http://pbs.twimg.com/profile_images/3247195801/f490ed93d1ef4dd6a26a7df004e3b076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066875960585265152/FcTwnBmW_normal.jpg" TargetMode="External" /><Relationship Id="rId170" Type="http://schemas.openxmlformats.org/officeDocument/2006/relationships/hyperlink" Target="http://pbs.twimg.com/profile_images/761382214139416578/65or6I24_normal.jpg" TargetMode="External" /><Relationship Id="rId171" Type="http://schemas.openxmlformats.org/officeDocument/2006/relationships/hyperlink" Target="http://pbs.twimg.com/profile_images/618655144058564608/UYQg-q2v_normal.jpg" TargetMode="External" /><Relationship Id="rId172" Type="http://schemas.openxmlformats.org/officeDocument/2006/relationships/hyperlink" Target="http://pbs.twimg.com/profile_images/618655144058564608/UYQg-q2v_normal.jpg" TargetMode="External" /><Relationship Id="rId173" Type="http://schemas.openxmlformats.org/officeDocument/2006/relationships/hyperlink" Target="http://pbs.twimg.com/profile_images/137276315/Logo_Square_normal.jpg" TargetMode="External" /><Relationship Id="rId174" Type="http://schemas.openxmlformats.org/officeDocument/2006/relationships/hyperlink" Target="https://pbs.twimg.com/media/DuKP0MEWwAAxNac.jpg" TargetMode="External" /><Relationship Id="rId175" Type="http://schemas.openxmlformats.org/officeDocument/2006/relationships/hyperlink" Target="http://pbs.twimg.com/profile_images/137276315/Logo_Square_normal.jpg" TargetMode="External" /><Relationship Id="rId176" Type="http://schemas.openxmlformats.org/officeDocument/2006/relationships/hyperlink" Target="http://pbs.twimg.com/profile_images/137276315/Logo_Square_normal.jpg" TargetMode="External" /><Relationship Id="rId177" Type="http://schemas.openxmlformats.org/officeDocument/2006/relationships/hyperlink" Target="http://pbs.twimg.com/profile_images/137276315/Logo_Square_normal.jpg" TargetMode="External" /><Relationship Id="rId178" Type="http://schemas.openxmlformats.org/officeDocument/2006/relationships/hyperlink" Target="http://pbs.twimg.com/profile_images/137276315/Logo_Square_normal.jpg" TargetMode="External" /><Relationship Id="rId179" Type="http://schemas.openxmlformats.org/officeDocument/2006/relationships/hyperlink" Target="http://pbs.twimg.com/profile_images/137276315/Logo_Square_normal.jpg" TargetMode="External" /><Relationship Id="rId180" Type="http://schemas.openxmlformats.org/officeDocument/2006/relationships/hyperlink" Target="http://pbs.twimg.com/profile_images/137276315/Logo_Square_normal.jpg" TargetMode="External" /><Relationship Id="rId181" Type="http://schemas.openxmlformats.org/officeDocument/2006/relationships/hyperlink" Target="http://pbs.twimg.com/profile_images/137276315/Logo_Square_normal.jpg" TargetMode="External" /><Relationship Id="rId182" Type="http://schemas.openxmlformats.org/officeDocument/2006/relationships/hyperlink" Target="http://pbs.twimg.com/profile_images/137276315/Logo_Square_normal.jpg" TargetMode="External" /><Relationship Id="rId183" Type="http://schemas.openxmlformats.org/officeDocument/2006/relationships/hyperlink" Target="http://pbs.twimg.com/profile_images/1219309109/MarcSnyder_normal.jpg" TargetMode="External" /><Relationship Id="rId184" Type="http://schemas.openxmlformats.org/officeDocument/2006/relationships/hyperlink" Target="http://pbs.twimg.com/profile_images/761382214139416578/65or6I24_normal.jpg" TargetMode="External" /><Relationship Id="rId185" Type="http://schemas.openxmlformats.org/officeDocument/2006/relationships/hyperlink" Target="http://pbs.twimg.com/profile_images/1081338501507891200/HyPlnXDi_normal.jpg" TargetMode="External" /><Relationship Id="rId186" Type="http://schemas.openxmlformats.org/officeDocument/2006/relationships/hyperlink" Target="http://pbs.twimg.com/profile_images/2926525589/bc152b364ed8e06293e715c0373c3996_normal.jpeg" TargetMode="External" /><Relationship Id="rId187" Type="http://schemas.openxmlformats.org/officeDocument/2006/relationships/hyperlink" Target="https://pbs.twimg.com/tweet_video_thumb/DtmeDb5XgAAs-H5.jpg" TargetMode="External" /><Relationship Id="rId188" Type="http://schemas.openxmlformats.org/officeDocument/2006/relationships/hyperlink" Target="http://pbs.twimg.com/profile_images/925907541522911237/XTsze1Br_normal.jpg" TargetMode="External" /><Relationship Id="rId189" Type="http://schemas.openxmlformats.org/officeDocument/2006/relationships/hyperlink" Target="https://pbs.twimg.com/tweet_video_thumb/DzM8VO0UwAE6IYQ.jpg" TargetMode="External" /><Relationship Id="rId190" Type="http://schemas.openxmlformats.org/officeDocument/2006/relationships/hyperlink" Target="http://pbs.twimg.com/profile_images/956255221562466304/5uwfPXIK_normal.jpg" TargetMode="External" /><Relationship Id="rId191" Type="http://schemas.openxmlformats.org/officeDocument/2006/relationships/hyperlink" Target="http://pbs.twimg.com/profile_images/913077441890983936/Zx0qdweC_normal.jpg" TargetMode="External" /><Relationship Id="rId192" Type="http://schemas.openxmlformats.org/officeDocument/2006/relationships/hyperlink" Target="http://pbs.twimg.com/profile_images/925907541522911237/XTsze1Br_normal.jpg" TargetMode="External" /><Relationship Id="rId193" Type="http://schemas.openxmlformats.org/officeDocument/2006/relationships/hyperlink" Target="http://pbs.twimg.com/profile_images/913077441890983936/Zx0qdweC_normal.jpg" TargetMode="External" /><Relationship Id="rId194" Type="http://schemas.openxmlformats.org/officeDocument/2006/relationships/hyperlink" Target="https://pbs.twimg.com/media/DuJtfZ7WsAAZ9l5.jpg" TargetMode="External" /><Relationship Id="rId195" Type="http://schemas.openxmlformats.org/officeDocument/2006/relationships/hyperlink" Target="https://pbs.twimg.com/media/DuEZSG2X4AAVXSQ.jpg" TargetMode="External" /><Relationship Id="rId196" Type="http://schemas.openxmlformats.org/officeDocument/2006/relationships/hyperlink" Target="http://pbs.twimg.com/profile_images/1042130769244774400/yHcmNbd8_normal.jpg" TargetMode="External" /><Relationship Id="rId197" Type="http://schemas.openxmlformats.org/officeDocument/2006/relationships/hyperlink" Target="http://pbs.twimg.com/profile_images/913077441890983936/Zx0qdweC_normal.jpg" TargetMode="External" /><Relationship Id="rId198" Type="http://schemas.openxmlformats.org/officeDocument/2006/relationships/hyperlink" Target="http://pbs.twimg.com/profile_images/925907541522911237/XTsze1Br_normal.jpg" TargetMode="External" /><Relationship Id="rId199" Type="http://schemas.openxmlformats.org/officeDocument/2006/relationships/hyperlink" Target="http://pbs.twimg.com/profile_images/1021764314846220293/0rzcJoUN_normal.jpg" TargetMode="External" /><Relationship Id="rId200" Type="http://schemas.openxmlformats.org/officeDocument/2006/relationships/hyperlink" Target="http://pbs.twimg.com/profile_images/913077441890983936/Zx0qdweC_normal.jpg" TargetMode="External" /><Relationship Id="rId201" Type="http://schemas.openxmlformats.org/officeDocument/2006/relationships/hyperlink" Target="https://pbs.twimg.com/media/DuO4ouoWwAA5y1Q.jpg" TargetMode="External" /><Relationship Id="rId202" Type="http://schemas.openxmlformats.org/officeDocument/2006/relationships/hyperlink" Target="http://pbs.twimg.com/profile_images/1021764314846220293/0rzcJoUN_normal.jpg" TargetMode="External" /><Relationship Id="rId203" Type="http://schemas.openxmlformats.org/officeDocument/2006/relationships/hyperlink" Target="http://pbs.twimg.com/profile_images/913077441890983936/Zx0qdweC_normal.jpg" TargetMode="External" /><Relationship Id="rId204" Type="http://schemas.openxmlformats.org/officeDocument/2006/relationships/hyperlink" Target="http://pbs.twimg.com/profile_images/925907541522911237/XTsze1Br_normal.jpg" TargetMode="External" /><Relationship Id="rId205" Type="http://schemas.openxmlformats.org/officeDocument/2006/relationships/hyperlink" Target="http://pbs.twimg.com/profile_images/925907541522911237/XTsze1Br_normal.jpg" TargetMode="External" /><Relationship Id="rId206" Type="http://schemas.openxmlformats.org/officeDocument/2006/relationships/hyperlink" Target="http://pbs.twimg.com/profile_images/925907541522911237/XTsze1Br_normal.jpg" TargetMode="External" /><Relationship Id="rId207" Type="http://schemas.openxmlformats.org/officeDocument/2006/relationships/hyperlink" Target="http://pbs.twimg.com/profile_images/973626665849909248/AXErtSgV_normal.jpg" TargetMode="External" /><Relationship Id="rId208" Type="http://schemas.openxmlformats.org/officeDocument/2006/relationships/hyperlink" Target="http://pbs.twimg.com/profile_images/973626665849909248/AXErtSgV_normal.jpg" TargetMode="External" /><Relationship Id="rId209" Type="http://schemas.openxmlformats.org/officeDocument/2006/relationships/hyperlink" Target="http://pbs.twimg.com/profile_images/880129329887301634/JjdrpuO0_normal.jpg" TargetMode="External" /><Relationship Id="rId210" Type="http://schemas.openxmlformats.org/officeDocument/2006/relationships/hyperlink" Target="https://pbs.twimg.com/media/DuI6xpAW4AQUSDW.jpg" TargetMode="External" /><Relationship Id="rId211" Type="http://schemas.openxmlformats.org/officeDocument/2006/relationships/hyperlink" Target="http://pbs.twimg.com/profile_images/1042130769244774400/yHcmNbd8_normal.jpg" TargetMode="External" /><Relationship Id="rId212" Type="http://schemas.openxmlformats.org/officeDocument/2006/relationships/hyperlink" Target="http://pbs.twimg.com/profile_images/925907541522911237/XTsze1Br_normal.jpg" TargetMode="External" /><Relationship Id="rId213" Type="http://schemas.openxmlformats.org/officeDocument/2006/relationships/hyperlink" Target="http://pbs.twimg.com/profile_images/667351009530806272/D85sBsSS_normal.jpg" TargetMode="External" /><Relationship Id="rId214" Type="http://schemas.openxmlformats.org/officeDocument/2006/relationships/hyperlink" Target="https://pbs.twimg.com/media/DxnuGh_UwAAyi6h.jpg" TargetMode="External" /><Relationship Id="rId215" Type="http://schemas.openxmlformats.org/officeDocument/2006/relationships/hyperlink" Target="http://pbs.twimg.com/profile_images/925907541522911237/XTsze1Br_normal.jpg" TargetMode="External" /><Relationship Id="rId216" Type="http://schemas.openxmlformats.org/officeDocument/2006/relationships/hyperlink" Target="http://pbs.twimg.com/profile_images/925907541522911237/XTsze1Br_normal.jpg" TargetMode="External" /><Relationship Id="rId217" Type="http://schemas.openxmlformats.org/officeDocument/2006/relationships/hyperlink" Target="http://pbs.twimg.com/profile_images/925907541522911237/XTsze1Br_normal.jpg" TargetMode="External" /><Relationship Id="rId218" Type="http://schemas.openxmlformats.org/officeDocument/2006/relationships/hyperlink" Target="https://pbs.twimg.com/media/DzOlyTiUUAAPECg.jpg" TargetMode="External" /><Relationship Id="rId219" Type="http://schemas.openxmlformats.org/officeDocument/2006/relationships/hyperlink" Target="http://pbs.twimg.com/profile_images/629647877619363840/TRVNIS0o_normal.jpg" TargetMode="External" /><Relationship Id="rId220" Type="http://schemas.openxmlformats.org/officeDocument/2006/relationships/hyperlink" Target="http://pbs.twimg.com/profile_images/629647877619363840/TRVNIS0o_normal.jpg" TargetMode="External" /><Relationship Id="rId221" Type="http://schemas.openxmlformats.org/officeDocument/2006/relationships/hyperlink" Target="http://pbs.twimg.com/profile_images/2392652189/xv5crogd87rqmltidfj8_normal.jpeg" TargetMode="External" /><Relationship Id="rId222" Type="http://schemas.openxmlformats.org/officeDocument/2006/relationships/hyperlink" Target="http://pbs.twimg.com/profile_images/913077441890983936/Zx0qdweC_normal.jpg" TargetMode="External" /><Relationship Id="rId223" Type="http://schemas.openxmlformats.org/officeDocument/2006/relationships/hyperlink" Target="http://pbs.twimg.com/profile_images/730546276081623042/8dyOlZe7_normal.jpg" TargetMode="External" /><Relationship Id="rId224" Type="http://schemas.openxmlformats.org/officeDocument/2006/relationships/hyperlink" Target="http://pbs.twimg.com/profile_images/925907541522911237/XTsze1Br_normal.jpg" TargetMode="External" /><Relationship Id="rId225" Type="http://schemas.openxmlformats.org/officeDocument/2006/relationships/hyperlink" Target="http://pbs.twimg.com/profile_images/1043406771107385345/6eOi0CAb_normal.jpg" TargetMode="External" /><Relationship Id="rId226" Type="http://schemas.openxmlformats.org/officeDocument/2006/relationships/hyperlink" Target="https://pbs.twimg.com/media/Dtj6vXrV4AcYGVY.jpg" TargetMode="External" /><Relationship Id="rId227" Type="http://schemas.openxmlformats.org/officeDocument/2006/relationships/hyperlink" Target="http://pbs.twimg.com/profile_images/1043406771107385345/6eOi0CAb_normal.jpg" TargetMode="External" /><Relationship Id="rId228" Type="http://schemas.openxmlformats.org/officeDocument/2006/relationships/hyperlink" Target="http://pbs.twimg.com/profile_images/3247195801/f490ed93d1ef4dd6a26a7df004e3b076_normal.png" TargetMode="External" /><Relationship Id="rId229" Type="http://schemas.openxmlformats.org/officeDocument/2006/relationships/hyperlink" Target="http://pbs.twimg.com/profile_images/913077441890983936/Zx0qdweC_normal.jpg" TargetMode="External" /><Relationship Id="rId230" Type="http://schemas.openxmlformats.org/officeDocument/2006/relationships/hyperlink" Target="https://pbs.twimg.com/media/DuJnaB1WoAEfV9K.jpg" TargetMode="External" /><Relationship Id="rId231" Type="http://schemas.openxmlformats.org/officeDocument/2006/relationships/hyperlink" Target="http://pbs.twimg.com/profile_images/1043406771107385345/6eOi0CAb_normal.jpg" TargetMode="External" /><Relationship Id="rId232" Type="http://schemas.openxmlformats.org/officeDocument/2006/relationships/hyperlink" Target="http://pbs.twimg.com/profile_images/913077441890983936/Zx0qdweC_normal.jpg" TargetMode="External" /><Relationship Id="rId233" Type="http://schemas.openxmlformats.org/officeDocument/2006/relationships/hyperlink" Target="http://pbs.twimg.com/profile_images/913077441890983936/Zx0qdweC_normal.jpg" TargetMode="External" /><Relationship Id="rId234" Type="http://schemas.openxmlformats.org/officeDocument/2006/relationships/hyperlink" Target="http://pbs.twimg.com/profile_images/913077441890983936/Zx0qdweC_normal.jpg" TargetMode="External" /><Relationship Id="rId235" Type="http://schemas.openxmlformats.org/officeDocument/2006/relationships/hyperlink" Target="http://pbs.twimg.com/profile_images/913077441890983936/Zx0qdweC_normal.jpg" TargetMode="External" /><Relationship Id="rId236" Type="http://schemas.openxmlformats.org/officeDocument/2006/relationships/hyperlink" Target="http://pbs.twimg.com/profile_images/913077441890983936/Zx0qdweC_normal.jpg" TargetMode="External" /><Relationship Id="rId237" Type="http://schemas.openxmlformats.org/officeDocument/2006/relationships/hyperlink" Target="http://pbs.twimg.com/profile_images/913077441890983936/Zx0qdweC_normal.jpg" TargetMode="External" /><Relationship Id="rId238" Type="http://schemas.openxmlformats.org/officeDocument/2006/relationships/hyperlink" Target="https://pbs.twimg.com/media/DuKP0MEWwAAxNac.jpg" TargetMode="External" /><Relationship Id="rId239" Type="http://schemas.openxmlformats.org/officeDocument/2006/relationships/hyperlink" Target="https://pbs.twimg.com/media/DuJhWglWoAEODs2.jpg" TargetMode="External" /><Relationship Id="rId240" Type="http://schemas.openxmlformats.org/officeDocument/2006/relationships/hyperlink" Target="http://pbs.twimg.com/profile_images/913077441890983936/Zx0qdweC_normal.jpg" TargetMode="External" /><Relationship Id="rId241" Type="http://schemas.openxmlformats.org/officeDocument/2006/relationships/hyperlink" Target="https://pbs.twimg.com/media/DuJUuurXgAALHB2.jpg" TargetMode="External" /><Relationship Id="rId242" Type="http://schemas.openxmlformats.org/officeDocument/2006/relationships/hyperlink" Target="https://pbs.twimg.com/media/DuI6xpAW4AQUSDW.jpg" TargetMode="External" /><Relationship Id="rId243" Type="http://schemas.openxmlformats.org/officeDocument/2006/relationships/hyperlink" Target="http://pbs.twimg.com/profile_images/913077441890983936/Zx0qdweC_normal.jpg" TargetMode="External" /><Relationship Id="rId244" Type="http://schemas.openxmlformats.org/officeDocument/2006/relationships/hyperlink" Target="http://pbs.twimg.com/profile_images/913077441890983936/Zx0qdweC_normal.jpg" TargetMode="External" /><Relationship Id="rId245" Type="http://schemas.openxmlformats.org/officeDocument/2006/relationships/hyperlink" Target="http://pbs.twimg.com/profile_images/913077441890983936/Zx0qdweC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13077441890983936/Zx0qdweC_normal.jpg" TargetMode="External" /><Relationship Id="rId248" Type="http://schemas.openxmlformats.org/officeDocument/2006/relationships/hyperlink" Target="http://pbs.twimg.com/profile_images/913077441890983936/Zx0qdweC_normal.jpg" TargetMode="External" /><Relationship Id="rId249" Type="http://schemas.openxmlformats.org/officeDocument/2006/relationships/hyperlink" Target="http://pbs.twimg.com/profile_images/913077441890983936/Zx0qdweC_normal.jpg" TargetMode="External" /><Relationship Id="rId250" Type="http://schemas.openxmlformats.org/officeDocument/2006/relationships/hyperlink" Target="http://pbs.twimg.com/profile_images/913077441890983936/Zx0qdweC_normal.jpg" TargetMode="External" /><Relationship Id="rId251" Type="http://schemas.openxmlformats.org/officeDocument/2006/relationships/hyperlink" Target="http://pbs.twimg.com/profile_images/913077441890983936/Zx0qdweC_normal.jpg" TargetMode="External" /><Relationship Id="rId252" Type="http://schemas.openxmlformats.org/officeDocument/2006/relationships/hyperlink" Target="http://pbs.twimg.com/profile_images/913077441890983936/Zx0qdweC_normal.jpg" TargetMode="External" /><Relationship Id="rId253" Type="http://schemas.openxmlformats.org/officeDocument/2006/relationships/hyperlink" Target="http://pbs.twimg.com/profile_images/913077441890983936/Zx0qdweC_normal.jpg" TargetMode="External" /><Relationship Id="rId254" Type="http://schemas.openxmlformats.org/officeDocument/2006/relationships/hyperlink" Target="http://pbs.twimg.com/profile_images/913077441890983936/Zx0qdweC_normal.jpg" TargetMode="External" /><Relationship Id="rId255" Type="http://schemas.openxmlformats.org/officeDocument/2006/relationships/hyperlink" Target="http://pbs.twimg.com/profile_images/913077441890983936/Zx0qdweC_normal.jpg" TargetMode="External" /><Relationship Id="rId256" Type="http://schemas.openxmlformats.org/officeDocument/2006/relationships/hyperlink" Target="http://pbs.twimg.com/profile_images/913077441890983936/Zx0qdweC_normal.jpg" TargetMode="External" /><Relationship Id="rId257" Type="http://schemas.openxmlformats.org/officeDocument/2006/relationships/hyperlink" Target="http://pbs.twimg.com/profile_images/913077441890983936/Zx0qdweC_normal.jpg" TargetMode="External" /><Relationship Id="rId258" Type="http://schemas.openxmlformats.org/officeDocument/2006/relationships/hyperlink" Target="https://pbs.twimg.com/media/DuG50fFX4AEul1k.jpg" TargetMode="External" /><Relationship Id="rId259" Type="http://schemas.openxmlformats.org/officeDocument/2006/relationships/hyperlink" Target="http://pbs.twimg.com/profile_images/1043406771107385345/6eOi0CAb_normal.jpg" TargetMode="External" /><Relationship Id="rId260" Type="http://schemas.openxmlformats.org/officeDocument/2006/relationships/hyperlink" Target="https://pbs.twimg.com/media/DuJNQJRWkAANmKh.jpg" TargetMode="External" /><Relationship Id="rId261" Type="http://schemas.openxmlformats.org/officeDocument/2006/relationships/hyperlink" Target="http://pbs.twimg.com/profile_images/1042039130845261824/QuwPGBcM_normal.jpg" TargetMode="External" /><Relationship Id="rId262" Type="http://schemas.openxmlformats.org/officeDocument/2006/relationships/hyperlink" Target="http://pbs.twimg.com/profile_images/1042039130845261824/QuwPGBcM_normal.jpg" TargetMode="External" /><Relationship Id="rId263" Type="http://schemas.openxmlformats.org/officeDocument/2006/relationships/hyperlink" Target="http://pbs.twimg.com/profile_images/1042039130845261824/QuwPGBcM_normal.jpg" TargetMode="External" /><Relationship Id="rId264" Type="http://schemas.openxmlformats.org/officeDocument/2006/relationships/hyperlink" Target="http://pbs.twimg.com/profile_images/1021764314846220293/0rzcJoUN_normal.jpg" TargetMode="External" /><Relationship Id="rId265" Type="http://schemas.openxmlformats.org/officeDocument/2006/relationships/hyperlink" Target="http://pbs.twimg.com/profile_images/1021764314846220293/0rzcJoUN_normal.jpg" TargetMode="External" /><Relationship Id="rId266" Type="http://schemas.openxmlformats.org/officeDocument/2006/relationships/hyperlink" Target="http://pbs.twimg.com/profile_images/925907541522911237/XTsze1Br_normal.jpg" TargetMode="External" /><Relationship Id="rId267" Type="http://schemas.openxmlformats.org/officeDocument/2006/relationships/hyperlink" Target="http://pbs.twimg.com/profile_images/925907541522911237/XTsze1Br_normal.jpg" TargetMode="External" /><Relationship Id="rId268" Type="http://schemas.openxmlformats.org/officeDocument/2006/relationships/hyperlink" Target="https://pbs.twimg.com/media/DuKP0MEWwAAxNac.jpg" TargetMode="External" /><Relationship Id="rId269" Type="http://schemas.openxmlformats.org/officeDocument/2006/relationships/hyperlink" Target="https://pbs.twimg.com/media/DuKP0MEWwAAxNac.jpg" TargetMode="External" /><Relationship Id="rId270" Type="http://schemas.openxmlformats.org/officeDocument/2006/relationships/hyperlink" Target="https://pbs.twimg.com/media/DuJUuurXgAALHB2.jpg" TargetMode="External" /><Relationship Id="rId271" Type="http://schemas.openxmlformats.org/officeDocument/2006/relationships/hyperlink" Target="https://pbs.twimg.com/media/DuJUuurXgAALHB2.jpg" TargetMode="External" /><Relationship Id="rId272" Type="http://schemas.openxmlformats.org/officeDocument/2006/relationships/hyperlink" Target="http://pbs.twimg.com/profile_images/1021764314846220293/0rzcJoUN_normal.jpg" TargetMode="External" /><Relationship Id="rId273" Type="http://schemas.openxmlformats.org/officeDocument/2006/relationships/hyperlink" Target="https://pbs.twimg.com/media/DuAWk1UU0AA9WBy.jpg" TargetMode="External" /><Relationship Id="rId274" Type="http://schemas.openxmlformats.org/officeDocument/2006/relationships/hyperlink" Target="http://pbs.twimg.com/profile_images/1043406771107385345/6eOi0CAb_normal.jpg" TargetMode="External" /><Relationship Id="rId275" Type="http://schemas.openxmlformats.org/officeDocument/2006/relationships/hyperlink" Target="http://pbs.twimg.com/profile_images/1043406771107385345/6eOi0CAb_normal.jpg" TargetMode="External" /><Relationship Id="rId276" Type="http://schemas.openxmlformats.org/officeDocument/2006/relationships/hyperlink" Target="http://pbs.twimg.com/profile_images/445965023068692481/ZfBq6s1L_normal.png" TargetMode="External" /><Relationship Id="rId277" Type="http://schemas.openxmlformats.org/officeDocument/2006/relationships/hyperlink" Target="https://pbs.twimg.com/media/Dtl3ySvV4AA2rju.jpg" TargetMode="External" /><Relationship Id="rId278" Type="http://schemas.openxmlformats.org/officeDocument/2006/relationships/hyperlink" Target="http://pbs.twimg.com/profile_images/925907541522911237/XTsze1Br_normal.jpg" TargetMode="External" /><Relationship Id="rId279" Type="http://schemas.openxmlformats.org/officeDocument/2006/relationships/hyperlink" Target="https://pbs.twimg.com/media/Dy5GEuAUUAASM8v.jpg" TargetMode="External" /><Relationship Id="rId280" Type="http://schemas.openxmlformats.org/officeDocument/2006/relationships/hyperlink" Target="http://pbs.twimg.com/profile_images/1043406771107385345/6eOi0CAb_normal.jpg" TargetMode="External" /><Relationship Id="rId281" Type="http://schemas.openxmlformats.org/officeDocument/2006/relationships/hyperlink" Target="https://pbs.twimg.com/media/DuJa5DxWkAIuHcB.jpg" TargetMode="External" /><Relationship Id="rId282" Type="http://schemas.openxmlformats.org/officeDocument/2006/relationships/hyperlink" Target="http://pbs.twimg.com/profile_images/1043406771107385345/6eOi0CAb_normal.jpg" TargetMode="External" /><Relationship Id="rId283" Type="http://schemas.openxmlformats.org/officeDocument/2006/relationships/hyperlink" Target="http://pbs.twimg.com/profile_images/3247195801/f490ed93d1ef4dd6a26a7df004e3b076_normal.png" TargetMode="External" /><Relationship Id="rId284" Type="http://schemas.openxmlformats.org/officeDocument/2006/relationships/hyperlink" Target="http://pbs.twimg.com/profile_images/925907541522911237/XTsze1Br_normal.jpg" TargetMode="External" /><Relationship Id="rId285" Type="http://schemas.openxmlformats.org/officeDocument/2006/relationships/hyperlink" Target="http://pbs.twimg.com/profile_images/925907541522911237/XTsze1Br_normal.jpg" TargetMode="External" /><Relationship Id="rId286" Type="http://schemas.openxmlformats.org/officeDocument/2006/relationships/hyperlink" Target="http://pbs.twimg.com/profile_images/1043406771107385345/6eOi0CAb_normal.jpg" TargetMode="External" /><Relationship Id="rId287" Type="http://schemas.openxmlformats.org/officeDocument/2006/relationships/hyperlink" Target="http://pbs.twimg.com/profile_images/1043406771107385345/6eOi0CAb_normal.jpg" TargetMode="External" /><Relationship Id="rId288" Type="http://schemas.openxmlformats.org/officeDocument/2006/relationships/hyperlink" Target="https://pbs.twimg.com/media/Dv15mT7WsAIV8un.jpg" TargetMode="External" /><Relationship Id="rId289" Type="http://schemas.openxmlformats.org/officeDocument/2006/relationships/hyperlink" Target="https://pbs.twimg.com/media/Dw5MkdsWwAAamHf.jpg" TargetMode="External" /><Relationship Id="rId290" Type="http://schemas.openxmlformats.org/officeDocument/2006/relationships/hyperlink" Target="https://pbs.twimg.com/media/DwuypRkXQAEsqvU.jpg" TargetMode="External" /><Relationship Id="rId291" Type="http://schemas.openxmlformats.org/officeDocument/2006/relationships/hyperlink" Target="https://pbs.twimg.com/media/Dy2SSrbX0AAP1ve.jpg" TargetMode="External" /><Relationship Id="rId292" Type="http://schemas.openxmlformats.org/officeDocument/2006/relationships/hyperlink" Target="http://pbs.twimg.com/profile_images/925907541522911237/XTsze1Br_normal.jpg" TargetMode="External" /><Relationship Id="rId293" Type="http://schemas.openxmlformats.org/officeDocument/2006/relationships/hyperlink" Target="https://pbs.twimg.com/media/DtmbDv8U4AAJYKs.jpg" TargetMode="External" /><Relationship Id="rId294" Type="http://schemas.openxmlformats.org/officeDocument/2006/relationships/hyperlink" Target="http://pbs.twimg.com/profile_images/925907541522911237/XTsze1Br_normal.jpg" TargetMode="External" /><Relationship Id="rId295" Type="http://schemas.openxmlformats.org/officeDocument/2006/relationships/hyperlink" Target="https://pbs.twimg.com/media/Dw5g5ZgUwAAQ-5I.jp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925907541522911237/XTsze1Br_normal.jpg" TargetMode="External" /><Relationship Id="rId298" Type="http://schemas.openxmlformats.org/officeDocument/2006/relationships/hyperlink" Target="http://pbs.twimg.com/profile_images/925907541522911237/XTsze1Br_normal.jpg" TargetMode="External" /><Relationship Id="rId299" Type="http://schemas.openxmlformats.org/officeDocument/2006/relationships/hyperlink" Target="http://pbs.twimg.com/profile_images/925907541522911237/XTsze1Br_normal.jpg" TargetMode="External" /><Relationship Id="rId300" Type="http://schemas.openxmlformats.org/officeDocument/2006/relationships/hyperlink" Target="http://pbs.twimg.com/profile_images/925907541522911237/XTsze1Br_normal.jpg" TargetMode="External" /><Relationship Id="rId301" Type="http://schemas.openxmlformats.org/officeDocument/2006/relationships/hyperlink" Target="http://pbs.twimg.com/profile_images/925907541522911237/XTsze1Br_normal.jpg" TargetMode="External" /><Relationship Id="rId302" Type="http://schemas.openxmlformats.org/officeDocument/2006/relationships/hyperlink" Target="http://pbs.twimg.com/profile_images/925907541522911237/XTsze1Br_normal.jpg" TargetMode="External" /><Relationship Id="rId303" Type="http://schemas.openxmlformats.org/officeDocument/2006/relationships/hyperlink" Target="http://pbs.twimg.com/profile_images/925907541522911237/XTsze1Br_normal.jpg" TargetMode="External" /><Relationship Id="rId304" Type="http://schemas.openxmlformats.org/officeDocument/2006/relationships/hyperlink" Target="http://pbs.twimg.com/profile_images/1043406771107385345/6eOi0CAb_normal.jpg" TargetMode="External" /><Relationship Id="rId305" Type="http://schemas.openxmlformats.org/officeDocument/2006/relationships/hyperlink" Target="http://pbs.twimg.com/profile_images/1043406771107385345/6eOi0CAb_normal.jpg" TargetMode="External" /><Relationship Id="rId306" Type="http://schemas.openxmlformats.org/officeDocument/2006/relationships/hyperlink" Target="http://pbs.twimg.com/profile_images/1043406771107385345/6eOi0CAb_normal.jpg" TargetMode="External" /><Relationship Id="rId307" Type="http://schemas.openxmlformats.org/officeDocument/2006/relationships/hyperlink" Target="https://pbs.twimg.com/media/DtMuswMU0AEVBON.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s://pbs.twimg.com/media/DxsVR5HUwAE8R7q.jpg" TargetMode="External" /><Relationship Id="rId310" Type="http://schemas.openxmlformats.org/officeDocument/2006/relationships/hyperlink" Target="http://pbs.twimg.com/profile_images/925907541522911237/XTsze1Br_normal.jpg" TargetMode="External" /><Relationship Id="rId311" Type="http://schemas.openxmlformats.org/officeDocument/2006/relationships/hyperlink" Target="https://pbs.twimg.com/media/Dy5I15RVAAAa2_N.jpg" TargetMode="External" /><Relationship Id="rId312" Type="http://schemas.openxmlformats.org/officeDocument/2006/relationships/hyperlink" Target="http://pbs.twimg.com/profile_images/1043406771107385345/6eOi0CAb_normal.jpg" TargetMode="External" /><Relationship Id="rId313" Type="http://schemas.openxmlformats.org/officeDocument/2006/relationships/hyperlink" Target="http://pbs.twimg.com/profile_images/1043406771107385345/6eOi0CAb_normal.jpg" TargetMode="External" /><Relationship Id="rId314" Type="http://schemas.openxmlformats.org/officeDocument/2006/relationships/hyperlink" Target="http://pbs.twimg.com/profile_images/1043406771107385345/6eOi0CAb_normal.jpg" TargetMode="External" /><Relationship Id="rId315" Type="http://schemas.openxmlformats.org/officeDocument/2006/relationships/hyperlink" Target="http://pbs.twimg.com/profile_images/1093425165021659142/viKCUytu_normal.jpg" TargetMode="External" /><Relationship Id="rId316" Type="http://schemas.openxmlformats.org/officeDocument/2006/relationships/hyperlink" Target="http://pbs.twimg.com/profile_images/3119861225/5ad23eba8b7647403ee993ea81abc67e_normal.jpeg" TargetMode="External" /><Relationship Id="rId317" Type="http://schemas.openxmlformats.org/officeDocument/2006/relationships/hyperlink" Target="http://pbs.twimg.com/profile_images/1067720966657269761/PSI0Lxr9_normal.jpg" TargetMode="External" /><Relationship Id="rId318" Type="http://schemas.openxmlformats.org/officeDocument/2006/relationships/hyperlink" Target="http://pbs.twimg.com/profile_images/737013929419759616/BSqFt1y3_normal.jpg" TargetMode="External" /><Relationship Id="rId319" Type="http://schemas.openxmlformats.org/officeDocument/2006/relationships/hyperlink" Target="http://pbs.twimg.com/profile_images/737013929419759616/BSqFt1y3_normal.jpg" TargetMode="External" /><Relationship Id="rId320" Type="http://schemas.openxmlformats.org/officeDocument/2006/relationships/hyperlink" Target="http://pbs.twimg.com/profile_images/737013929419759616/BSqFt1y3_normal.jpg" TargetMode="External" /><Relationship Id="rId321" Type="http://schemas.openxmlformats.org/officeDocument/2006/relationships/hyperlink" Target="http://pbs.twimg.com/profile_images/737013929419759616/BSqFt1y3_normal.jpg" TargetMode="External" /><Relationship Id="rId322" Type="http://schemas.openxmlformats.org/officeDocument/2006/relationships/hyperlink" Target="http://pbs.twimg.com/profile_images/737013929419759616/BSqFt1y3_normal.jpg" TargetMode="External" /><Relationship Id="rId323" Type="http://schemas.openxmlformats.org/officeDocument/2006/relationships/hyperlink" Target="http://pbs.twimg.com/profile_images/737013929419759616/BSqFt1y3_normal.jpg" TargetMode="External" /><Relationship Id="rId324" Type="http://schemas.openxmlformats.org/officeDocument/2006/relationships/hyperlink" Target="http://pbs.twimg.com/profile_images/737013929419759616/BSqFt1y3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25907541522911237/XTsze1Br_normal.jpg" TargetMode="External" /><Relationship Id="rId327" Type="http://schemas.openxmlformats.org/officeDocument/2006/relationships/hyperlink" Target="http://pbs.twimg.com/profile_images/925907541522911237/XTsze1Br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s://pbs.twimg.com/media/DuD8PvWU8AIS8ha.jpg" TargetMode="External" /><Relationship Id="rId330" Type="http://schemas.openxmlformats.org/officeDocument/2006/relationships/hyperlink" Target="https://pbs.twimg.com/media/DuI6xpAW4AQUSDW.jpg" TargetMode="External" /><Relationship Id="rId331" Type="http://schemas.openxmlformats.org/officeDocument/2006/relationships/hyperlink" Target="https://pbs.twimg.com/media/DuJhWglWoAEODs2.jpg" TargetMode="External" /><Relationship Id="rId332" Type="http://schemas.openxmlformats.org/officeDocument/2006/relationships/hyperlink" Target="https://pbs.twimg.com/media/Du0Lf65U0AAl1lA.jpg" TargetMode="External" /><Relationship Id="rId333" Type="http://schemas.openxmlformats.org/officeDocument/2006/relationships/hyperlink" Target="http://pbs.twimg.com/profile_images/925907541522911237/XTsze1Br_normal.jpg" TargetMode="External" /><Relationship Id="rId334" Type="http://schemas.openxmlformats.org/officeDocument/2006/relationships/hyperlink" Target="https://pbs.twimg.com/media/Dxx5mqMVYAA3XLi.jpg" TargetMode="External" /><Relationship Id="rId335" Type="http://schemas.openxmlformats.org/officeDocument/2006/relationships/hyperlink" Target="https://pbs.twimg.com/media/DxyBpfBU8AAN03k.jpg" TargetMode="External" /><Relationship Id="rId336" Type="http://schemas.openxmlformats.org/officeDocument/2006/relationships/hyperlink" Target="https://pbs.twimg.com/media/DyCOF5bV4AAuTuu.png" TargetMode="External" /><Relationship Id="rId337" Type="http://schemas.openxmlformats.org/officeDocument/2006/relationships/hyperlink" Target="http://pbs.twimg.com/profile_images/925907541522911237/XTsze1Br_normal.jpg" TargetMode="External" /><Relationship Id="rId338" Type="http://schemas.openxmlformats.org/officeDocument/2006/relationships/hyperlink" Target="http://pbs.twimg.com/profile_images/925907541522911237/XTsze1Br_normal.jpg" TargetMode="External" /><Relationship Id="rId339" Type="http://schemas.openxmlformats.org/officeDocument/2006/relationships/hyperlink" Target="http://pbs.twimg.com/profile_images/1043406771107385345/6eOi0CAb_normal.jpg" TargetMode="External" /><Relationship Id="rId340" Type="http://schemas.openxmlformats.org/officeDocument/2006/relationships/hyperlink" Target="http://pbs.twimg.com/profile_images/1043406771107385345/6eOi0CAb_normal.jpg" TargetMode="External" /><Relationship Id="rId341" Type="http://schemas.openxmlformats.org/officeDocument/2006/relationships/hyperlink" Target="https://pbs.twimg.com/media/DuI6xpAW4AQUSDW.jpg" TargetMode="External" /><Relationship Id="rId342" Type="http://schemas.openxmlformats.org/officeDocument/2006/relationships/hyperlink" Target="https://pbs.twimg.com/media/DuJhWglWoAEODs2.jpg" TargetMode="External" /><Relationship Id="rId343" Type="http://schemas.openxmlformats.org/officeDocument/2006/relationships/hyperlink" Target="http://pbs.twimg.com/profile_images/1043406771107385345/6eOi0CAb_normal.jpg" TargetMode="External" /><Relationship Id="rId344" Type="http://schemas.openxmlformats.org/officeDocument/2006/relationships/hyperlink" Target="http://pbs.twimg.com/profile_images/956006600627679233/vdaS1-BX_normal.jpg" TargetMode="External" /><Relationship Id="rId345" Type="http://schemas.openxmlformats.org/officeDocument/2006/relationships/hyperlink" Target="http://pbs.twimg.com/profile_images/1043406771107385345/6eOi0CAb_normal.jpg" TargetMode="External" /><Relationship Id="rId346" Type="http://schemas.openxmlformats.org/officeDocument/2006/relationships/hyperlink" Target="http://pbs.twimg.com/profile_images/1043406771107385345/6eOi0CAb_normal.jpg" TargetMode="External" /><Relationship Id="rId347" Type="http://schemas.openxmlformats.org/officeDocument/2006/relationships/hyperlink" Target="http://pbs.twimg.com/profile_images/1043406771107385345/6eOi0CAb_normal.jpg" TargetMode="External" /><Relationship Id="rId348" Type="http://schemas.openxmlformats.org/officeDocument/2006/relationships/hyperlink" Target="https://twitter.com/#!/phil_wegge/status/1069883662911586304" TargetMode="External" /><Relationship Id="rId349" Type="http://schemas.openxmlformats.org/officeDocument/2006/relationships/hyperlink" Target="https://twitter.com/#!/janine1803/status/1069893511091249152" TargetMode="External" /><Relationship Id="rId350" Type="http://schemas.openxmlformats.org/officeDocument/2006/relationships/hyperlink" Target="https://twitter.com/#!/ellahafermalz/status/1069896788428115968" TargetMode="External" /><Relationship Id="rId351" Type="http://schemas.openxmlformats.org/officeDocument/2006/relationships/hyperlink" Target="https://twitter.com/#!/knowledgebird/status/1071018476939075585" TargetMode="External" /><Relationship Id="rId352" Type="http://schemas.openxmlformats.org/officeDocument/2006/relationships/hyperlink" Target="https://twitter.com/#!/isreallysexy/status/1072484784159555586" TargetMode="External" /><Relationship Id="rId353" Type="http://schemas.openxmlformats.org/officeDocument/2006/relationships/hyperlink" Target="https://twitter.com/#!/suegemmell/status/1072650333095161856" TargetMode="External" /><Relationship Id="rId354" Type="http://schemas.openxmlformats.org/officeDocument/2006/relationships/hyperlink" Target="https://twitter.com/#!/suegemmell/status/1072648994390716416" TargetMode="External" /><Relationship Id="rId355" Type="http://schemas.openxmlformats.org/officeDocument/2006/relationships/hyperlink" Target="https://twitter.com/#!/mrscoachfuller/status/1072751432426758144" TargetMode="External" /><Relationship Id="rId356" Type="http://schemas.openxmlformats.org/officeDocument/2006/relationships/hyperlink" Target="https://twitter.com/#!/palwshaa/status/1079371752181035008" TargetMode="External" /><Relationship Id="rId357" Type="http://schemas.openxmlformats.org/officeDocument/2006/relationships/hyperlink" Target="https://twitter.com/#!/dsrour/status/1080635590327132161" TargetMode="External" /><Relationship Id="rId358" Type="http://schemas.openxmlformats.org/officeDocument/2006/relationships/hyperlink" Target="https://twitter.com/#!/slatts/status/1084539093726515200" TargetMode="External" /><Relationship Id="rId359" Type="http://schemas.openxmlformats.org/officeDocument/2006/relationships/hyperlink" Target="https://twitter.com/#!/cmgrchi/status/1085402787859623941" TargetMode="External" /><Relationship Id="rId360" Type="http://schemas.openxmlformats.org/officeDocument/2006/relationships/hyperlink" Target="https://twitter.com/#!/javier_otaola/status/1087720411440259072" TargetMode="External" /><Relationship Id="rId361" Type="http://schemas.openxmlformats.org/officeDocument/2006/relationships/hyperlink" Target="https://twitter.com/#!/cookerandlooker/status/1089670323929149440" TargetMode="External" /><Relationship Id="rId362" Type="http://schemas.openxmlformats.org/officeDocument/2006/relationships/hyperlink" Target="https://twitter.com/#!/voinonen/status/1071090588378906629" TargetMode="External" /><Relationship Id="rId363" Type="http://schemas.openxmlformats.org/officeDocument/2006/relationships/hyperlink" Target="https://twitter.com/#!/rhappe/status/1071091965436014592" TargetMode="External" /><Relationship Id="rId364" Type="http://schemas.openxmlformats.org/officeDocument/2006/relationships/hyperlink" Target="https://twitter.com/#!/mollyanglin/status/1071092771325325312" TargetMode="External" /><Relationship Id="rId365" Type="http://schemas.openxmlformats.org/officeDocument/2006/relationships/hyperlink" Target="https://twitter.com/#!/britz/status/1071091819516178432" TargetMode="External" /><Relationship Id="rId366" Type="http://schemas.openxmlformats.org/officeDocument/2006/relationships/hyperlink" Target="https://twitter.com/#!/juliebhunt/status/1090612676508729347" TargetMode="External" /><Relationship Id="rId367" Type="http://schemas.openxmlformats.org/officeDocument/2006/relationships/hyperlink" Target="https://twitter.com/#!/juliebhunt/status/1090612717398999040" TargetMode="External" /><Relationship Id="rId368" Type="http://schemas.openxmlformats.org/officeDocument/2006/relationships/hyperlink" Target="https://twitter.com/#!/worrelpa/status/1093257807674179589" TargetMode="External" /><Relationship Id="rId369" Type="http://schemas.openxmlformats.org/officeDocument/2006/relationships/hyperlink" Target="https://twitter.com/#!/hargravesinst/status/1091146775501701120" TargetMode="External" /><Relationship Id="rId370" Type="http://schemas.openxmlformats.org/officeDocument/2006/relationships/hyperlink" Target="https://twitter.com/#!/hargravesinst/status/1070473746853568512" TargetMode="External" /><Relationship Id="rId371" Type="http://schemas.openxmlformats.org/officeDocument/2006/relationships/hyperlink" Target="https://twitter.com/#!/hargravesinst/status/1070903402488586240" TargetMode="External" /><Relationship Id="rId372" Type="http://schemas.openxmlformats.org/officeDocument/2006/relationships/hyperlink" Target="https://twitter.com/#!/hargravesinst/status/1075674919181127681" TargetMode="External" /><Relationship Id="rId373" Type="http://schemas.openxmlformats.org/officeDocument/2006/relationships/hyperlink" Target="https://twitter.com/#!/hargravesinst/status/1083157341946695681" TargetMode="External" /><Relationship Id="rId374" Type="http://schemas.openxmlformats.org/officeDocument/2006/relationships/hyperlink" Target="https://twitter.com/#!/hargravesinst/status/1085821725022011392" TargetMode="External" /><Relationship Id="rId375" Type="http://schemas.openxmlformats.org/officeDocument/2006/relationships/hyperlink" Target="https://twitter.com/#!/hargravesinst/status/1093431946263306240" TargetMode="External" /><Relationship Id="rId376" Type="http://schemas.openxmlformats.org/officeDocument/2006/relationships/hyperlink" Target="https://twitter.com/#!/clearbox/status/1093825265682141190" TargetMode="External" /><Relationship Id="rId377" Type="http://schemas.openxmlformats.org/officeDocument/2006/relationships/hyperlink" Target="https://twitter.com/#!/ernstdecsey/status/1094996174262726662" TargetMode="External" /><Relationship Id="rId378" Type="http://schemas.openxmlformats.org/officeDocument/2006/relationships/hyperlink" Target="https://twitter.com/#!/sarahcasdorph/status/1095111723327967232" TargetMode="External" /><Relationship Id="rId379" Type="http://schemas.openxmlformats.org/officeDocument/2006/relationships/hyperlink" Target="https://twitter.com/#!/wedge/status/1095261322638442497" TargetMode="External" /><Relationship Id="rId380" Type="http://schemas.openxmlformats.org/officeDocument/2006/relationships/hyperlink" Target="https://twitter.com/#!/cslemp/status/1093388900813455362" TargetMode="External" /><Relationship Id="rId381" Type="http://schemas.openxmlformats.org/officeDocument/2006/relationships/hyperlink" Target="https://twitter.com/#!/sammarshall/status/1093400246812590080" TargetMode="External" /><Relationship Id="rId382" Type="http://schemas.openxmlformats.org/officeDocument/2006/relationships/hyperlink" Target="https://twitter.com/#!/tsdigi/status/1095260745456123904" TargetMode="External" /><Relationship Id="rId383" Type="http://schemas.openxmlformats.org/officeDocument/2006/relationships/hyperlink" Target="https://twitter.com/#!/sammarshall/status/1095265548949180416" TargetMode="External" /><Relationship Id="rId384" Type="http://schemas.openxmlformats.org/officeDocument/2006/relationships/hyperlink" Target="https://twitter.com/#!/simongterry/status/1070047656104214528" TargetMode="External" /><Relationship Id="rId385" Type="http://schemas.openxmlformats.org/officeDocument/2006/relationships/hyperlink" Target="https://twitter.com/#!/simongterry/status/1095421092192120832" TargetMode="External" /><Relationship Id="rId386" Type="http://schemas.openxmlformats.org/officeDocument/2006/relationships/hyperlink" Target="https://twitter.com/#!/intranetfocus/status/1090592764717350912" TargetMode="External" /><Relationship Id="rId387" Type="http://schemas.openxmlformats.org/officeDocument/2006/relationships/hyperlink" Target="https://twitter.com/#!/tedhopton/status/1090595006841319424" TargetMode="External" /><Relationship Id="rId388" Type="http://schemas.openxmlformats.org/officeDocument/2006/relationships/hyperlink" Target="https://twitter.com/#!/llocklee/status/1090722776070086657" TargetMode="External" /><Relationship Id="rId389" Type="http://schemas.openxmlformats.org/officeDocument/2006/relationships/hyperlink" Target="https://twitter.com/#!/llocklee/status/1090723821710004224" TargetMode="External" /><Relationship Id="rId390" Type="http://schemas.openxmlformats.org/officeDocument/2006/relationships/hyperlink" Target="https://twitter.com/#!/llocklee/status/1090724830091988993" TargetMode="External" /><Relationship Id="rId391" Type="http://schemas.openxmlformats.org/officeDocument/2006/relationships/hyperlink" Target="https://twitter.com/#!/benjohn987/status/1095596877008064512" TargetMode="External" /><Relationship Id="rId392" Type="http://schemas.openxmlformats.org/officeDocument/2006/relationships/hyperlink" Target="https://twitter.com/#!/stefaniquarles/status/1095617536681566208" TargetMode="External" /><Relationship Id="rId393" Type="http://schemas.openxmlformats.org/officeDocument/2006/relationships/hyperlink" Target="https://twitter.com/#!/chieftech/status/1095615922293751809" TargetMode="External" /><Relationship Id="rId394" Type="http://schemas.openxmlformats.org/officeDocument/2006/relationships/hyperlink" Target="https://twitter.com/#!/owenbrandt/status/1095610385099640832" TargetMode="External" /><Relationship Id="rId395" Type="http://schemas.openxmlformats.org/officeDocument/2006/relationships/hyperlink" Target="https://twitter.com/#!/owenbrandt/status/1095646094749425664" TargetMode="External" /><Relationship Id="rId396" Type="http://schemas.openxmlformats.org/officeDocument/2006/relationships/hyperlink" Target="https://twitter.com/#!/thecr/status/1071015240903655424" TargetMode="External" /><Relationship Id="rId397" Type="http://schemas.openxmlformats.org/officeDocument/2006/relationships/hyperlink" Target="https://twitter.com/#!/thecr/status/1072589068498821126" TargetMode="External" /><Relationship Id="rId398" Type="http://schemas.openxmlformats.org/officeDocument/2006/relationships/hyperlink" Target="https://twitter.com/#!/thecr/status/1073231451007672321" TargetMode="External" /><Relationship Id="rId399" Type="http://schemas.openxmlformats.org/officeDocument/2006/relationships/hyperlink" Target="https://twitter.com/#!/thecr/status/1075299860537114624" TargetMode="External" /><Relationship Id="rId400" Type="http://schemas.openxmlformats.org/officeDocument/2006/relationships/hyperlink" Target="https://twitter.com/#!/thecr/status/1076432325238501376" TargetMode="External" /><Relationship Id="rId401" Type="http://schemas.openxmlformats.org/officeDocument/2006/relationships/hyperlink" Target="https://twitter.com/#!/thecr/status/1082147334442704896" TargetMode="External" /><Relationship Id="rId402" Type="http://schemas.openxmlformats.org/officeDocument/2006/relationships/hyperlink" Target="https://twitter.com/#!/thecr/status/1084465333929418752" TargetMode="External" /><Relationship Id="rId403" Type="http://schemas.openxmlformats.org/officeDocument/2006/relationships/hyperlink" Target="https://twitter.com/#!/thecr/status/1086533830369071104" TargetMode="External" /><Relationship Id="rId404" Type="http://schemas.openxmlformats.org/officeDocument/2006/relationships/hyperlink" Target="https://twitter.com/#!/thecr/status/1087666384111325184" TargetMode="External" /><Relationship Id="rId405" Type="http://schemas.openxmlformats.org/officeDocument/2006/relationships/hyperlink" Target="https://twitter.com/#!/thecr/status/1095699602337083392" TargetMode="External" /><Relationship Id="rId406" Type="http://schemas.openxmlformats.org/officeDocument/2006/relationships/hyperlink" Target="https://twitter.com/#!/marcsnyder/status/1095701163750567936" TargetMode="External" /><Relationship Id="rId407" Type="http://schemas.openxmlformats.org/officeDocument/2006/relationships/hyperlink" Target="https://twitter.com/#!/chieftech/status/1095587221208326144" TargetMode="External" /><Relationship Id="rId408" Type="http://schemas.openxmlformats.org/officeDocument/2006/relationships/hyperlink" Target="https://twitter.com/#!/ritazonius/status/1095788881620873217" TargetMode="External" /><Relationship Id="rId409" Type="http://schemas.openxmlformats.org/officeDocument/2006/relationships/hyperlink" Target="https://twitter.com/#!/slybeer/status/1095787914984710144" TargetMode="External" /><Relationship Id="rId410" Type="http://schemas.openxmlformats.org/officeDocument/2006/relationships/hyperlink" Target="https://twitter.com/#!/wiretap/status/1070060198000119808" TargetMode="External" /><Relationship Id="rId411" Type="http://schemas.openxmlformats.org/officeDocument/2006/relationships/hyperlink" Target="https://twitter.com/#!/swoopanalytics/status/1070059802833772545" TargetMode="External" /><Relationship Id="rId412" Type="http://schemas.openxmlformats.org/officeDocument/2006/relationships/hyperlink" Target="https://twitter.com/#!/wiretap/status/1095285483272253440" TargetMode="External" /><Relationship Id="rId413" Type="http://schemas.openxmlformats.org/officeDocument/2006/relationships/hyperlink" Target="https://twitter.com/#!/wiretap/status/1095419254659313670" TargetMode="External" /><Relationship Id="rId414" Type="http://schemas.openxmlformats.org/officeDocument/2006/relationships/hyperlink" Target="https://twitter.com/#!/sharonatswoop/status/1071883920050839552" TargetMode="External" /><Relationship Id="rId415" Type="http://schemas.openxmlformats.org/officeDocument/2006/relationships/hyperlink" Target="https://twitter.com/#!/swoopanalytics/status/1070549456511102977" TargetMode="External" /><Relationship Id="rId416" Type="http://schemas.openxmlformats.org/officeDocument/2006/relationships/hyperlink" Target="https://twitter.com/#!/sharonatswoop/status/1072704126147010562" TargetMode="External" /><Relationship Id="rId417" Type="http://schemas.openxmlformats.org/officeDocument/2006/relationships/hyperlink" Target="https://twitter.com/#!/swoopanalytics/status/1072540053845495808" TargetMode="External" /><Relationship Id="rId418" Type="http://schemas.openxmlformats.org/officeDocument/2006/relationships/hyperlink" Target="https://twitter.com/#!/ljglickman/status/1072166235616481280" TargetMode="External" /><Relationship Id="rId419" Type="http://schemas.openxmlformats.org/officeDocument/2006/relationships/hyperlink" Target="https://twitter.com/#!/ljglickman/status/1072558941714989057" TargetMode="External" /><Relationship Id="rId420" Type="http://schemas.openxmlformats.org/officeDocument/2006/relationships/hyperlink" Target="https://twitter.com/#!/sharonatswoop/status/1072704096384245760" TargetMode="External" /><Relationship Id="rId421" Type="http://schemas.openxmlformats.org/officeDocument/2006/relationships/hyperlink" Target="https://twitter.com/#!/swoopanalytics/status/1072580509384011777" TargetMode="External" /><Relationship Id="rId422" Type="http://schemas.openxmlformats.org/officeDocument/2006/relationships/hyperlink" Target="https://twitter.com/#!/jimbobtyer/status/1072904447846576129" TargetMode="External" /><Relationship Id="rId423" Type="http://schemas.openxmlformats.org/officeDocument/2006/relationships/hyperlink" Target="https://twitter.com/#!/sharonatswoop/status/1074867544379449344" TargetMode="External" /><Relationship Id="rId424" Type="http://schemas.openxmlformats.org/officeDocument/2006/relationships/hyperlink" Target="https://twitter.com/#!/swoopanalytics/status/1072904152035090435" TargetMode="External" /><Relationship Id="rId425" Type="http://schemas.openxmlformats.org/officeDocument/2006/relationships/hyperlink" Target="https://twitter.com/#!/jimbobtyer/status/1072529872554201088" TargetMode="External" /><Relationship Id="rId426" Type="http://schemas.openxmlformats.org/officeDocument/2006/relationships/hyperlink" Target="https://twitter.com/#!/sharonatswoop/status/1072342661271576579" TargetMode="External" /><Relationship Id="rId427" Type="http://schemas.openxmlformats.org/officeDocument/2006/relationships/hyperlink" Target="https://twitter.com/#!/swoopanalytics/status/1072341399876571137" TargetMode="External" /><Relationship Id="rId428" Type="http://schemas.openxmlformats.org/officeDocument/2006/relationships/hyperlink" Target="https://twitter.com/#!/swoopanalytics/status/1075114130829262848" TargetMode="External" /><Relationship Id="rId429" Type="http://schemas.openxmlformats.org/officeDocument/2006/relationships/hyperlink" Target="https://twitter.com/#!/swoopanalytics/status/1080550562796457984" TargetMode="External" /><Relationship Id="rId430" Type="http://schemas.openxmlformats.org/officeDocument/2006/relationships/hyperlink" Target="https://twitter.com/#!/noahsparks/status/1074759907201638405" TargetMode="External" /><Relationship Id="rId431" Type="http://schemas.openxmlformats.org/officeDocument/2006/relationships/hyperlink" Target="https://twitter.com/#!/noahsparks/status/1075155035997106176" TargetMode="External" /><Relationship Id="rId432" Type="http://schemas.openxmlformats.org/officeDocument/2006/relationships/hyperlink" Target="https://twitter.com/#!/espnguyen/status/1089994929835778049" TargetMode="External" /><Relationship Id="rId433" Type="http://schemas.openxmlformats.org/officeDocument/2006/relationships/hyperlink" Target="https://twitter.com/#!/ljglickman/status/1072490534386712576" TargetMode="External" /><Relationship Id="rId434" Type="http://schemas.openxmlformats.org/officeDocument/2006/relationships/hyperlink" Target="https://twitter.com/#!/ljglickman/status/1086281515208712192" TargetMode="External" /><Relationship Id="rId435" Type="http://schemas.openxmlformats.org/officeDocument/2006/relationships/hyperlink" Target="https://twitter.com/#!/swoopanalytics/status/1082350972922253314" TargetMode="External" /><Relationship Id="rId436" Type="http://schemas.openxmlformats.org/officeDocument/2006/relationships/hyperlink" Target="https://twitter.com/#!/danieloleary/status/1088247376140165121" TargetMode="External" /><Relationship Id="rId437" Type="http://schemas.openxmlformats.org/officeDocument/2006/relationships/hyperlink" Target="https://twitter.com/#!/swoopanalytics/status/1088162587089334272" TargetMode="External" /><Relationship Id="rId438" Type="http://schemas.openxmlformats.org/officeDocument/2006/relationships/hyperlink" Target="https://twitter.com/#!/swoopanalytics/status/1074733448877596672" TargetMode="External" /><Relationship Id="rId439" Type="http://schemas.openxmlformats.org/officeDocument/2006/relationships/hyperlink" Target="https://twitter.com/#!/swoopanalytics/status/1091419629455437825" TargetMode="External" /><Relationship Id="rId440" Type="http://schemas.openxmlformats.org/officeDocument/2006/relationships/hyperlink" Target="https://twitter.com/#!/swoopanalytics/status/1092492967279976448" TargetMode="External" /><Relationship Id="rId441" Type="http://schemas.openxmlformats.org/officeDocument/2006/relationships/hyperlink" Target="https://twitter.com/#!/swoopanalytics/status/1095401576783437824" TargetMode="External" /><Relationship Id="rId442" Type="http://schemas.openxmlformats.org/officeDocument/2006/relationships/hyperlink" Target="https://twitter.com/#!/angusflorance/status/1083143308082212864" TargetMode="External" /><Relationship Id="rId443" Type="http://schemas.openxmlformats.org/officeDocument/2006/relationships/hyperlink" Target="https://twitter.com/#!/angusflorance/status/1095413566360805376" TargetMode="External" /><Relationship Id="rId444" Type="http://schemas.openxmlformats.org/officeDocument/2006/relationships/hyperlink" Target="https://twitter.com/#!/adveisme/status/1095446668944728064" TargetMode="External" /><Relationship Id="rId445" Type="http://schemas.openxmlformats.org/officeDocument/2006/relationships/hyperlink" Target="https://twitter.com/#!/sharonatswoop/status/1083380718477049856" TargetMode="External" /><Relationship Id="rId446" Type="http://schemas.openxmlformats.org/officeDocument/2006/relationships/hyperlink" Target="https://twitter.com/#!/markwoodrow/status/1095527751463841792" TargetMode="External" /><Relationship Id="rId447" Type="http://schemas.openxmlformats.org/officeDocument/2006/relationships/hyperlink" Target="https://twitter.com/#!/swoopanalytics/status/1095400044193181696" TargetMode="External" /><Relationship Id="rId448" Type="http://schemas.openxmlformats.org/officeDocument/2006/relationships/hyperlink" Target="https://twitter.com/#!/caikjaer/status/1095268147966500865" TargetMode="External" /><Relationship Id="rId449" Type="http://schemas.openxmlformats.org/officeDocument/2006/relationships/hyperlink" Target="https://twitter.com/#!/karisyd/status/1069880611228180480" TargetMode="External" /><Relationship Id="rId450" Type="http://schemas.openxmlformats.org/officeDocument/2006/relationships/hyperlink" Target="https://twitter.com/#!/caikjaer/status/1069881394220822530" TargetMode="External" /><Relationship Id="rId451" Type="http://schemas.openxmlformats.org/officeDocument/2006/relationships/hyperlink" Target="https://twitter.com/#!/llocklee/status/1070237469591760896" TargetMode="External" /><Relationship Id="rId452" Type="http://schemas.openxmlformats.org/officeDocument/2006/relationships/hyperlink" Target="https://twitter.com/#!/sharonatswoop/status/1072704146661363712" TargetMode="External" /><Relationship Id="rId453" Type="http://schemas.openxmlformats.org/officeDocument/2006/relationships/hyperlink" Target="https://twitter.com/#!/swoopanalytics/status/1072533390069514241" TargetMode="External" /><Relationship Id="rId454" Type="http://schemas.openxmlformats.org/officeDocument/2006/relationships/hyperlink" Target="https://twitter.com/#!/caikjaer/status/1072586188081586177" TargetMode="External" /><Relationship Id="rId455" Type="http://schemas.openxmlformats.org/officeDocument/2006/relationships/hyperlink" Target="https://twitter.com/#!/sharonatswoop/status/1070057803388080128" TargetMode="External" /><Relationship Id="rId456" Type="http://schemas.openxmlformats.org/officeDocument/2006/relationships/hyperlink" Target="https://twitter.com/#!/sharonatswoop/status/1070057815547367424" TargetMode="External" /><Relationship Id="rId457" Type="http://schemas.openxmlformats.org/officeDocument/2006/relationships/hyperlink" Target="https://twitter.com/#!/sharonatswoop/status/1070057829887705088" TargetMode="External" /><Relationship Id="rId458" Type="http://schemas.openxmlformats.org/officeDocument/2006/relationships/hyperlink" Target="https://twitter.com/#!/sharonatswoop/status/1071883892259401728" TargetMode="External" /><Relationship Id="rId459" Type="http://schemas.openxmlformats.org/officeDocument/2006/relationships/hyperlink" Target="https://twitter.com/#!/sharonatswoop/status/1072342647178780674" TargetMode="External" /><Relationship Id="rId460" Type="http://schemas.openxmlformats.org/officeDocument/2006/relationships/hyperlink" Target="https://twitter.com/#!/sharonatswoop/status/1072342673049223168" TargetMode="External" /><Relationship Id="rId461" Type="http://schemas.openxmlformats.org/officeDocument/2006/relationships/hyperlink" Target="https://twitter.com/#!/sharonatswoop/status/1072704111110430722" TargetMode="External" /><Relationship Id="rId462" Type="http://schemas.openxmlformats.org/officeDocument/2006/relationships/hyperlink" Target="https://twitter.com/#!/sharonatswoop/status/1072704202353377280" TargetMode="External" /><Relationship Id="rId463" Type="http://schemas.openxmlformats.org/officeDocument/2006/relationships/hyperlink" Target="https://twitter.com/#!/sharonatswoop/status/1072704219365416962" TargetMode="External" /><Relationship Id="rId464" Type="http://schemas.openxmlformats.org/officeDocument/2006/relationships/hyperlink" Target="https://twitter.com/#!/sharonatswoop/status/1072704232128688129" TargetMode="External" /><Relationship Id="rId465" Type="http://schemas.openxmlformats.org/officeDocument/2006/relationships/hyperlink" Target="https://twitter.com/#!/sharonatswoop/status/1072704246074785793" TargetMode="External" /><Relationship Id="rId466" Type="http://schemas.openxmlformats.org/officeDocument/2006/relationships/hyperlink" Target="https://twitter.com/#!/sharonatswoop/status/1074867345149980677" TargetMode="External" /><Relationship Id="rId467" Type="http://schemas.openxmlformats.org/officeDocument/2006/relationships/hyperlink" Target="https://twitter.com/#!/sharonatswoop/status/1080562121115488256" TargetMode="External" /><Relationship Id="rId468" Type="http://schemas.openxmlformats.org/officeDocument/2006/relationships/hyperlink" Target="https://twitter.com/#!/sharonatswoop/status/1080562169517756416" TargetMode="External" /><Relationship Id="rId469" Type="http://schemas.openxmlformats.org/officeDocument/2006/relationships/hyperlink" Target="https://twitter.com/#!/sharonatswoop/status/1082351888111099904" TargetMode="External" /><Relationship Id="rId470" Type="http://schemas.openxmlformats.org/officeDocument/2006/relationships/hyperlink" Target="https://twitter.com/#!/sharonatswoop/status/1083380151029649408" TargetMode="External" /><Relationship Id="rId471" Type="http://schemas.openxmlformats.org/officeDocument/2006/relationships/hyperlink" Target="https://twitter.com/#!/sharonatswoop/status/1083380166036905985" TargetMode="External" /><Relationship Id="rId472" Type="http://schemas.openxmlformats.org/officeDocument/2006/relationships/hyperlink" Target="https://twitter.com/#!/sharonatswoop/status/1085215723385835520" TargetMode="External" /><Relationship Id="rId473" Type="http://schemas.openxmlformats.org/officeDocument/2006/relationships/hyperlink" Target="https://twitter.com/#!/sharonatswoop/status/1088326390187929601" TargetMode="External" /><Relationship Id="rId474" Type="http://schemas.openxmlformats.org/officeDocument/2006/relationships/hyperlink" Target="https://twitter.com/#!/sharonatswoop/status/1088326591351062529" TargetMode="External" /><Relationship Id="rId475" Type="http://schemas.openxmlformats.org/officeDocument/2006/relationships/hyperlink" Target="https://twitter.com/#!/sharonatswoop/status/1088891034296377344" TargetMode="External" /><Relationship Id="rId476" Type="http://schemas.openxmlformats.org/officeDocument/2006/relationships/hyperlink" Target="https://twitter.com/#!/sharonatswoop/status/1088891148297555968" TargetMode="External" /><Relationship Id="rId477" Type="http://schemas.openxmlformats.org/officeDocument/2006/relationships/hyperlink" Target="https://twitter.com/#!/sharonatswoop/status/1088891183257006080" TargetMode="External" /><Relationship Id="rId478" Type="http://schemas.openxmlformats.org/officeDocument/2006/relationships/hyperlink" Target="https://twitter.com/#!/sharonatswoop/status/1090031470637445120" TargetMode="External" /><Relationship Id="rId479" Type="http://schemas.openxmlformats.org/officeDocument/2006/relationships/hyperlink" Target="https://twitter.com/#!/sharonatswoop/status/1095481384603447297" TargetMode="External" /><Relationship Id="rId480" Type="http://schemas.openxmlformats.org/officeDocument/2006/relationships/hyperlink" Target="https://twitter.com/#!/sharonatswoop/status/1095483434619805697" TargetMode="External" /><Relationship Id="rId481" Type="http://schemas.openxmlformats.org/officeDocument/2006/relationships/hyperlink" Target="https://twitter.com/#!/swoopanalytics/status/1072342515804721153" TargetMode="External" /><Relationship Id="rId482" Type="http://schemas.openxmlformats.org/officeDocument/2006/relationships/hyperlink" Target="https://twitter.com/#!/caikjaer/status/1072586232360775681" TargetMode="External" /><Relationship Id="rId483" Type="http://schemas.openxmlformats.org/officeDocument/2006/relationships/hyperlink" Target="https://twitter.com/#!/britz/status/1072504607836946433" TargetMode="External" /><Relationship Id="rId484" Type="http://schemas.openxmlformats.org/officeDocument/2006/relationships/hyperlink" Target="https://twitter.com/#!/britz/status/1070722787910725632" TargetMode="External" /><Relationship Id="rId485" Type="http://schemas.openxmlformats.org/officeDocument/2006/relationships/hyperlink" Target="https://twitter.com/#!/britz/status/1072838236156911616" TargetMode="External" /><Relationship Id="rId486" Type="http://schemas.openxmlformats.org/officeDocument/2006/relationships/hyperlink" Target="https://twitter.com/#!/britz/status/1090281504813522944" TargetMode="External" /><Relationship Id="rId487" Type="http://schemas.openxmlformats.org/officeDocument/2006/relationships/hyperlink" Target="https://twitter.com/#!/jimbobtyer/status/1072861801845530624" TargetMode="External" /><Relationship Id="rId488" Type="http://schemas.openxmlformats.org/officeDocument/2006/relationships/hyperlink" Target="https://twitter.com/#!/jimbobtyer/status/1090289988435103745" TargetMode="External" /><Relationship Id="rId489" Type="http://schemas.openxmlformats.org/officeDocument/2006/relationships/hyperlink" Target="https://twitter.com/#!/swoopanalytics/status/1070773725132349440" TargetMode="External" /><Relationship Id="rId490" Type="http://schemas.openxmlformats.org/officeDocument/2006/relationships/hyperlink" Target="https://twitter.com/#!/swoopanalytics/status/1072526850595979265" TargetMode="External" /><Relationship Id="rId491" Type="http://schemas.openxmlformats.org/officeDocument/2006/relationships/hyperlink" Target="https://twitter.com/#!/swoopanalytics/status/1072577795874672640" TargetMode="External" /><Relationship Id="rId492" Type="http://schemas.openxmlformats.org/officeDocument/2006/relationships/hyperlink" Target="https://twitter.com/#!/caikjaer/status/1072586260903022592" TargetMode="External" /><Relationship Id="rId493" Type="http://schemas.openxmlformats.org/officeDocument/2006/relationships/hyperlink" Target="https://twitter.com/#!/swoopanalytics/status/1072512845038931968" TargetMode="External" /><Relationship Id="rId494" Type="http://schemas.openxmlformats.org/officeDocument/2006/relationships/hyperlink" Target="https://twitter.com/#!/caikjaer/status/1072586325751226370" TargetMode="External" /><Relationship Id="rId495" Type="http://schemas.openxmlformats.org/officeDocument/2006/relationships/hyperlink" Target="https://twitter.com/#!/jimbobtyer/status/1071891152415141889" TargetMode="External" /><Relationship Id="rId496" Type="http://schemas.openxmlformats.org/officeDocument/2006/relationships/hyperlink" Target="https://twitter.com/#!/swoopanalytics/status/1071881881581277184" TargetMode="External" /><Relationship Id="rId497" Type="http://schemas.openxmlformats.org/officeDocument/2006/relationships/hyperlink" Target="https://twitter.com/#!/caikjaer/status/1072586388737064962" TargetMode="External" /><Relationship Id="rId498" Type="http://schemas.openxmlformats.org/officeDocument/2006/relationships/hyperlink" Target="https://twitter.com/#!/caikjaer/status/1074952531955077120" TargetMode="External" /><Relationship Id="rId499" Type="http://schemas.openxmlformats.org/officeDocument/2006/relationships/hyperlink" Target="https://twitter.com/#!/realfoundations/status/1080552230137331712" TargetMode="External" /><Relationship Id="rId500" Type="http://schemas.openxmlformats.org/officeDocument/2006/relationships/hyperlink" Target="https://twitter.com/#!/swoopanalytics/status/1070021075252109312" TargetMode="External" /><Relationship Id="rId501" Type="http://schemas.openxmlformats.org/officeDocument/2006/relationships/hyperlink" Target="https://twitter.com/#!/swoopanalytics/status/1080551144227667968" TargetMode="External" /><Relationship Id="rId502" Type="http://schemas.openxmlformats.org/officeDocument/2006/relationships/hyperlink" Target="https://twitter.com/#!/swoopanalytics/status/1093888909426098176" TargetMode="External" /><Relationship Id="rId503" Type="http://schemas.openxmlformats.org/officeDocument/2006/relationships/hyperlink" Target="https://twitter.com/#!/caikjaer/status/1080947045970706432" TargetMode="External" /><Relationship Id="rId504" Type="http://schemas.openxmlformats.org/officeDocument/2006/relationships/hyperlink" Target="https://twitter.com/#!/swoopanalytics/status/1072519605069983746" TargetMode="External" /><Relationship Id="rId505" Type="http://schemas.openxmlformats.org/officeDocument/2006/relationships/hyperlink" Target="https://twitter.com/#!/caikjaer/status/1072586308718116864" TargetMode="External" /><Relationship Id="rId506" Type="http://schemas.openxmlformats.org/officeDocument/2006/relationships/hyperlink" Target="https://twitter.com/#!/llocklee/status/1095519757577547781" TargetMode="External" /><Relationship Id="rId507" Type="http://schemas.openxmlformats.org/officeDocument/2006/relationships/hyperlink" Target="https://twitter.com/#!/swoopanalytics/status/1085310731191341056" TargetMode="External" /><Relationship Id="rId508" Type="http://schemas.openxmlformats.org/officeDocument/2006/relationships/hyperlink" Target="https://twitter.com/#!/swoopanalytics/status/1090027208473665537" TargetMode="External" /><Relationship Id="rId509" Type="http://schemas.openxmlformats.org/officeDocument/2006/relationships/hyperlink" Target="https://twitter.com/#!/caikjaer/status/1088578422555566080" TargetMode="External" /><Relationship Id="rId510" Type="http://schemas.openxmlformats.org/officeDocument/2006/relationships/hyperlink" Target="https://twitter.com/#!/caikjaer/status/1088578597248364544" TargetMode="External" /><Relationship Id="rId511" Type="http://schemas.openxmlformats.org/officeDocument/2006/relationships/hyperlink" Target="https://twitter.com/#!/yammer/status/1080153194385293313" TargetMode="External" /><Relationship Id="rId512" Type="http://schemas.openxmlformats.org/officeDocument/2006/relationships/hyperlink" Target="https://twitter.com/#!/yammer/status/1084888753834024960" TargetMode="External" /><Relationship Id="rId513" Type="http://schemas.openxmlformats.org/officeDocument/2006/relationships/hyperlink" Target="https://twitter.com/#!/yammer/status/1084156561163984901" TargetMode="External" /><Relationship Id="rId514" Type="http://schemas.openxmlformats.org/officeDocument/2006/relationships/hyperlink" Target="https://twitter.com/#!/yammer/status/1093691137469153281" TargetMode="External" /><Relationship Id="rId515" Type="http://schemas.openxmlformats.org/officeDocument/2006/relationships/hyperlink" Target="https://twitter.com/#!/swoopanalytics/status/1067500948942053376" TargetMode="External" /><Relationship Id="rId516" Type="http://schemas.openxmlformats.org/officeDocument/2006/relationships/hyperlink" Target="https://twitter.com/#!/swoopanalytics/status/1070057439825813504" TargetMode="External" /><Relationship Id="rId517" Type="http://schemas.openxmlformats.org/officeDocument/2006/relationships/hyperlink" Target="https://twitter.com/#!/swoopanalytics/status/1080555067579674624" TargetMode="External" /><Relationship Id="rId518" Type="http://schemas.openxmlformats.org/officeDocument/2006/relationships/hyperlink" Target="https://twitter.com/#!/swoopanalytics/status/1084911241204707328" TargetMode="External" /><Relationship Id="rId519" Type="http://schemas.openxmlformats.org/officeDocument/2006/relationships/hyperlink" Target="https://twitter.com/#!/swoopanalytics/status/1084911314441449472" TargetMode="External" /><Relationship Id="rId520" Type="http://schemas.openxmlformats.org/officeDocument/2006/relationships/hyperlink" Target="https://twitter.com/#!/swoopanalytics/status/1084911496587403264" TargetMode="External" /><Relationship Id="rId521" Type="http://schemas.openxmlformats.org/officeDocument/2006/relationships/hyperlink" Target="https://twitter.com/#!/swoopanalytics/status/1092847168656859136" TargetMode="External" /><Relationship Id="rId522" Type="http://schemas.openxmlformats.org/officeDocument/2006/relationships/hyperlink" Target="https://twitter.com/#!/swoopanalytics/status/1092858132810747904" TargetMode="External" /><Relationship Id="rId523" Type="http://schemas.openxmlformats.org/officeDocument/2006/relationships/hyperlink" Target="https://twitter.com/#!/swoopanalytics/status/1093579408097435648" TargetMode="External" /><Relationship Id="rId524" Type="http://schemas.openxmlformats.org/officeDocument/2006/relationships/hyperlink" Target="https://twitter.com/#!/swoopanalytics/status/1093891945074548736" TargetMode="External" /><Relationship Id="rId525" Type="http://schemas.openxmlformats.org/officeDocument/2006/relationships/hyperlink" Target="https://twitter.com/#!/swoopanalytics/status/1095032578736676865" TargetMode="External" /><Relationship Id="rId526" Type="http://schemas.openxmlformats.org/officeDocument/2006/relationships/hyperlink" Target="https://twitter.com/#!/swoopanalytics/status/1096159515462926336" TargetMode="External" /><Relationship Id="rId527" Type="http://schemas.openxmlformats.org/officeDocument/2006/relationships/hyperlink" Target="https://twitter.com/#!/caikjaer/status/1084999473737064448" TargetMode="External" /><Relationship Id="rId528" Type="http://schemas.openxmlformats.org/officeDocument/2006/relationships/hyperlink" Target="https://twitter.com/#!/caikjaer/status/1093087563919675392" TargetMode="External" /><Relationship Id="rId529" Type="http://schemas.openxmlformats.org/officeDocument/2006/relationships/hyperlink" Target="https://twitter.com/#!/caikjaer/status/1093087603828568064" TargetMode="External" /><Relationship Id="rId530" Type="http://schemas.openxmlformats.org/officeDocument/2006/relationships/hyperlink" Target="https://twitter.com/#!/swoopanalytics/status/1068249209629925378" TargetMode="External" /><Relationship Id="rId531" Type="http://schemas.openxmlformats.org/officeDocument/2006/relationships/hyperlink" Target="https://twitter.com/#!/swoopanalytics/status/1083144214710345733" TargetMode="External" /><Relationship Id="rId532" Type="http://schemas.openxmlformats.org/officeDocument/2006/relationships/hyperlink" Target="https://twitter.com/#!/swoopanalytics/status/1088487260683624448" TargetMode="External" /><Relationship Id="rId533" Type="http://schemas.openxmlformats.org/officeDocument/2006/relationships/hyperlink" Target="https://twitter.com/#!/swoopanalytics/status/1093578633279463424" TargetMode="External" /><Relationship Id="rId534" Type="http://schemas.openxmlformats.org/officeDocument/2006/relationships/hyperlink" Target="https://twitter.com/#!/swoopanalytics/status/1093891872173391873" TargetMode="External" /><Relationship Id="rId535" Type="http://schemas.openxmlformats.org/officeDocument/2006/relationships/hyperlink" Target="https://twitter.com/#!/caikjaer/status/1069847630803390464" TargetMode="External" /><Relationship Id="rId536" Type="http://schemas.openxmlformats.org/officeDocument/2006/relationships/hyperlink" Target="https://twitter.com/#!/caikjaer/status/1088578381325594626" TargetMode="External" /><Relationship Id="rId537" Type="http://schemas.openxmlformats.org/officeDocument/2006/relationships/hyperlink" Target="https://twitter.com/#!/caikjaer/status/1093687590127992832" TargetMode="External" /><Relationship Id="rId538" Type="http://schemas.openxmlformats.org/officeDocument/2006/relationships/hyperlink" Target="https://twitter.com/#!/danjleonard/status/1096297117746892800" TargetMode="External" /><Relationship Id="rId539" Type="http://schemas.openxmlformats.org/officeDocument/2006/relationships/hyperlink" Target="https://twitter.com/#!/peterstaal/status/1096298801315356672" TargetMode="External" /><Relationship Id="rId540" Type="http://schemas.openxmlformats.org/officeDocument/2006/relationships/hyperlink" Target="https://twitter.com/#!/lisariemers/status/1096312667638300673" TargetMode="External" /><Relationship Id="rId541" Type="http://schemas.openxmlformats.org/officeDocument/2006/relationships/hyperlink" Target="https://twitter.com/#!/piotrmakula/status/1069962788561399808" TargetMode="External" /><Relationship Id="rId542" Type="http://schemas.openxmlformats.org/officeDocument/2006/relationships/hyperlink" Target="https://twitter.com/#!/piotrmakula/status/1072122513075916800" TargetMode="External" /><Relationship Id="rId543" Type="http://schemas.openxmlformats.org/officeDocument/2006/relationships/hyperlink" Target="https://twitter.com/#!/piotrmakula/status/1072148180794531840" TargetMode="External" /><Relationship Id="rId544" Type="http://schemas.openxmlformats.org/officeDocument/2006/relationships/hyperlink" Target="https://twitter.com/#!/piotrmakula/status/1082269382762549249" TargetMode="External" /><Relationship Id="rId545" Type="http://schemas.openxmlformats.org/officeDocument/2006/relationships/hyperlink" Target="https://twitter.com/#!/piotrmakula/status/1093197386330066947" TargetMode="External" /><Relationship Id="rId546" Type="http://schemas.openxmlformats.org/officeDocument/2006/relationships/hyperlink" Target="https://twitter.com/#!/piotrmakula/status/1096310674303709185" TargetMode="External" /><Relationship Id="rId547" Type="http://schemas.openxmlformats.org/officeDocument/2006/relationships/hyperlink" Target="https://twitter.com/#!/piotrmakula/status/1096379848145162245" TargetMode="External" /><Relationship Id="rId548" Type="http://schemas.openxmlformats.org/officeDocument/2006/relationships/hyperlink" Target="https://twitter.com/#!/swoopanalytics/status/1069625058228764672" TargetMode="External" /><Relationship Id="rId549" Type="http://schemas.openxmlformats.org/officeDocument/2006/relationships/hyperlink" Target="https://twitter.com/#!/swoopanalytics/status/1069990389023686656" TargetMode="External" /><Relationship Id="rId550" Type="http://schemas.openxmlformats.org/officeDocument/2006/relationships/hyperlink" Target="https://twitter.com/#!/swoopanalytics/status/1070022035399630848" TargetMode="External" /><Relationship Id="rId551" Type="http://schemas.openxmlformats.org/officeDocument/2006/relationships/hyperlink" Target="https://twitter.com/#!/swoopanalytics/status/1070773424203558912" TargetMode="External" /><Relationship Id="rId552" Type="http://schemas.openxmlformats.org/officeDocument/2006/relationships/hyperlink" Target="https://twitter.com/#!/swoopanalytics/status/1072134244116312064" TargetMode="External" /><Relationship Id="rId553" Type="http://schemas.openxmlformats.org/officeDocument/2006/relationships/hyperlink" Target="https://twitter.com/#!/swoopanalytics/status/1072484292071165955" TargetMode="External" /><Relationship Id="rId554" Type="http://schemas.openxmlformats.org/officeDocument/2006/relationships/hyperlink" Target="https://twitter.com/#!/swoopanalytics/status/1072526713832333312" TargetMode="External" /><Relationship Id="rId555" Type="http://schemas.openxmlformats.org/officeDocument/2006/relationships/hyperlink" Target="https://twitter.com/#!/swoopanalytics/status/1075529324277583872" TargetMode="External" /><Relationship Id="rId556" Type="http://schemas.openxmlformats.org/officeDocument/2006/relationships/hyperlink" Target="https://twitter.com/#!/swoopanalytics/status/1082662311989571584" TargetMode="External" /><Relationship Id="rId557" Type="http://schemas.openxmlformats.org/officeDocument/2006/relationships/hyperlink" Target="https://twitter.com/#!/swoopanalytics/status/1088878939060109312" TargetMode="External" /><Relationship Id="rId558" Type="http://schemas.openxmlformats.org/officeDocument/2006/relationships/hyperlink" Target="https://twitter.com/#!/swoopanalytics/status/1088887998110826496" TargetMode="External" /><Relationship Id="rId559" Type="http://schemas.openxmlformats.org/officeDocument/2006/relationships/hyperlink" Target="https://twitter.com/#!/swoopanalytics/status/1090027505635930112" TargetMode="External" /><Relationship Id="rId560" Type="http://schemas.openxmlformats.org/officeDocument/2006/relationships/hyperlink" Target="https://twitter.com/#!/swoopanalytics/status/1090308001422925824" TargetMode="External" /><Relationship Id="rId561" Type="http://schemas.openxmlformats.org/officeDocument/2006/relationships/hyperlink" Target="https://twitter.com/#!/swoopanalytics/status/1092847325205094400" TargetMode="External" /><Relationship Id="rId562" Type="http://schemas.openxmlformats.org/officeDocument/2006/relationships/hyperlink" Target="https://twitter.com/#!/caikjaer/status/1070908287481110528" TargetMode="External" /><Relationship Id="rId563" Type="http://schemas.openxmlformats.org/officeDocument/2006/relationships/hyperlink" Target="https://twitter.com/#!/caikjaer/status/1070908424756449280" TargetMode="External" /><Relationship Id="rId564" Type="http://schemas.openxmlformats.org/officeDocument/2006/relationships/hyperlink" Target="https://twitter.com/#!/caikjaer/status/1072586114005958656" TargetMode="External" /><Relationship Id="rId565" Type="http://schemas.openxmlformats.org/officeDocument/2006/relationships/hyperlink" Target="https://twitter.com/#!/caikjaer/status/1072586281564160002" TargetMode="External" /><Relationship Id="rId566" Type="http://schemas.openxmlformats.org/officeDocument/2006/relationships/hyperlink" Target="https://twitter.com/#!/caikjaer/status/1088972682060652544" TargetMode="External" /><Relationship Id="rId567" Type="http://schemas.openxmlformats.org/officeDocument/2006/relationships/hyperlink" Target="https://twitter.com/#!/kirstymcgrath13/status/1096542814710620160" TargetMode="External" /><Relationship Id="rId568" Type="http://schemas.openxmlformats.org/officeDocument/2006/relationships/hyperlink" Target="https://twitter.com/#!/caikjaer/status/1092689381041864704" TargetMode="External" /><Relationship Id="rId569" Type="http://schemas.openxmlformats.org/officeDocument/2006/relationships/hyperlink" Target="https://twitter.com/#!/caikjaer/status/1092882944274817024" TargetMode="External" /><Relationship Id="rId570" Type="http://schemas.openxmlformats.org/officeDocument/2006/relationships/hyperlink" Target="https://twitter.com/#!/caikjaer/status/1096184441855188993" TargetMode="External" /><Relationship Id="rId571" Type="http://schemas.openxmlformats.org/officeDocument/2006/relationships/hyperlink" Target="https://api.twitter.com/1.1/geo/id/01864a8a64df9dc4.json" TargetMode="External" /><Relationship Id="rId572" Type="http://schemas.openxmlformats.org/officeDocument/2006/relationships/hyperlink" Target="https://api.twitter.com/1.1/geo/id/ed888f00de07aa3a.json" TargetMode="External" /><Relationship Id="rId573" Type="http://schemas.openxmlformats.org/officeDocument/2006/relationships/hyperlink" Target="https://api.twitter.com/1.1/geo/id/016b77b26c104867.json" TargetMode="External" /><Relationship Id="rId574" Type="http://schemas.openxmlformats.org/officeDocument/2006/relationships/hyperlink" Target="https://api.twitter.com/1.1/geo/id/0073b76548e5984f.json" TargetMode="External" /><Relationship Id="rId575" Type="http://schemas.openxmlformats.org/officeDocument/2006/relationships/comments" Target="../comments12.xml" /><Relationship Id="rId576" Type="http://schemas.openxmlformats.org/officeDocument/2006/relationships/vmlDrawing" Target="../drawings/vmlDrawing6.vml" /><Relationship Id="rId577" Type="http://schemas.openxmlformats.org/officeDocument/2006/relationships/table" Target="../tables/table22.xml" /><Relationship Id="rId5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owEQGKf7Y" TargetMode="External" /><Relationship Id="rId2" Type="http://schemas.openxmlformats.org/officeDocument/2006/relationships/hyperlink" Target="https://t.co/aYlCkMFIGv" TargetMode="External" /><Relationship Id="rId3" Type="http://schemas.openxmlformats.org/officeDocument/2006/relationships/hyperlink" Target="http://t.co/9oNF9WuYsJ" TargetMode="External" /><Relationship Id="rId4" Type="http://schemas.openxmlformats.org/officeDocument/2006/relationships/hyperlink" Target="https://t.co/IN5ujAkprS" TargetMode="External" /><Relationship Id="rId5" Type="http://schemas.openxmlformats.org/officeDocument/2006/relationships/hyperlink" Target="https://t.co/IN5ujA2OAk" TargetMode="External" /><Relationship Id="rId6" Type="http://schemas.openxmlformats.org/officeDocument/2006/relationships/hyperlink" Target="https://t.co/JerlBaQXOG" TargetMode="External" /><Relationship Id="rId7" Type="http://schemas.openxmlformats.org/officeDocument/2006/relationships/hyperlink" Target="http://www.kinresearch.nl/person/ella-hafermalz/" TargetMode="External" /><Relationship Id="rId8" Type="http://schemas.openxmlformats.org/officeDocument/2006/relationships/hyperlink" Target="https://t.co/FYTLuqwYJK" TargetMode="External" /><Relationship Id="rId9" Type="http://schemas.openxmlformats.org/officeDocument/2006/relationships/hyperlink" Target="http://t.co/Hfk9VjxtWA" TargetMode="External" /><Relationship Id="rId10" Type="http://schemas.openxmlformats.org/officeDocument/2006/relationships/hyperlink" Target="https://t.co/YQ6UMfqphZ" TargetMode="External" /><Relationship Id="rId11" Type="http://schemas.openxmlformats.org/officeDocument/2006/relationships/hyperlink" Target="http://t.co/YserI1ipAf" TargetMode="External" /><Relationship Id="rId12" Type="http://schemas.openxmlformats.org/officeDocument/2006/relationships/hyperlink" Target="https://t.co/9jL6LcYTSC" TargetMode="External" /><Relationship Id="rId13" Type="http://schemas.openxmlformats.org/officeDocument/2006/relationships/hyperlink" Target="http://realfoundations.net/" TargetMode="External" /><Relationship Id="rId14" Type="http://schemas.openxmlformats.org/officeDocument/2006/relationships/hyperlink" Target="https://t.co/1gDaoHoJsR" TargetMode="External" /><Relationship Id="rId15" Type="http://schemas.openxmlformats.org/officeDocument/2006/relationships/hyperlink" Target="https://t.co/FhiHMCpJEb" TargetMode="External" /><Relationship Id="rId16" Type="http://schemas.openxmlformats.org/officeDocument/2006/relationships/hyperlink" Target="http://adrianmiranda.com.br/" TargetMode="External" /><Relationship Id="rId17" Type="http://schemas.openxmlformats.org/officeDocument/2006/relationships/hyperlink" Target="https://t.co/0KZxa2p1z4" TargetMode="External" /><Relationship Id="rId18" Type="http://schemas.openxmlformats.org/officeDocument/2006/relationships/hyperlink" Target="https://news.microsoft.com/" TargetMode="External" /><Relationship Id="rId19" Type="http://schemas.openxmlformats.org/officeDocument/2006/relationships/hyperlink" Target="http://yammer.com/" TargetMode="External" /><Relationship Id="rId20" Type="http://schemas.openxmlformats.org/officeDocument/2006/relationships/hyperlink" Target="https://t.co/72bg0iS1R2" TargetMode="External" /><Relationship Id="rId21" Type="http://schemas.openxmlformats.org/officeDocument/2006/relationships/hyperlink" Target="https://chicago-online-community-professionals.mn.co/" TargetMode="External" /><Relationship Id="rId22" Type="http://schemas.openxmlformats.org/officeDocument/2006/relationships/hyperlink" Target="https://t.co/sXfhAnDszq" TargetMode="External" /><Relationship Id="rId23" Type="http://schemas.openxmlformats.org/officeDocument/2006/relationships/hyperlink" Target="http://t.co/BM7HarDW4l" TargetMode="External" /><Relationship Id="rId24" Type="http://schemas.openxmlformats.org/officeDocument/2006/relationships/hyperlink" Target="https://t.co/wRPTqlbWAz" TargetMode="External" /><Relationship Id="rId25" Type="http://schemas.openxmlformats.org/officeDocument/2006/relationships/hyperlink" Target="http://www.communityroundtable.com/our-story/leadership/" TargetMode="External" /><Relationship Id="rId26" Type="http://schemas.openxmlformats.org/officeDocument/2006/relationships/hyperlink" Target="https://t.co/booMzXediC" TargetMode="External" /><Relationship Id="rId27" Type="http://schemas.openxmlformats.org/officeDocument/2006/relationships/hyperlink" Target="https://t.co/IScEMqDFxQ" TargetMode="External" /><Relationship Id="rId28" Type="http://schemas.openxmlformats.org/officeDocument/2006/relationships/hyperlink" Target="http://www.thruwork.com/" TargetMode="External" /><Relationship Id="rId29" Type="http://schemas.openxmlformats.org/officeDocument/2006/relationships/hyperlink" Target="http://jhcblog.juliehuntconsulting.com/" TargetMode="External" /><Relationship Id="rId30" Type="http://schemas.openxmlformats.org/officeDocument/2006/relationships/hyperlink" Target="http://t.co/b5oOXqBP84" TargetMode="External" /><Relationship Id="rId31" Type="http://schemas.openxmlformats.org/officeDocument/2006/relationships/hyperlink" Target="http://www.hargraves.com.au/" TargetMode="External" /><Relationship Id="rId32" Type="http://schemas.openxmlformats.org/officeDocument/2006/relationships/hyperlink" Target="http://www.hargraves.com.au/" TargetMode="External" /><Relationship Id="rId33" Type="http://schemas.openxmlformats.org/officeDocument/2006/relationships/hyperlink" Target="https://t.co/0KYJQyrohC" TargetMode="External" /><Relationship Id="rId34" Type="http://schemas.openxmlformats.org/officeDocument/2006/relationships/hyperlink" Target="http://t.co/gYcvdeJ6" TargetMode="External" /><Relationship Id="rId35" Type="http://schemas.openxmlformats.org/officeDocument/2006/relationships/hyperlink" Target="http://t.co/MerkgeKSGY" TargetMode="External" /><Relationship Id="rId36" Type="http://schemas.openxmlformats.org/officeDocument/2006/relationships/hyperlink" Target="http://digitalworkplace.wordpress.com/" TargetMode="External" /><Relationship Id="rId37" Type="http://schemas.openxmlformats.org/officeDocument/2006/relationships/hyperlink" Target="https://t.co/mNby0YfUPg" TargetMode="External" /><Relationship Id="rId38" Type="http://schemas.openxmlformats.org/officeDocument/2006/relationships/hyperlink" Target="https://t.co/kSms4lMQBw" TargetMode="External" /><Relationship Id="rId39" Type="http://schemas.openxmlformats.org/officeDocument/2006/relationships/hyperlink" Target="https://t.co/91jrzK8OAD" TargetMode="External" /><Relationship Id="rId40" Type="http://schemas.openxmlformats.org/officeDocument/2006/relationships/hyperlink" Target="https://t.co/fEmXkFNKGM" TargetMode="External" /><Relationship Id="rId41" Type="http://schemas.openxmlformats.org/officeDocument/2006/relationships/hyperlink" Target="https://t.co/vXxZgh9RaO" TargetMode="External" /><Relationship Id="rId42" Type="http://schemas.openxmlformats.org/officeDocument/2006/relationships/hyperlink" Target="http://t.co/hWreTTAZuQ" TargetMode="External" /><Relationship Id="rId43" Type="http://schemas.openxmlformats.org/officeDocument/2006/relationships/hyperlink" Target="http://simonterry.com/" TargetMode="External" /><Relationship Id="rId44" Type="http://schemas.openxmlformats.org/officeDocument/2006/relationships/hyperlink" Target="https://t.co/E0Fm7Ws4b3" TargetMode="External" /><Relationship Id="rId45" Type="http://schemas.openxmlformats.org/officeDocument/2006/relationships/hyperlink" Target="https://engagesq.com/" TargetMode="External" /><Relationship Id="rId46" Type="http://schemas.openxmlformats.org/officeDocument/2006/relationships/hyperlink" Target="https://t.co/pkNkUIU50l" TargetMode="External" /><Relationship Id="rId47" Type="http://schemas.openxmlformats.org/officeDocument/2006/relationships/hyperlink" Target="http://chieftech.com.au/" TargetMode="External" /><Relationship Id="rId48" Type="http://schemas.openxmlformats.org/officeDocument/2006/relationships/hyperlink" Target="https://t.co/yVy7prCZ4W" TargetMode="External" /><Relationship Id="rId49" Type="http://schemas.openxmlformats.org/officeDocument/2006/relationships/hyperlink" Target="https://t.co/uoV8Yhhdxk" TargetMode="External" /><Relationship Id="rId50" Type="http://schemas.openxmlformats.org/officeDocument/2006/relationships/hyperlink" Target="http://t.co/uD0tMcS7Ca" TargetMode="External" /><Relationship Id="rId51" Type="http://schemas.openxmlformats.org/officeDocument/2006/relationships/hyperlink" Target="https://t.co/CbRNTh998Z" TargetMode="External" /><Relationship Id="rId52" Type="http://schemas.openxmlformats.org/officeDocument/2006/relationships/hyperlink" Target="http://au.linkedin.com/in/ritazonius" TargetMode="External" /><Relationship Id="rId53" Type="http://schemas.openxmlformats.org/officeDocument/2006/relationships/hyperlink" Target="http://t.co/rY2nONPKug" TargetMode="External" /><Relationship Id="rId54" Type="http://schemas.openxmlformats.org/officeDocument/2006/relationships/hyperlink" Target="http://t.co/sXzCO1VsYP" TargetMode="External" /><Relationship Id="rId55" Type="http://schemas.openxmlformats.org/officeDocument/2006/relationships/hyperlink" Target="https://t.co/4XWcYoVZFV" TargetMode="External" /><Relationship Id="rId56" Type="http://schemas.openxmlformats.org/officeDocument/2006/relationships/hyperlink" Target="https://t.co/fkmC9pyxtN" TargetMode="External" /><Relationship Id="rId57" Type="http://schemas.openxmlformats.org/officeDocument/2006/relationships/hyperlink" Target="https://t.co/K1hTm3sa0d" TargetMode="External" /><Relationship Id="rId58" Type="http://schemas.openxmlformats.org/officeDocument/2006/relationships/hyperlink" Target="https://t.co/kgJqUNDMpy" TargetMode="External" /><Relationship Id="rId59" Type="http://schemas.openxmlformats.org/officeDocument/2006/relationships/hyperlink" Target="http://www.urj.org/" TargetMode="External" /><Relationship Id="rId60" Type="http://schemas.openxmlformats.org/officeDocument/2006/relationships/hyperlink" Target="http://blog.atwork.at/" TargetMode="External" /><Relationship Id="rId61" Type="http://schemas.openxmlformats.org/officeDocument/2006/relationships/hyperlink" Target="http://www.syngent.com/" TargetMode="External" /><Relationship Id="rId62" Type="http://schemas.openxmlformats.org/officeDocument/2006/relationships/hyperlink" Target="http://www.wiley.com/" TargetMode="External" /><Relationship Id="rId63" Type="http://schemas.openxmlformats.org/officeDocument/2006/relationships/hyperlink" Target="http://www.kevdo.com/" TargetMode="External" /><Relationship Id="rId64" Type="http://schemas.openxmlformats.org/officeDocument/2006/relationships/hyperlink" Target="https://t.co/GQPwj0eOZh" TargetMode="External" /><Relationship Id="rId65" Type="http://schemas.openxmlformats.org/officeDocument/2006/relationships/hyperlink" Target="http://t.co/nmgrcUBatU" TargetMode="External" /><Relationship Id="rId66" Type="http://schemas.openxmlformats.org/officeDocument/2006/relationships/hyperlink" Target="https://t.co/V9TZsLrEnK" TargetMode="External" /><Relationship Id="rId67" Type="http://schemas.openxmlformats.org/officeDocument/2006/relationships/hyperlink" Target="http://facebook.com/daniel.oleary" TargetMode="External" /><Relationship Id="rId68" Type="http://schemas.openxmlformats.org/officeDocument/2006/relationships/hyperlink" Target="https://t.co/m5TRbH6Ju1" TargetMode="External" /><Relationship Id="rId69" Type="http://schemas.openxmlformats.org/officeDocument/2006/relationships/hyperlink" Target="http://t.co/vuT9ZYXZA5" TargetMode="External" /><Relationship Id="rId70" Type="http://schemas.openxmlformats.org/officeDocument/2006/relationships/hyperlink" Target="http://t.co/gHFMG3wO6Z" TargetMode="External" /><Relationship Id="rId71" Type="http://schemas.openxmlformats.org/officeDocument/2006/relationships/hyperlink" Target="http://www.griffith.edu.au/" TargetMode="External" /><Relationship Id="rId72" Type="http://schemas.openxmlformats.org/officeDocument/2006/relationships/hyperlink" Target="https://t.co/ljxjLLKy1H" TargetMode="External" /><Relationship Id="rId73" Type="http://schemas.openxmlformats.org/officeDocument/2006/relationships/hyperlink" Target="http://www.bind.nl/" TargetMode="External" /><Relationship Id="rId74" Type="http://schemas.openxmlformats.org/officeDocument/2006/relationships/hyperlink" Target="https://t.co/QMz7fCk92y" TargetMode="External" /><Relationship Id="rId75" Type="http://schemas.openxmlformats.org/officeDocument/2006/relationships/hyperlink" Target="https://t.co/l6GrEYs6kC" TargetMode="External" /><Relationship Id="rId76" Type="http://schemas.openxmlformats.org/officeDocument/2006/relationships/hyperlink" Target="https://t.co/EZyN0pZcZM" TargetMode="External" /><Relationship Id="rId77" Type="http://schemas.openxmlformats.org/officeDocument/2006/relationships/hyperlink" Target="https://pbs.twimg.com/profile_banners/2525837196/1408657998" TargetMode="External" /><Relationship Id="rId78" Type="http://schemas.openxmlformats.org/officeDocument/2006/relationships/hyperlink" Target="https://pbs.twimg.com/profile_banners/4439270533/1509588603" TargetMode="External" /><Relationship Id="rId79" Type="http://schemas.openxmlformats.org/officeDocument/2006/relationships/hyperlink" Target="https://pbs.twimg.com/profile_banners/104057829/1483923865" TargetMode="External" /><Relationship Id="rId80" Type="http://schemas.openxmlformats.org/officeDocument/2006/relationships/hyperlink" Target="https://pbs.twimg.com/profile_banners/15317166/1458087009" TargetMode="External" /><Relationship Id="rId81" Type="http://schemas.openxmlformats.org/officeDocument/2006/relationships/hyperlink" Target="https://pbs.twimg.com/profile_banners/165254467/1398636282" TargetMode="External" /><Relationship Id="rId82" Type="http://schemas.openxmlformats.org/officeDocument/2006/relationships/hyperlink" Target="https://pbs.twimg.com/profile_banners/85475742/1449519373" TargetMode="External" /><Relationship Id="rId83" Type="http://schemas.openxmlformats.org/officeDocument/2006/relationships/hyperlink" Target="https://pbs.twimg.com/profile_banners/99090489/1547927622" TargetMode="External" /><Relationship Id="rId84" Type="http://schemas.openxmlformats.org/officeDocument/2006/relationships/hyperlink" Target="https://pbs.twimg.com/profile_banners/1642172870/1519314833" TargetMode="External" /><Relationship Id="rId85" Type="http://schemas.openxmlformats.org/officeDocument/2006/relationships/hyperlink" Target="https://pbs.twimg.com/profile_banners/281362086/1542857996" TargetMode="External" /><Relationship Id="rId86" Type="http://schemas.openxmlformats.org/officeDocument/2006/relationships/hyperlink" Target="https://pbs.twimg.com/profile_banners/30864653/1539362165" TargetMode="External" /><Relationship Id="rId87" Type="http://schemas.openxmlformats.org/officeDocument/2006/relationships/hyperlink" Target="https://pbs.twimg.com/profile_banners/71493881/1547856308" TargetMode="External" /><Relationship Id="rId88" Type="http://schemas.openxmlformats.org/officeDocument/2006/relationships/hyperlink" Target="https://pbs.twimg.com/profile_banners/37968592/1537861222" TargetMode="External" /><Relationship Id="rId89" Type="http://schemas.openxmlformats.org/officeDocument/2006/relationships/hyperlink" Target="https://pbs.twimg.com/profile_banners/14951010/1537329940" TargetMode="External" /><Relationship Id="rId90" Type="http://schemas.openxmlformats.org/officeDocument/2006/relationships/hyperlink" Target="https://pbs.twimg.com/profile_banners/33933259/1549658321" TargetMode="External" /><Relationship Id="rId91" Type="http://schemas.openxmlformats.org/officeDocument/2006/relationships/hyperlink" Target="https://pbs.twimg.com/profile_banners/784851872536408064/1475958599" TargetMode="External" /><Relationship Id="rId92" Type="http://schemas.openxmlformats.org/officeDocument/2006/relationships/hyperlink" Target="https://pbs.twimg.com/profile_banners/48006542/1531271787" TargetMode="External" /><Relationship Id="rId93" Type="http://schemas.openxmlformats.org/officeDocument/2006/relationships/hyperlink" Target="https://pbs.twimg.com/profile_banners/2491082108/1539101952" TargetMode="External" /><Relationship Id="rId94" Type="http://schemas.openxmlformats.org/officeDocument/2006/relationships/hyperlink" Target="https://pbs.twimg.com/profile_banners/1245294937/1420282981" TargetMode="External" /><Relationship Id="rId95" Type="http://schemas.openxmlformats.org/officeDocument/2006/relationships/hyperlink" Target="https://pbs.twimg.com/profile_banners/3297901214/1462957807" TargetMode="External" /><Relationship Id="rId96" Type="http://schemas.openxmlformats.org/officeDocument/2006/relationships/hyperlink" Target="https://pbs.twimg.com/profile_banners/2492141130/1518756668" TargetMode="External" /><Relationship Id="rId97" Type="http://schemas.openxmlformats.org/officeDocument/2006/relationships/hyperlink" Target="https://pbs.twimg.com/profile_banners/74286565/1549992428" TargetMode="External" /><Relationship Id="rId98" Type="http://schemas.openxmlformats.org/officeDocument/2006/relationships/hyperlink" Target="https://pbs.twimg.com/profile_banners/16049723/1449166119" TargetMode="External" /><Relationship Id="rId99" Type="http://schemas.openxmlformats.org/officeDocument/2006/relationships/hyperlink" Target="https://pbs.twimg.com/profile_banners/15239217/1537315422" TargetMode="External" /><Relationship Id="rId100" Type="http://schemas.openxmlformats.org/officeDocument/2006/relationships/hyperlink" Target="https://pbs.twimg.com/profile_banners/1022935783404126208/1539387833" TargetMode="External" /><Relationship Id="rId101" Type="http://schemas.openxmlformats.org/officeDocument/2006/relationships/hyperlink" Target="https://pbs.twimg.com/profile_banners/95741354/1518648107" TargetMode="External" /><Relationship Id="rId102" Type="http://schemas.openxmlformats.org/officeDocument/2006/relationships/hyperlink" Target="https://pbs.twimg.com/profile_banners/158194376/1410485206" TargetMode="External" /><Relationship Id="rId103" Type="http://schemas.openxmlformats.org/officeDocument/2006/relationships/hyperlink" Target="https://pbs.twimg.com/profile_banners/10131312/1405933581" TargetMode="External" /><Relationship Id="rId104" Type="http://schemas.openxmlformats.org/officeDocument/2006/relationships/hyperlink" Target="https://pbs.twimg.com/profile_banners/9853212/1547589829" TargetMode="External" /><Relationship Id="rId105" Type="http://schemas.openxmlformats.org/officeDocument/2006/relationships/hyperlink" Target="https://pbs.twimg.com/profile_banners/110436020/1398351627" TargetMode="External" /><Relationship Id="rId106" Type="http://schemas.openxmlformats.org/officeDocument/2006/relationships/hyperlink" Target="https://pbs.twimg.com/profile_banners/15093157/1422571779" TargetMode="External" /><Relationship Id="rId107" Type="http://schemas.openxmlformats.org/officeDocument/2006/relationships/hyperlink" Target="https://pbs.twimg.com/profile_banners/14375302/1533139843" TargetMode="External" /><Relationship Id="rId108" Type="http://schemas.openxmlformats.org/officeDocument/2006/relationships/hyperlink" Target="https://pbs.twimg.com/profile_banners/14719875/1488626844" TargetMode="External" /><Relationship Id="rId109" Type="http://schemas.openxmlformats.org/officeDocument/2006/relationships/hyperlink" Target="https://pbs.twimg.com/profile_banners/63875612/1356803466" TargetMode="External" /><Relationship Id="rId110" Type="http://schemas.openxmlformats.org/officeDocument/2006/relationships/hyperlink" Target="https://pbs.twimg.com/profile_banners/15284274/1541348839" TargetMode="External" /><Relationship Id="rId111" Type="http://schemas.openxmlformats.org/officeDocument/2006/relationships/hyperlink" Target="https://pbs.twimg.com/profile_banners/2474372065/1537531736" TargetMode="External" /><Relationship Id="rId112" Type="http://schemas.openxmlformats.org/officeDocument/2006/relationships/hyperlink" Target="https://pbs.twimg.com/profile_banners/221986271/1529374648" TargetMode="External" /><Relationship Id="rId113" Type="http://schemas.openxmlformats.org/officeDocument/2006/relationships/hyperlink" Target="https://pbs.twimg.com/profile_banners/35046668/1522095521" TargetMode="External" /><Relationship Id="rId114" Type="http://schemas.openxmlformats.org/officeDocument/2006/relationships/hyperlink" Target="https://pbs.twimg.com/profile_banners/2268758657/1542307113" TargetMode="External" /><Relationship Id="rId115" Type="http://schemas.openxmlformats.org/officeDocument/2006/relationships/hyperlink" Target="https://pbs.twimg.com/profile_banners/1495551/1398452694" TargetMode="External" /><Relationship Id="rId116" Type="http://schemas.openxmlformats.org/officeDocument/2006/relationships/hyperlink" Target="https://pbs.twimg.com/profile_banners/588400012/1475042353" TargetMode="External" /><Relationship Id="rId117" Type="http://schemas.openxmlformats.org/officeDocument/2006/relationships/hyperlink" Target="https://pbs.twimg.com/profile_banners/282093606/1504751613" TargetMode="External" /><Relationship Id="rId118" Type="http://schemas.openxmlformats.org/officeDocument/2006/relationships/hyperlink" Target="https://pbs.twimg.com/profile_banners/755194982571581440/1549906911" TargetMode="External" /><Relationship Id="rId119" Type="http://schemas.openxmlformats.org/officeDocument/2006/relationships/hyperlink" Target="https://pbs.twimg.com/profile_banners/10524/1543856001" TargetMode="External" /><Relationship Id="rId120" Type="http://schemas.openxmlformats.org/officeDocument/2006/relationships/hyperlink" Target="https://pbs.twimg.com/profile_banners/15775918/1532419822" TargetMode="External" /><Relationship Id="rId121" Type="http://schemas.openxmlformats.org/officeDocument/2006/relationships/hyperlink" Target="https://pbs.twimg.com/profile_banners/14499743/1486685764" TargetMode="External" /><Relationship Id="rId122" Type="http://schemas.openxmlformats.org/officeDocument/2006/relationships/hyperlink" Target="https://pbs.twimg.com/profile_banners/15630029/1399018614" TargetMode="External" /><Relationship Id="rId123" Type="http://schemas.openxmlformats.org/officeDocument/2006/relationships/hyperlink" Target="https://pbs.twimg.com/profile_banners/24829716/1464939255" TargetMode="External" /><Relationship Id="rId124" Type="http://schemas.openxmlformats.org/officeDocument/2006/relationships/hyperlink" Target="https://pbs.twimg.com/profile_banners/17180578/1398210534" TargetMode="External" /><Relationship Id="rId125" Type="http://schemas.openxmlformats.org/officeDocument/2006/relationships/hyperlink" Target="https://pbs.twimg.com/profile_banners/20636932/1428842337" TargetMode="External" /><Relationship Id="rId126" Type="http://schemas.openxmlformats.org/officeDocument/2006/relationships/hyperlink" Target="https://pbs.twimg.com/profile_banners/143277879/1358551513" TargetMode="External" /><Relationship Id="rId127" Type="http://schemas.openxmlformats.org/officeDocument/2006/relationships/hyperlink" Target="https://pbs.twimg.com/profile_banners/15203994/1419975121" TargetMode="External" /><Relationship Id="rId128" Type="http://schemas.openxmlformats.org/officeDocument/2006/relationships/hyperlink" Target="https://pbs.twimg.com/profile_banners/9286142/1476778251" TargetMode="External" /><Relationship Id="rId129" Type="http://schemas.openxmlformats.org/officeDocument/2006/relationships/hyperlink" Target="https://pbs.twimg.com/profile_banners/1067113560/1545933399" TargetMode="External" /><Relationship Id="rId130" Type="http://schemas.openxmlformats.org/officeDocument/2006/relationships/hyperlink" Target="https://pbs.twimg.com/profile_banners/21843551/1503485781" TargetMode="External" /><Relationship Id="rId131" Type="http://schemas.openxmlformats.org/officeDocument/2006/relationships/hyperlink" Target="https://pbs.twimg.com/profile_banners/812456/1499185222" TargetMode="External" /><Relationship Id="rId132" Type="http://schemas.openxmlformats.org/officeDocument/2006/relationships/hyperlink" Target="https://pbs.twimg.com/profile_banners/1434992078/1546646377" TargetMode="External" /><Relationship Id="rId133" Type="http://schemas.openxmlformats.org/officeDocument/2006/relationships/hyperlink" Target="https://pbs.twimg.com/profile_banners/15231287/1546872117" TargetMode="External" /><Relationship Id="rId134" Type="http://schemas.openxmlformats.org/officeDocument/2006/relationships/hyperlink" Target="https://pbs.twimg.com/profile_banners/20104025/1547693290" TargetMode="External" /><Relationship Id="rId135" Type="http://schemas.openxmlformats.org/officeDocument/2006/relationships/hyperlink" Target="https://pbs.twimg.com/profile_banners/7169872/1436073278" TargetMode="External" /><Relationship Id="rId136" Type="http://schemas.openxmlformats.org/officeDocument/2006/relationships/hyperlink" Target="https://pbs.twimg.com/profile_banners/2169157586/1420823374" TargetMode="External" /><Relationship Id="rId137" Type="http://schemas.openxmlformats.org/officeDocument/2006/relationships/hyperlink" Target="https://pbs.twimg.com/profile_banners/14159148/1537324134" TargetMode="External" /><Relationship Id="rId138" Type="http://schemas.openxmlformats.org/officeDocument/2006/relationships/hyperlink" Target="https://pbs.twimg.com/profile_banners/745606497456001024/1513979953" TargetMode="External" /><Relationship Id="rId139" Type="http://schemas.openxmlformats.org/officeDocument/2006/relationships/hyperlink" Target="https://pbs.twimg.com/profile_banners/22930340/1525428102" TargetMode="External" /><Relationship Id="rId140" Type="http://schemas.openxmlformats.org/officeDocument/2006/relationships/hyperlink" Target="https://pbs.twimg.com/profile_banners/121077908/1510672475" TargetMode="External" /><Relationship Id="rId141" Type="http://schemas.openxmlformats.org/officeDocument/2006/relationships/hyperlink" Target="https://pbs.twimg.com/profile_banners/9106642/1409705833" TargetMode="External" /><Relationship Id="rId142" Type="http://schemas.openxmlformats.org/officeDocument/2006/relationships/hyperlink" Target="https://pbs.twimg.com/profile_banners/15014042/1535745866" TargetMode="External" /><Relationship Id="rId143" Type="http://schemas.openxmlformats.org/officeDocument/2006/relationships/hyperlink" Target="https://pbs.twimg.com/profile_banners/14996908/1431952860" TargetMode="External" /><Relationship Id="rId144" Type="http://schemas.openxmlformats.org/officeDocument/2006/relationships/hyperlink" Target="https://pbs.twimg.com/profile_banners/462500565/1421202788" TargetMode="External" /><Relationship Id="rId145" Type="http://schemas.openxmlformats.org/officeDocument/2006/relationships/hyperlink" Target="https://pbs.twimg.com/profile_banners/88983930/1543280263" TargetMode="External" /><Relationship Id="rId146" Type="http://schemas.openxmlformats.org/officeDocument/2006/relationships/hyperlink" Target="https://pbs.twimg.com/profile_banners/75382697/1535407110" TargetMode="External" /><Relationship Id="rId147" Type="http://schemas.openxmlformats.org/officeDocument/2006/relationships/hyperlink" Target="https://pbs.twimg.com/profile_banners/14787702/1540113561" TargetMode="External" /><Relationship Id="rId148" Type="http://schemas.openxmlformats.org/officeDocument/2006/relationships/hyperlink" Target="https://pbs.twimg.com/profile_banners/15013580/1539177565" TargetMode="External" /><Relationship Id="rId149" Type="http://schemas.openxmlformats.org/officeDocument/2006/relationships/hyperlink" Target="https://pbs.twimg.com/profile_banners/751054209345347585/1492513423" TargetMode="External" /><Relationship Id="rId150" Type="http://schemas.openxmlformats.org/officeDocument/2006/relationships/hyperlink" Target="https://pbs.twimg.com/profile_banners/17488526/1536928173" TargetMode="External" /><Relationship Id="rId151" Type="http://schemas.openxmlformats.org/officeDocument/2006/relationships/hyperlink" Target="https://pbs.twimg.com/profile_banners/45671000/1466544737" TargetMode="External" /><Relationship Id="rId152" Type="http://schemas.openxmlformats.org/officeDocument/2006/relationships/hyperlink" Target="https://pbs.twimg.com/profile_banners/58389760/1548802674" TargetMode="External" /><Relationship Id="rId153" Type="http://schemas.openxmlformats.org/officeDocument/2006/relationships/hyperlink" Target="https://pbs.twimg.com/profile_banners/79689763/1534254714" TargetMode="External" /><Relationship Id="rId154" Type="http://schemas.openxmlformats.org/officeDocument/2006/relationships/hyperlink" Target="https://pbs.twimg.com/profile_banners/157627819/1445770507" TargetMode="External" /><Relationship Id="rId155" Type="http://schemas.openxmlformats.org/officeDocument/2006/relationships/hyperlink" Target="https://pbs.twimg.com/profile_banners/14270160/1547213050" TargetMode="External" /><Relationship Id="rId156" Type="http://schemas.openxmlformats.org/officeDocument/2006/relationships/hyperlink" Target="https://pbs.twimg.com/profile_banners/2481679652/1403211864" TargetMode="External" /><Relationship Id="rId157" Type="http://schemas.openxmlformats.org/officeDocument/2006/relationships/hyperlink" Target="https://pbs.twimg.com/profile_banners/68899070/1510703666"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bs.twimg.com/images/themes/theme1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5/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3/bg.gif"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9/bg.gif"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3/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abs.twimg.com/images/themes/theme5/bg.gif"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6/bg.gif"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4/bg.gif"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3/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378800000179081145/0wpY_eUW.jpe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2/bg.gif" TargetMode="External" /><Relationship Id="rId245" Type="http://schemas.openxmlformats.org/officeDocument/2006/relationships/hyperlink" Target="http://abs.twimg.com/images/themes/theme16/bg.gif"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918485773204279296/vt2DcdtG_normal.jpg" TargetMode="External" /><Relationship Id="rId250" Type="http://schemas.openxmlformats.org/officeDocument/2006/relationships/hyperlink" Target="http://pbs.twimg.com/profile_images/925907541522911237/XTsze1Br_normal.jpg" TargetMode="External" /><Relationship Id="rId251" Type="http://schemas.openxmlformats.org/officeDocument/2006/relationships/hyperlink" Target="http://pbs.twimg.com/profile_images/984618692083269632/PhXmndUY_normal.jpg" TargetMode="External" /><Relationship Id="rId252" Type="http://schemas.openxmlformats.org/officeDocument/2006/relationships/hyperlink" Target="http://pbs.twimg.com/profile_images/3247195801/f490ed93d1ef4dd6a26a7df004e3b076_normal.png" TargetMode="External" /><Relationship Id="rId253" Type="http://schemas.openxmlformats.org/officeDocument/2006/relationships/hyperlink" Target="http://pbs.twimg.com/profile_images/1043406771107385345/6eOi0CAb_normal.jpg" TargetMode="External" /><Relationship Id="rId254" Type="http://schemas.openxmlformats.org/officeDocument/2006/relationships/hyperlink" Target="http://pbs.twimg.com/profile_images/779881241378066432/8QFVteQR_normal.jpg" TargetMode="External" /><Relationship Id="rId255" Type="http://schemas.openxmlformats.org/officeDocument/2006/relationships/hyperlink" Target="http://pbs.twimg.com/profile_images/783325572646768641/LXuFxB2__normal.jpg" TargetMode="External" /><Relationship Id="rId256" Type="http://schemas.openxmlformats.org/officeDocument/2006/relationships/hyperlink" Target="http://pbs.twimg.com/profile_images/1058856121291673602/teNzJyAc_normal.jpg" TargetMode="External" /><Relationship Id="rId257" Type="http://schemas.openxmlformats.org/officeDocument/2006/relationships/hyperlink" Target="http://pbs.twimg.com/profile_images/977312052342435840/ZPB9V-wC_normal.jpg" TargetMode="External" /><Relationship Id="rId258" Type="http://schemas.openxmlformats.org/officeDocument/2006/relationships/hyperlink" Target="http://pbs.twimg.com/profile_images/137276315/Logo_Square_normal.jpg" TargetMode="External" /><Relationship Id="rId259" Type="http://schemas.openxmlformats.org/officeDocument/2006/relationships/hyperlink" Target="http://pbs.twimg.com/profile_images/1086414302356094976/LuA_qUJJ_normal.jpg" TargetMode="External" /><Relationship Id="rId260" Type="http://schemas.openxmlformats.org/officeDocument/2006/relationships/hyperlink" Target="http://pbs.twimg.com/profile_images/1044492043517550592/DokiaS6X_normal.jpg" TargetMode="External" /><Relationship Id="rId261" Type="http://schemas.openxmlformats.org/officeDocument/2006/relationships/hyperlink" Target="http://pbs.twimg.com/profile_images/914698578227892224/unnAs7Fj_normal.jpg" TargetMode="External" /><Relationship Id="rId262" Type="http://schemas.openxmlformats.org/officeDocument/2006/relationships/hyperlink" Target="http://pbs.twimg.com/profile_images/808330362417979392/AdiQ86lk_normal.jpg" TargetMode="External" /><Relationship Id="rId263" Type="http://schemas.openxmlformats.org/officeDocument/2006/relationships/hyperlink" Target="http://pbs.twimg.com/profile_images/857066815767404544/Cprm4bvj_normal.jpg" TargetMode="External" /><Relationship Id="rId264" Type="http://schemas.openxmlformats.org/officeDocument/2006/relationships/hyperlink" Target="http://pbs.twimg.com/profile_images/445965023068692481/ZfBq6s1L_normal.png" TargetMode="External" /><Relationship Id="rId265" Type="http://schemas.openxmlformats.org/officeDocument/2006/relationships/hyperlink" Target="http://pbs.twimg.com/profile_images/1049695906495438848/Tiv3oraw_normal.jpg" TargetMode="External" /><Relationship Id="rId266" Type="http://schemas.openxmlformats.org/officeDocument/2006/relationships/hyperlink" Target="http://pbs.twimg.com/profile_images/811288251382304768/nP8QbENN_normal.jpg" TargetMode="External" /><Relationship Id="rId267" Type="http://schemas.openxmlformats.org/officeDocument/2006/relationships/hyperlink" Target="http://pbs.twimg.com/profile_images/730681850876833792/Wa0AKk4k_normal.jpg" TargetMode="External" /><Relationship Id="rId268" Type="http://schemas.openxmlformats.org/officeDocument/2006/relationships/hyperlink" Target="http://pbs.twimg.com/profile_images/654350043/avatar_normal.jpg" TargetMode="External" /><Relationship Id="rId269" Type="http://schemas.openxmlformats.org/officeDocument/2006/relationships/hyperlink" Target="http://pbs.twimg.com/profile_images/964359665625657344/8utS3mFy_normal.jpg" TargetMode="External" /><Relationship Id="rId270" Type="http://schemas.openxmlformats.org/officeDocument/2006/relationships/hyperlink" Target="http://pbs.twimg.com/profile_images/912296274870849538/K-0PFfdk_normal.jpg" TargetMode="External" /><Relationship Id="rId271" Type="http://schemas.openxmlformats.org/officeDocument/2006/relationships/hyperlink" Target="http://pbs.twimg.com/profile_images/875416480547917824/R6wl9gWl_normal.jpg" TargetMode="External" /><Relationship Id="rId272" Type="http://schemas.openxmlformats.org/officeDocument/2006/relationships/hyperlink" Target="http://pbs.twimg.com/profile_images/876911127791153152/YTkm7TGE_normal.jpg" TargetMode="External" /><Relationship Id="rId273" Type="http://schemas.openxmlformats.org/officeDocument/2006/relationships/hyperlink" Target="http://pbs.twimg.com/profile_images/1058675801082810368/lZyYQ9W-_normal.jpg" TargetMode="External" /><Relationship Id="rId274" Type="http://schemas.openxmlformats.org/officeDocument/2006/relationships/hyperlink" Target="http://pbs.twimg.com/profile_images/1022958968841195520/R8ahjyV5_normal.jpg" TargetMode="External" /><Relationship Id="rId275" Type="http://schemas.openxmlformats.org/officeDocument/2006/relationships/hyperlink" Target="http://pbs.twimg.com/profile_images/963906136662519808/ZtNh7J3v_normal.jpg" TargetMode="External" /><Relationship Id="rId276" Type="http://schemas.openxmlformats.org/officeDocument/2006/relationships/hyperlink" Target="http://pbs.twimg.com/profile_images/760319556183138304/f5bG3xGX_normal.jpg" TargetMode="External" /><Relationship Id="rId277" Type="http://schemas.openxmlformats.org/officeDocument/2006/relationships/hyperlink" Target="http://pbs.twimg.com/profile_images/378800000838581841/3788f0b6051f48ef773847a6f4410eea_normal.png" TargetMode="External" /><Relationship Id="rId278" Type="http://schemas.openxmlformats.org/officeDocument/2006/relationships/hyperlink" Target="http://pbs.twimg.com/profile_images/823546547451228161/TREK2P9E_normal.jpg" TargetMode="External" /><Relationship Id="rId279" Type="http://schemas.openxmlformats.org/officeDocument/2006/relationships/hyperlink" Target="http://pbs.twimg.com/profile_images/672411689485144064/GkMlclmx_normal.jpg" TargetMode="External" /><Relationship Id="rId280" Type="http://schemas.openxmlformats.org/officeDocument/2006/relationships/hyperlink" Target="http://pbs.twimg.com/profile_images/973626665849909248/AXErtSgV_normal.jpg" TargetMode="External" /><Relationship Id="rId281" Type="http://schemas.openxmlformats.org/officeDocument/2006/relationships/hyperlink" Target="http://pbs.twimg.com/profile_images/1024685481089478658/Ws7nDlpQ_normal.jpg" TargetMode="External" /><Relationship Id="rId282" Type="http://schemas.openxmlformats.org/officeDocument/2006/relationships/hyperlink" Target="http://pbs.twimg.com/profile_images/1042039130845261824/QuwPGBcM_normal.jpg" TargetMode="External" /><Relationship Id="rId283" Type="http://schemas.openxmlformats.org/officeDocument/2006/relationships/hyperlink" Target="http://pbs.twimg.com/profile_images/468502341/Julie4_normal.jpg" TargetMode="External" /><Relationship Id="rId284" Type="http://schemas.openxmlformats.org/officeDocument/2006/relationships/hyperlink" Target="http://pbs.twimg.com/profile_images/1037346427909955584/h7z2bYEy_normal.jpg" TargetMode="External" /><Relationship Id="rId285" Type="http://schemas.openxmlformats.org/officeDocument/2006/relationships/hyperlink" Target="http://pbs.twimg.com/profile_images/1089514053414731777/4Pbasanr_normal.jpg" TargetMode="External" /><Relationship Id="rId286" Type="http://schemas.openxmlformats.org/officeDocument/2006/relationships/hyperlink" Target="http://pbs.twimg.com/profile_images/462291844575936513/ZsipOSmR_normal.jpeg" TargetMode="External" /><Relationship Id="rId287" Type="http://schemas.openxmlformats.org/officeDocument/2006/relationships/hyperlink" Target="http://pbs.twimg.com/profile_images/2866699468/67424da52f3b78398b52115099fbc68d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985238564/Cartoon_of_Allan_normal.jpg" TargetMode="External" /><Relationship Id="rId290" Type="http://schemas.openxmlformats.org/officeDocument/2006/relationships/hyperlink" Target="http://pbs.twimg.com/profile_images/742870278976331776/nI1nwqQZ_normal.jpg" TargetMode="External" /><Relationship Id="rId291" Type="http://schemas.openxmlformats.org/officeDocument/2006/relationships/hyperlink" Target="http://pbs.twimg.com/profile_images/2852758621/df360ca6d02574313c8594ed6a1a15ec_normal.png" TargetMode="External" /><Relationship Id="rId292" Type="http://schemas.openxmlformats.org/officeDocument/2006/relationships/hyperlink" Target="http://pbs.twimg.com/profile_images/420904944024031234/QGMsXktM_normal.png" TargetMode="External" /><Relationship Id="rId293" Type="http://schemas.openxmlformats.org/officeDocument/2006/relationships/hyperlink" Target="http://pbs.twimg.com/profile_images/557506308220272640/4zNs1d1i_normal.jpeg" TargetMode="External" /><Relationship Id="rId294" Type="http://schemas.openxmlformats.org/officeDocument/2006/relationships/hyperlink" Target="http://pbs.twimg.com/profile_images/3644185273/c329f1118e127e55255dac20fead4a5b_normal.jpeg" TargetMode="External" /><Relationship Id="rId295" Type="http://schemas.openxmlformats.org/officeDocument/2006/relationships/hyperlink" Target="http://pbs.twimg.com/profile_images/1046507790385078272/5lpexdB0_normal.jpg" TargetMode="External" /><Relationship Id="rId296" Type="http://schemas.openxmlformats.org/officeDocument/2006/relationships/hyperlink" Target="http://pbs.twimg.com/profile_images/956255221562466304/5uwfPXIK_normal.jpg" TargetMode="External" /><Relationship Id="rId297" Type="http://schemas.openxmlformats.org/officeDocument/2006/relationships/hyperlink" Target="http://pbs.twimg.com/profile_images/1093611788078403585/NfsY2A6R_normal.jpg" TargetMode="External" /><Relationship Id="rId298" Type="http://schemas.openxmlformats.org/officeDocument/2006/relationships/hyperlink" Target="http://pbs.twimg.com/profile_images/932632419307487232/VPulUZ61_normal.jpg" TargetMode="External" /><Relationship Id="rId299" Type="http://schemas.openxmlformats.org/officeDocument/2006/relationships/hyperlink" Target="http://pbs.twimg.com/profile_images/829842247084412928/CxTMSJEu_normal.jpg" TargetMode="External" /><Relationship Id="rId300" Type="http://schemas.openxmlformats.org/officeDocument/2006/relationships/hyperlink" Target="http://pbs.twimg.com/profile_images/472007089556959233/zjKIZKbg_normal.jpeg" TargetMode="External" /><Relationship Id="rId301" Type="http://schemas.openxmlformats.org/officeDocument/2006/relationships/hyperlink" Target="http://pbs.twimg.com/profile_images/865061199045476352/_VBE_HfJ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2926525589/bc152b364ed8e06293e715c0373c3996_normal.jpeg" TargetMode="External" /><Relationship Id="rId304" Type="http://schemas.openxmlformats.org/officeDocument/2006/relationships/hyperlink" Target="http://pbs.twimg.com/profile_images/445531650764451841/nwwdouDH_normal.jpeg" TargetMode="External" /><Relationship Id="rId305" Type="http://schemas.openxmlformats.org/officeDocument/2006/relationships/hyperlink" Target="http://pbs.twimg.com/profile_images/730546276081623042/8dyOlZe7_normal.jpg" TargetMode="External" /><Relationship Id="rId306" Type="http://schemas.openxmlformats.org/officeDocument/2006/relationships/hyperlink" Target="http://pbs.twimg.com/profile_images/629647877619363840/TRVNIS0o_normal.jpg" TargetMode="External" /><Relationship Id="rId307" Type="http://schemas.openxmlformats.org/officeDocument/2006/relationships/hyperlink" Target="http://pbs.twimg.com/profile_images/761382214139416578/65or6I24_normal.jpg" TargetMode="External" /><Relationship Id="rId308" Type="http://schemas.openxmlformats.org/officeDocument/2006/relationships/hyperlink" Target="http://pbs.twimg.com/profile_images/1066875960585265152/FcTwnBmW_normal.jpg" TargetMode="External" /><Relationship Id="rId309" Type="http://schemas.openxmlformats.org/officeDocument/2006/relationships/hyperlink" Target="http://pbs.twimg.com/profile_images/618655144058564608/UYQg-q2v_normal.jpg" TargetMode="External" /><Relationship Id="rId310" Type="http://schemas.openxmlformats.org/officeDocument/2006/relationships/hyperlink" Target="http://pbs.twimg.com/profile_images/58500410/James_050_lores_square_normal.jpg" TargetMode="External" /><Relationship Id="rId311" Type="http://schemas.openxmlformats.org/officeDocument/2006/relationships/hyperlink" Target="http://pbs.twimg.com/profile_images/1219309109/MarcSnyder_normal.jpg" TargetMode="External" /><Relationship Id="rId312" Type="http://schemas.openxmlformats.org/officeDocument/2006/relationships/hyperlink" Target="http://pbs.twimg.com/profile_images/1081338501507891200/HyPlnXDi_normal.jpg" TargetMode="External" /><Relationship Id="rId313" Type="http://schemas.openxmlformats.org/officeDocument/2006/relationships/hyperlink" Target="http://pbs.twimg.com/profile_images/1034096792663547904/eRThRuEX_normal.jpg" TargetMode="External" /><Relationship Id="rId314" Type="http://schemas.openxmlformats.org/officeDocument/2006/relationships/hyperlink" Target="http://pbs.twimg.com/profile_images/913077441890983936/Zx0qdweC_normal.jpg" TargetMode="External" /><Relationship Id="rId315" Type="http://schemas.openxmlformats.org/officeDocument/2006/relationships/hyperlink" Target="http://pbs.twimg.com/profile_images/921250222369488896/mUuw5Yhc_normal.jpg" TargetMode="External" /><Relationship Id="rId316" Type="http://schemas.openxmlformats.org/officeDocument/2006/relationships/hyperlink" Target="http://pbs.twimg.com/profile_images/1008390092577112064/4wRmxejS_normal.jpg" TargetMode="External" /><Relationship Id="rId317" Type="http://schemas.openxmlformats.org/officeDocument/2006/relationships/hyperlink" Target="http://pbs.twimg.com/profile_images/1042130769244774400/yHcmNbd8_normal.jpg" TargetMode="External" /><Relationship Id="rId318" Type="http://schemas.openxmlformats.org/officeDocument/2006/relationships/hyperlink" Target="http://pbs.twimg.com/profile_images/372923299/6056_212111140719_869350719_7651208_2114162_n_normal.jpg" TargetMode="External" /><Relationship Id="rId319" Type="http://schemas.openxmlformats.org/officeDocument/2006/relationships/hyperlink" Target="http://pbs.twimg.com/profile_images/1021764314846220293/0rzcJoUN_normal.jpg" TargetMode="External" /><Relationship Id="rId320" Type="http://schemas.openxmlformats.org/officeDocument/2006/relationships/hyperlink" Target="http://pbs.twimg.com/profile_images/950749155575541760/MZoiVs3G_normal.jpg" TargetMode="External" /><Relationship Id="rId321" Type="http://schemas.openxmlformats.org/officeDocument/2006/relationships/hyperlink" Target="http://pbs.twimg.com/profile_images/877947060103901185/aTqkDlfc_normal.jpg" TargetMode="External" /><Relationship Id="rId322" Type="http://schemas.openxmlformats.org/officeDocument/2006/relationships/hyperlink" Target="http://pbs.twimg.com/profile_images/962695554378723328/I2jDJGEi_normal.jpg" TargetMode="External" /><Relationship Id="rId323" Type="http://schemas.openxmlformats.org/officeDocument/2006/relationships/hyperlink" Target="http://pbs.twimg.com/profile_images/486148338366955520/Hlq5NJW6_normal.png" TargetMode="External" /><Relationship Id="rId324" Type="http://schemas.openxmlformats.org/officeDocument/2006/relationships/hyperlink" Target="http://pbs.twimg.com/profile_images/930468031087763456/QxRWj9rt_normal.jpg" TargetMode="External" /><Relationship Id="rId325" Type="http://schemas.openxmlformats.org/officeDocument/2006/relationships/hyperlink" Target="http://pbs.twimg.com/profile_images/880129329887301634/JjdrpuO0_normal.jpg" TargetMode="External" /><Relationship Id="rId326" Type="http://schemas.openxmlformats.org/officeDocument/2006/relationships/hyperlink" Target="http://pbs.twimg.com/profile_images/905533999195471873/NJPLxyRG_normal.jpg" TargetMode="External" /><Relationship Id="rId327" Type="http://schemas.openxmlformats.org/officeDocument/2006/relationships/hyperlink" Target="http://pbs.twimg.com/profile_images/908403275623538689/QHALV3dW_normal.jpg" TargetMode="External" /><Relationship Id="rId328" Type="http://schemas.openxmlformats.org/officeDocument/2006/relationships/hyperlink" Target="http://pbs.twimg.com/profile_images/555191606702526464/r-3fXyhU_normal.jpeg" TargetMode="External" /><Relationship Id="rId329" Type="http://schemas.openxmlformats.org/officeDocument/2006/relationships/hyperlink" Target="http://pbs.twimg.com/profile_images/643196328609218561/Ev_zn6H2_normal.jpg" TargetMode="External" /><Relationship Id="rId330" Type="http://schemas.openxmlformats.org/officeDocument/2006/relationships/hyperlink" Target="http://pbs.twimg.com/profile_images/1084825122005934081/gby3ctAp_normal.jpg" TargetMode="External" /><Relationship Id="rId331" Type="http://schemas.openxmlformats.org/officeDocument/2006/relationships/hyperlink" Target="http://pbs.twimg.com/profile_images/922279997213089793/yqz2OBCa_normal.jpg" TargetMode="External" /><Relationship Id="rId332" Type="http://schemas.openxmlformats.org/officeDocument/2006/relationships/hyperlink" Target="http://pbs.twimg.com/profile_images/667351009530806272/D85sBsSS_normal.jpg" TargetMode="External" /><Relationship Id="rId333" Type="http://schemas.openxmlformats.org/officeDocument/2006/relationships/hyperlink" Target="http://pbs.twimg.com/profile_images/785528530000023552/H9S7xkSU_normal.jpg" TargetMode="External" /><Relationship Id="rId334" Type="http://schemas.openxmlformats.org/officeDocument/2006/relationships/hyperlink" Target="http://pbs.twimg.com/profile_images/1357873012/Syngenta_ongreen_web_normal.jpg" TargetMode="External" /><Relationship Id="rId335" Type="http://schemas.openxmlformats.org/officeDocument/2006/relationships/hyperlink" Target="http://pbs.twimg.com/profile_images/742412513086574592/EHP21yrv_normal.jpg" TargetMode="External" /><Relationship Id="rId336" Type="http://schemas.openxmlformats.org/officeDocument/2006/relationships/hyperlink" Target="http://pbs.twimg.com/profile_images/2392652189/xv5crogd87rqmltidfj8_normal.jpeg" TargetMode="External" /><Relationship Id="rId337" Type="http://schemas.openxmlformats.org/officeDocument/2006/relationships/hyperlink" Target="http://pbs.twimg.com/profile_images/649058177951076352/kVx0pbQS_normal.jpg" TargetMode="External" /><Relationship Id="rId338" Type="http://schemas.openxmlformats.org/officeDocument/2006/relationships/hyperlink" Target="http://pbs.twimg.com/profile_images/956310291154792451/vnJC8b_P_normal.jpg" TargetMode="External" /><Relationship Id="rId339" Type="http://schemas.openxmlformats.org/officeDocument/2006/relationships/hyperlink" Target="http://pbs.twimg.com/profile_images/1093425165021659142/viKCUytu_normal.jpg" TargetMode="External" /><Relationship Id="rId340" Type="http://schemas.openxmlformats.org/officeDocument/2006/relationships/hyperlink" Target="http://pbs.twimg.com/profile_images/3119861225/5ad23eba8b7647403ee993ea81abc67e_normal.jpeg" TargetMode="External" /><Relationship Id="rId341" Type="http://schemas.openxmlformats.org/officeDocument/2006/relationships/hyperlink" Target="http://pbs.twimg.com/profile_images/1067720966657269761/PSI0Lxr9_normal.jpg" TargetMode="External" /><Relationship Id="rId342" Type="http://schemas.openxmlformats.org/officeDocument/2006/relationships/hyperlink" Target="http://pbs.twimg.com/profile_images/737013929419759616/BSqFt1y3_normal.jpg" TargetMode="External" /><Relationship Id="rId343" Type="http://schemas.openxmlformats.org/officeDocument/2006/relationships/hyperlink" Target="http://pbs.twimg.com/profile_images/956006600627679233/vdaS1-BX_normal.jpg" TargetMode="External" /><Relationship Id="rId344" Type="http://schemas.openxmlformats.org/officeDocument/2006/relationships/hyperlink" Target="https://twitter.com/phil_wegge" TargetMode="External" /><Relationship Id="rId345" Type="http://schemas.openxmlformats.org/officeDocument/2006/relationships/hyperlink" Target="https://twitter.com/swoopanalytics" TargetMode="External" /><Relationship Id="rId346" Type="http://schemas.openxmlformats.org/officeDocument/2006/relationships/hyperlink" Target="https://twitter.com/sydney_business" TargetMode="External" /><Relationship Id="rId347" Type="http://schemas.openxmlformats.org/officeDocument/2006/relationships/hyperlink" Target="https://twitter.com/llocklee" TargetMode="External" /><Relationship Id="rId348" Type="http://schemas.openxmlformats.org/officeDocument/2006/relationships/hyperlink" Target="https://twitter.com/caikjaer" TargetMode="External" /><Relationship Id="rId349" Type="http://schemas.openxmlformats.org/officeDocument/2006/relationships/hyperlink" Target="https://twitter.com/karisyd" TargetMode="External" /><Relationship Id="rId350" Type="http://schemas.openxmlformats.org/officeDocument/2006/relationships/hyperlink" Target="https://twitter.com/janine1803" TargetMode="External" /><Relationship Id="rId351" Type="http://schemas.openxmlformats.org/officeDocument/2006/relationships/hyperlink" Target="https://twitter.com/ellahafermalz" TargetMode="External" /><Relationship Id="rId352" Type="http://schemas.openxmlformats.org/officeDocument/2006/relationships/hyperlink" Target="https://twitter.com/knowledgebird" TargetMode="External" /><Relationship Id="rId353" Type="http://schemas.openxmlformats.org/officeDocument/2006/relationships/hyperlink" Target="https://twitter.com/thecr" TargetMode="External" /><Relationship Id="rId354" Type="http://schemas.openxmlformats.org/officeDocument/2006/relationships/hyperlink" Target="https://twitter.com/isreallysexy" TargetMode="External" /><Relationship Id="rId355" Type="http://schemas.openxmlformats.org/officeDocument/2006/relationships/hyperlink" Target="https://twitter.com/suegemmell" TargetMode="External" /><Relationship Id="rId356" Type="http://schemas.openxmlformats.org/officeDocument/2006/relationships/hyperlink" Target="https://twitter.com/carrieyoung" TargetMode="External" /><Relationship Id="rId357" Type="http://schemas.openxmlformats.org/officeDocument/2006/relationships/hyperlink" Target="https://twitter.com/unicef" TargetMode="External" /><Relationship Id="rId358" Type="http://schemas.openxmlformats.org/officeDocument/2006/relationships/hyperlink" Target="https://twitter.com/mrscoachfuller" TargetMode="External" /><Relationship Id="rId359" Type="http://schemas.openxmlformats.org/officeDocument/2006/relationships/hyperlink" Target="https://twitter.com/realfoundations" TargetMode="External" /><Relationship Id="rId360" Type="http://schemas.openxmlformats.org/officeDocument/2006/relationships/hyperlink" Target="https://twitter.com/palwshaa" TargetMode="External" /><Relationship Id="rId361" Type="http://schemas.openxmlformats.org/officeDocument/2006/relationships/hyperlink" Target="https://twitter.com/dollinsguy" TargetMode="External" /><Relationship Id="rId362" Type="http://schemas.openxmlformats.org/officeDocument/2006/relationships/hyperlink" Target="https://twitter.com/veniapp" TargetMode="External" /><Relationship Id="rId363" Type="http://schemas.openxmlformats.org/officeDocument/2006/relationships/hyperlink" Target="https://twitter.com/adriancmiranda" TargetMode="External" /><Relationship Id="rId364" Type="http://schemas.openxmlformats.org/officeDocument/2006/relationships/hyperlink" Target="https://twitter.com/_chris_mathis_" TargetMode="External" /><Relationship Id="rId365" Type="http://schemas.openxmlformats.org/officeDocument/2006/relationships/hyperlink" Target="https://twitter.com/dsrour" TargetMode="External" /><Relationship Id="rId366" Type="http://schemas.openxmlformats.org/officeDocument/2006/relationships/hyperlink" Target="https://twitter.com/microsoft" TargetMode="External" /><Relationship Id="rId367" Type="http://schemas.openxmlformats.org/officeDocument/2006/relationships/hyperlink" Target="https://twitter.com/yammer" TargetMode="External" /><Relationship Id="rId368" Type="http://schemas.openxmlformats.org/officeDocument/2006/relationships/hyperlink" Target="https://twitter.com/slatts" TargetMode="External" /><Relationship Id="rId369" Type="http://schemas.openxmlformats.org/officeDocument/2006/relationships/hyperlink" Target="https://twitter.com/cmgrchi" TargetMode="External" /><Relationship Id="rId370" Type="http://schemas.openxmlformats.org/officeDocument/2006/relationships/hyperlink" Target="https://twitter.com/javier_otaola" TargetMode="External" /><Relationship Id="rId371" Type="http://schemas.openxmlformats.org/officeDocument/2006/relationships/hyperlink" Target="https://twitter.com/cookerandlooker" TargetMode="External" /><Relationship Id="rId372" Type="http://schemas.openxmlformats.org/officeDocument/2006/relationships/hyperlink" Target="https://twitter.com/voinonen" TargetMode="External" /><Relationship Id="rId373" Type="http://schemas.openxmlformats.org/officeDocument/2006/relationships/hyperlink" Target="https://twitter.com/rhappe" TargetMode="External" /><Relationship Id="rId374" Type="http://schemas.openxmlformats.org/officeDocument/2006/relationships/hyperlink" Target="https://twitter.com/jhonig1" TargetMode="External" /><Relationship Id="rId375" Type="http://schemas.openxmlformats.org/officeDocument/2006/relationships/hyperlink" Target="https://twitter.com/noahsparks" TargetMode="External" /><Relationship Id="rId376" Type="http://schemas.openxmlformats.org/officeDocument/2006/relationships/hyperlink" Target="https://twitter.com/mollyanglin" TargetMode="External" /><Relationship Id="rId377" Type="http://schemas.openxmlformats.org/officeDocument/2006/relationships/hyperlink" Target="https://twitter.com/britz" TargetMode="External" /><Relationship Id="rId378" Type="http://schemas.openxmlformats.org/officeDocument/2006/relationships/hyperlink" Target="https://twitter.com/juliebhunt" TargetMode="External" /><Relationship Id="rId379" Type="http://schemas.openxmlformats.org/officeDocument/2006/relationships/hyperlink" Target="https://twitter.com/intranetfocus" TargetMode="External" /><Relationship Id="rId380" Type="http://schemas.openxmlformats.org/officeDocument/2006/relationships/hyperlink" Target="https://twitter.com/tedhopton" TargetMode="External" /><Relationship Id="rId381" Type="http://schemas.openxmlformats.org/officeDocument/2006/relationships/hyperlink" Target="https://twitter.com/worrelpa" TargetMode="External" /><Relationship Id="rId382" Type="http://schemas.openxmlformats.org/officeDocument/2006/relationships/hyperlink" Target="https://twitter.com/hargravesinst" TargetMode="External" /><Relationship Id="rId383" Type="http://schemas.openxmlformats.org/officeDocument/2006/relationships/hyperlink" Target="https://twitter.com/juliantess" TargetMode="External" /><Relationship Id="rId384" Type="http://schemas.openxmlformats.org/officeDocument/2006/relationships/hyperlink" Target="https://twitter.com/allanryan" TargetMode="External" /><Relationship Id="rId385" Type="http://schemas.openxmlformats.org/officeDocument/2006/relationships/hyperlink" Target="https://twitter.com/weareyarno" TargetMode="External" /><Relationship Id="rId386" Type="http://schemas.openxmlformats.org/officeDocument/2006/relationships/hyperlink" Target="https://twitter.com/kepnertregoe" TargetMode="External" /><Relationship Id="rId387" Type="http://schemas.openxmlformats.org/officeDocument/2006/relationships/hyperlink" Target="https://twitter.com/clearbox" TargetMode="External" /><Relationship Id="rId388" Type="http://schemas.openxmlformats.org/officeDocument/2006/relationships/hyperlink" Target="https://twitter.com/ernstdecsey" TargetMode="External" /><Relationship Id="rId389" Type="http://schemas.openxmlformats.org/officeDocument/2006/relationships/hyperlink" Target="https://twitter.com/socialnetweaver" TargetMode="External" /><Relationship Id="rId390" Type="http://schemas.openxmlformats.org/officeDocument/2006/relationships/hyperlink" Target="https://twitter.com/sarahcasdorph" TargetMode="External" /><Relationship Id="rId391" Type="http://schemas.openxmlformats.org/officeDocument/2006/relationships/hyperlink" Target="https://twitter.com/wiretap" TargetMode="External" /><Relationship Id="rId392" Type="http://schemas.openxmlformats.org/officeDocument/2006/relationships/hyperlink" Target="https://twitter.com/wedge" TargetMode="External" /><Relationship Id="rId393" Type="http://schemas.openxmlformats.org/officeDocument/2006/relationships/hyperlink" Target="https://twitter.com/tsdigi" TargetMode="External" /><Relationship Id="rId394" Type="http://schemas.openxmlformats.org/officeDocument/2006/relationships/hyperlink" Target="https://twitter.com/cslemp" TargetMode="External" /><Relationship Id="rId395" Type="http://schemas.openxmlformats.org/officeDocument/2006/relationships/hyperlink" Target="https://twitter.com/sammarshall" TargetMode="External" /><Relationship Id="rId396" Type="http://schemas.openxmlformats.org/officeDocument/2006/relationships/hyperlink" Target="https://twitter.com/simongterry" TargetMode="External" /><Relationship Id="rId397" Type="http://schemas.openxmlformats.org/officeDocument/2006/relationships/hyperlink" Target="https://twitter.com/benjohn987" TargetMode="External" /><Relationship Id="rId398" Type="http://schemas.openxmlformats.org/officeDocument/2006/relationships/hyperlink" Target="https://twitter.com/slybeer" TargetMode="External" /><Relationship Id="rId399" Type="http://schemas.openxmlformats.org/officeDocument/2006/relationships/hyperlink" Target="https://twitter.com/dext3r" TargetMode="External" /><Relationship Id="rId400" Type="http://schemas.openxmlformats.org/officeDocument/2006/relationships/hyperlink" Target="https://twitter.com/markwoodrow" TargetMode="External" /><Relationship Id="rId401" Type="http://schemas.openxmlformats.org/officeDocument/2006/relationships/hyperlink" Target="https://twitter.com/angusflorance" TargetMode="External" /><Relationship Id="rId402" Type="http://schemas.openxmlformats.org/officeDocument/2006/relationships/hyperlink" Target="https://twitter.com/chieftech" TargetMode="External" /><Relationship Id="rId403" Type="http://schemas.openxmlformats.org/officeDocument/2006/relationships/hyperlink" Target="https://twitter.com/stefaniquarles" TargetMode="External" /><Relationship Id="rId404" Type="http://schemas.openxmlformats.org/officeDocument/2006/relationships/hyperlink" Target="https://twitter.com/owenbrandt" TargetMode="External" /><Relationship Id="rId405" Type="http://schemas.openxmlformats.org/officeDocument/2006/relationships/hyperlink" Target="https://twitter.com/james_steptwo" TargetMode="External" /><Relationship Id="rId406" Type="http://schemas.openxmlformats.org/officeDocument/2006/relationships/hyperlink" Target="https://twitter.com/marcsnyder" TargetMode="External" /><Relationship Id="rId407" Type="http://schemas.openxmlformats.org/officeDocument/2006/relationships/hyperlink" Target="https://twitter.com/ritazonius" TargetMode="External" /><Relationship Id="rId408" Type="http://schemas.openxmlformats.org/officeDocument/2006/relationships/hyperlink" Target="https://twitter.com/gartner_inc" TargetMode="External" /><Relationship Id="rId409" Type="http://schemas.openxmlformats.org/officeDocument/2006/relationships/hyperlink" Target="https://twitter.com/sharonatswoop" TargetMode="External" /><Relationship Id="rId410" Type="http://schemas.openxmlformats.org/officeDocument/2006/relationships/hyperlink" Target="https://twitter.com/sydney_uni" TargetMode="External" /><Relationship Id="rId411" Type="http://schemas.openxmlformats.org/officeDocument/2006/relationships/hyperlink" Target="https://twitter.com/bd" TargetMode="External" /><Relationship Id="rId412" Type="http://schemas.openxmlformats.org/officeDocument/2006/relationships/hyperlink" Target="https://twitter.com/ljglickman" TargetMode="External" /><Relationship Id="rId413" Type="http://schemas.openxmlformats.org/officeDocument/2006/relationships/hyperlink" Target="https://twitter.com/leorakaye" TargetMode="External" /><Relationship Id="rId414" Type="http://schemas.openxmlformats.org/officeDocument/2006/relationships/hyperlink" Target="https://twitter.com/jimbobtyer" TargetMode="External" /><Relationship Id="rId415" Type="http://schemas.openxmlformats.org/officeDocument/2006/relationships/hyperlink" Target="https://twitter.com/un" TargetMode="External" /><Relationship Id="rId416" Type="http://schemas.openxmlformats.org/officeDocument/2006/relationships/hyperlink" Target="https://twitter.com/urjorg" TargetMode="External" /><Relationship Id="rId417" Type="http://schemas.openxmlformats.org/officeDocument/2006/relationships/hyperlink" Target="https://twitter.com/magrom" TargetMode="External" /><Relationship Id="rId418" Type="http://schemas.openxmlformats.org/officeDocument/2006/relationships/hyperlink" Target="https://twitter.com/syngent" TargetMode="External" /><Relationship Id="rId419" Type="http://schemas.openxmlformats.org/officeDocument/2006/relationships/hyperlink" Target="https://twitter.com/wileyglobal" TargetMode="External" /><Relationship Id="rId420" Type="http://schemas.openxmlformats.org/officeDocument/2006/relationships/hyperlink" Target="https://twitter.com/espnguyen" TargetMode="External" /><Relationship Id="rId421" Type="http://schemas.openxmlformats.org/officeDocument/2006/relationships/hyperlink" Target="https://twitter.com/kevincrossman" TargetMode="External" /><Relationship Id="rId422" Type="http://schemas.openxmlformats.org/officeDocument/2006/relationships/hyperlink" Target="https://twitter.com/amydolz" TargetMode="External" /><Relationship Id="rId423" Type="http://schemas.openxmlformats.org/officeDocument/2006/relationships/hyperlink" Target="https://twitter.com/hohertz3" TargetMode="External" /><Relationship Id="rId424" Type="http://schemas.openxmlformats.org/officeDocument/2006/relationships/hyperlink" Target="https://twitter.com/beckybenishek" TargetMode="External" /><Relationship Id="rId425" Type="http://schemas.openxmlformats.org/officeDocument/2006/relationships/hyperlink" Target="https://twitter.com/thriftycars" TargetMode="External" /><Relationship Id="rId426" Type="http://schemas.openxmlformats.org/officeDocument/2006/relationships/hyperlink" Target="https://twitter.com/nrma" TargetMode="External" /><Relationship Id="rId427" Type="http://schemas.openxmlformats.org/officeDocument/2006/relationships/hyperlink" Target="https://twitter.com/danieloleary" TargetMode="External" /><Relationship Id="rId428" Type="http://schemas.openxmlformats.org/officeDocument/2006/relationships/hyperlink" Target="https://twitter.com/workplacebyfb" TargetMode="External" /><Relationship Id="rId429" Type="http://schemas.openxmlformats.org/officeDocument/2006/relationships/hyperlink" Target="https://twitter.com/syngenta" TargetMode="External" /><Relationship Id="rId430" Type="http://schemas.openxmlformats.org/officeDocument/2006/relationships/hyperlink" Target="https://twitter.com/sethpat" TargetMode="External" /><Relationship Id="rId431" Type="http://schemas.openxmlformats.org/officeDocument/2006/relationships/hyperlink" Target="https://twitter.com/adveisme" TargetMode="External" /><Relationship Id="rId432" Type="http://schemas.openxmlformats.org/officeDocument/2006/relationships/hyperlink" Target="https://twitter.com/urj" TargetMode="External" /><Relationship Id="rId433" Type="http://schemas.openxmlformats.org/officeDocument/2006/relationships/hyperlink" Target="https://twitter.com/griffith_uni" TargetMode="External" /><Relationship Id="rId434" Type="http://schemas.openxmlformats.org/officeDocument/2006/relationships/hyperlink" Target="https://twitter.com/danjleonard" TargetMode="External" /><Relationship Id="rId435" Type="http://schemas.openxmlformats.org/officeDocument/2006/relationships/hyperlink" Target="https://twitter.com/peterstaal" TargetMode="External" /><Relationship Id="rId436" Type="http://schemas.openxmlformats.org/officeDocument/2006/relationships/hyperlink" Target="https://twitter.com/lisariemers" TargetMode="External" /><Relationship Id="rId437" Type="http://schemas.openxmlformats.org/officeDocument/2006/relationships/hyperlink" Target="https://twitter.com/piotrmakula" TargetMode="External" /><Relationship Id="rId438" Type="http://schemas.openxmlformats.org/officeDocument/2006/relationships/hyperlink" Target="https://twitter.com/kirstymcgrath13" TargetMode="External" /><Relationship Id="rId439" Type="http://schemas.openxmlformats.org/officeDocument/2006/relationships/comments" Target="../comments2.xml" /><Relationship Id="rId440" Type="http://schemas.openxmlformats.org/officeDocument/2006/relationships/vmlDrawing" Target="../drawings/vmlDrawing2.vml" /><Relationship Id="rId441" Type="http://schemas.openxmlformats.org/officeDocument/2006/relationships/table" Target="../tables/table2.xml" /><Relationship Id="rId4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woopanalytics.com/20-questions-that-could-change-your-company/" TargetMode="External" /><Relationship Id="rId2" Type="http://schemas.openxmlformats.org/officeDocument/2006/relationships/hyperlink" Target="https://www.swoopanalytics.com/less-is-not-always-more-with-enterprise-social/" TargetMode="External" /><Relationship Id="rId3" Type="http://schemas.openxmlformats.org/officeDocument/2006/relationships/hyperlink" Target="https://www.swoopanalytics.com/20-questions-that-could-change-your-company/" TargetMode="External" /><Relationship Id="rId4" Type="http://schemas.openxmlformats.org/officeDocument/2006/relationships/hyperlink" Target="https://www.swoopanalytics.com/how-many-groups-should-you-join/" TargetMode="External" /><Relationship Id="rId5" Type="http://schemas.openxmlformats.org/officeDocument/2006/relationships/hyperlink" Target="https://www.eventbrite.com/e/ignite-yammer-meetup-tickets-55616234655" TargetMode="External" /><Relationship Id="rId6" Type="http://schemas.openxmlformats.org/officeDocument/2006/relationships/hyperlink" Target="https://www.swoopanalytics.com/swoop-chat-nyc-why-we-do-what-we-do/" TargetMode="External" /><Relationship Id="rId7" Type="http://schemas.openxmlformats.org/officeDocument/2006/relationships/hyperlink" Target="http://markbritz.com/internal-comms-taking-the-informal-social-learning-torch/" TargetMode="External" /><Relationship Id="rId8" Type="http://schemas.openxmlformats.org/officeDocument/2006/relationships/hyperlink" Target="https://www.swoopanalytics.com/executive-engagement-the-key-to-a-successful-yammer-network/" TargetMode="External" /><Relationship Id="rId9" Type="http://schemas.openxmlformats.org/officeDocument/2006/relationships/hyperlink" Target="https://twitter.com/SWOOPAnalytics/status/1095401576783437824" TargetMode="External" /><Relationship Id="rId10" Type="http://schemas.openxmlformats.org/officeDocument/2006/relationships/hyperlink" Target="https://www.swoopanalytics.com/we-won-the-top-award-with-our-research-on-groups-in-esns/" TargetMode="External" /><Relationship Id="rId11" Type="http://schemas.openxmlformats.org/officeDocument/2006/relationships/hyperlink" Target="https://www.eventbrite.com/e/ignite-yammer-meetup-tickets-55616234655" TargetMode="External" /><Relationship Id="rId12" Type="http://schemas.openxmlformats.org/officeDocument/2006/relationships/hyperlink" Target="https://www.swoopanalytics.com/less-is-not-always-more-with-enterprise-social/" TargetMode="External" /><Relationship Id="rId13" Type="http://schemas.openxmlformats.org/officeDocument/2006/relationships/hyperlink" Target="https://www.eventbrite.ca/e/swoop-chat-nyc-tickets-51793883901" TargetMode="External" /><Relationship Id="rId14" Type="http://schemas.openxmlformats.org/officeDocument/2006/relationships/hyperlink" Target="https://twitter.com/thecr/status/1084465333929418752" TargetMode="External" /><Relationship Id="rId15" Type="http://schemas.openxmlformats.org/officeDocument/2006/relationships/hyperlink" Target="https://resources.techcommunity.microsoft.com/case-studies/at-griffith-university-yammer-engagement-correlates-with-academic-performance/" TargetMode="External" /><Relationship Id="rId16" Type="http://schemas.openxmlformats.org/officeDocument/2006/relationships/hyperlink" Target="https://twitter.com/karisyd/status/1069880611228180480" TargetMode="External" /><Relationship Id="rId17" Type="http://schemas.openxmlformats.org/officeDocument/2006/relationships/hyperlink" Target="https://mailchi.mp/d912c89fbbe3/february-newsletter-1343813?e=f1462b0f52" TargetMode="External" /><Relationship Id="rId18" Type="http://schemas.openxmlformats.org/officeDocument/2006/relationships/hyperlink" Target="https://www.swoopanalytics.com/swoop-is-iso27001-certified/" TargetMode="External" /><Relationship Id="rId19" Type="http://schemas.openxmlformats.org/officeDocument/2006/relationships/hyperlink" Target="https://cookerandalooker.com/australia-day-pavlova/?fbclid=IwAR0D5-e9lbKF3hHVG1hAq9_014x8UCr_b-RDCTkrSWe8RtY_JDo9UyOe7uI" TargetMode="External" /><Relationship Id="rId20" Type="http://schemas.openxmlformats.org/officeDocument/2006/relationships/hyperlink" Target="https://www.swoopanalytics.com/how-long-does-it-take-before-swoop-has-an-impact-on-your-esn/" TargetMode="External" /><Relationship Id="rId21" Type="http://schemas.openxmlformats.org/officeDocument/2006/relationships/hyperlink" Target="https://twitter.com/caikjaer/status/1096184441855188993" TargetMode="External" /><Relationship Id="rId22" Type="http://schemas.openxmlformats.org/officeDocument/2006/relationships/hyperlink" Target="https://lnkd.in/fJiYRnj" TargetMode="External" /><Relationship Id="rId23" Type="http://schemas.openxmlformats.org/officeDocument/2006/relationships/hyperlink" Target="https://lnkd.in/gQWENX9" TargetMode="External" /><Relationship Id="rId24" Type="http://schemas.openxmlformats.org/officeDocument/2006/relationships/hyperlink" Target="https://lnkd.in/gpxV5Hb" TargetMode="External" /><Relationship Id="rId25" Type="http://schemas.openxmlformats.org/officeDocument/2006/relationships/hyperlink" Target="https://lnkd.in/fE-hPS9" TargetMode="External" /><Relationship Id="rId26" Type="http://schemas.openxmlformats.org/officeDocument/2006/relationships/hyperlink" Target="https://lnkd.in/feyYDS8" TargetMode="External" /><Relationship Id="rId27" Type="http://schemas.openxmlformats.org/officeDocument/2006/relationships/hyperlink" Target="https://www.swoopanalytics.com/less-is-not-always-more-with-enterprise-social/" TargetMode="External" /><Relationship Id="rId28" Type="http://schemas.openxmlformats.org/officeDocument/2006/relationships/hyperlink" Target="https://twitter.com/ClearBox/status/1090583656358240256" TargetMode="External" /><Relationship Id="rId29" Type="http://schemas.openxmlformats.org/officeDocument/2006/relationships/hyperlink" Target="http://msft.social/CX4K7V" TargetMode="External" /><Relationship Id="rId30" Type="http://schemas.openxmlformats.org/officeDocument/2006/relationships/hyperlink" Target="http://msft.social/6JSf5a" TargetMode="External" /><Relationship Id="rId31" Type="http://schemas.openxmlformats.org/officeDocument/2006/relationships/hyperlink" Target="http://msft.social/OJSthM" TargetMode="External" /><Relationship Id="rId32" Type="http://schemas.openxmlformats.org/officeDocument/2006/relationships/hyperlink" Target="http://msft.social/6p3K1y" TargetMode="External" /><Relationship Id="rId33" Type="http://schemas.openxmlformats.org/officeDocument/2006/relationships/hyperlink" Target="https://twitter.com/SWOOPAnalytics/status/1095401576783437824" TargetMode="External" /><Relationship Id="rId34" Type="http://schemas.openxmlformats.org/officeDocument/2006/relationships/hyperlink" Target="https://lnkd.in/dGy5KzW" TargetMode="External" /><Relationship Id="rId35" Type="http://schemas.openxmlformats.org/officeDocument/2006/relationships/hyperlink" Target="https://twitter.com/SWOOPAnalytics/status/1095401576783437824" TargetMode="External" /><Relationship Id="rId36" Type="http://schemas.openxmlformats.org/officeDocument/2006/relationships/hyperlink" Target="https://www.swoopanalytics.com/swoop-chat-nyc-why-we-do-what-we-do/" TargetMode="External" /><Relationship Id="rId37" Type="http://schemas.openxmlformats.org/officeDocument/2006/relationships/hyperlink" Target="http://www.swoopanalytics.com/20-questions-that-could-change-your-company/" TargetMode="External" /><Relationship Id="rId38" Type="http://schemas.openxmlformats.org/officeDocument/2006/relationships/hyperlink" Target="http://markbritz.com/internal-comms-taking-the-informal-social-learning-torch/" TargetMode="External" /><Relationship Id="rId39" Type="http://schemas.openxmlformats.org/officeDocument/2006/relationships/hyperlink" Target="https://twitter.com/jimbobtyer/status/1090279901016588288" TargetMode="External" /><Relationship Id="rId40" Type="http://schemas.openxmlformats.org/officeDocument/2006/relationships/hyperlink" Target="http://markbritz.com/ld-is-primed-to-drive-enterprise-social-so-why-arent-they/" TargetMode="External" /><Relationship Id="rId41" Type="http://schemas.openxmlformats.org/officeDocument/2006/relationships/hyperlink" Target="https://www.swoopanalytics.com/" TargetMode="External" /><Relationship Id="rId42" Type="http://schemas.openxmlformats.org/officeDocument/2006/relationships/hyperlink" Target="https://mailchi.mp/hargraves/hi022019s" TargetMode="External" /><Relationship Id="rId43" Type="http://schemas.openxmlformats.org/officeDocument/2006/relationships/hyperlink" Target="https://www.swoopanalytics.com/social-groups-in-enterprise-social-networks/" TargetMode="External" /><Relationship Id="rId44" Type="http://schemas.openxmlformats.org/officeDocument/2006/relationships/hyperlink" Target="https://www.swoopanalytics.com/we-won-the-top-award-with-our-research-on-groups-in-esns/" TargetMode="External" /><Relationship Id="rId45" Type="http://schemas.openxmlformats.org/officeDocument/2006/relationships/hyperlink" Target="https://www.swoopanalytics.com/swoop-chat-nyc-why-we-do-what-we-do/" TargetMode="External" /><Relationship Id="rId46" Type="http://schemas.openxmlformats.org/officeDocument/2006/relationships/hyperlink" Target="https://www.swoopanalytics.com/swoop-is-iso27001-certified/" TargetMode="External" /><Relationship Id="rId47" Type="http://schemas.openxmlformats.org/officeDocument/2006/relationships/hyperlink" Target="https://www.swoopanalytics.com/how-long-does-it-take-before-swoop-has-an-impact-on-your-esn/" TargetMode="External" /><Relationship Id="rId48" Type="http://schemas.openxmlformats.org/officeDocument/2006/relationships/hyperlink" Target="https://www.swoopanalytics.com/less-is-not-always-more-with-enterprise-social/" TargetMode="External" /><Relationship Id="rId49" Type="http://schemas.openxmlformats.org/officeDocument/2006/relationships/hyperlink" Target="https://trendystartups.com/" TargetMode="External" /><Relationship Id="rId50" Type="http://schemas.openxmlformats.org/officeDocument/2006/relationships/hyperlink" Target="https://www.youtube.com/channel/UC_1f5VL4nC03UsegwHaNcNA" TargetMode="External" /><Relationship Id="rId51" Type="http://schemas.openxmlformats.org/officeDocument/2006/relationships/hyperlink" Target="https://twitter.com/SWOOPAnalytics/status/1072512845038931968" TargetMode="External" /><Relationship Id="rId52" Type="http://schemas.openxmlformats.org/officeDocument/2006/relationships/hyperlink" Target="https://twitter.com/SWOOPAnalytics/status/1072577795874672640" TargetMode="External" /><Relationship Id="rId53" Type="http://schemas.openxmlformats.org/officeDocument/2006/relationships/hyperlink" Target="https://www.swoopanalytics.com/how-many-groups-should-you-join/" TargetMode="External" /><Relationship Id="rId54" Type="http://schemas.openxmlformats.org/officeDocument/2006/relationships/hyperlink" Target="https://www.swoopanalytics.com/20-questions-that-could-change-your-company/" TargetMode="External" /><Relationship Id="rId55" Type="http://schemas.openxmlformats.org/officeDocument/2006/relationships/hyperlink" Target="https://www.swoopanalytics.com/executive-engagement-the-key-to-a-successful-yammer-network/" TargetMode="External" /><Relationship Id="rId56" Type="http://schemas.openxmlformats.org/officeDocument/2006/relationships/hyperlink" Target="https://www.swoopanalytics.com/less-is-not-always-more-with-enterprise-social/" TargetMode="External" /><Relationship Id="rId57" Type="http://schemas.openxmlformats.org/officeDocument/2006/relationships/hyperlink" Target="https://www.swoopanalytics.com/how-many-groups-should-you-join/"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1934</v>
      </c>
      <c r="BB2" s="13" t="s">
        <v>1956</v>
      </c>
      <c r="BC2" s="13" t="s">
        <v>1957</v>
      </c>
      <c r="BD2" s="117" t="s">
        <v>2814</v>
      </c>
      <c r="BE2" s="117" t="s">
        <v>2815</v>
      </c>
      <c r="BF2" s="117" t="s">
        <v>2816</v>
      </c>
      <c r="BG2" s="117" t="s">
        <v>2817</v>
      </c>
      <c r="BH2" s="117" t="s">
        <v>2818</v>
      </c>
      <c r="BI2" s="117" t="s">
        <v>2819</v>
      </c>
      <c r="BJ2" s="117" t="s">
        <v>2820</v>
      </c>
      <c r="BK2" s="117" t="s">
        <v>2821</v>
      </c>
      <c r="BL2" s="117" t="s">
        <v>2822</v>
      </c>
    </row>
    <row r="3" spans="1:64" ht="15" customHeight="1">
      <c r="A3" s="64" t="s">
        <v>212</v>
      </c>
      <c r="B3" s="64" t="s">
        <v>252</v>
      </c>
      <c r="C3" s="65" t="s">
        <v>2912</v>
      </c>
      <c r="D3" s="66">
        <v>3</v>
      </c>
      <c r="E3" s="67" t="s">
        <v>132</v>
      </c>
      <c r="F3" s="68">
        <v>35</v>
      </c>
      <c r="G3" s="65"/>
      <c r="H3" s="69"/>
      <c r="I3" s="70"/>
      <c r="J3" s="70"/>
      <c r="K3" s="34" t="s">
        <v>65</v>
      </c>
      <c r="L3" s="71">
        <v>3</v>
      </c>
      <c r="M3" s="71"/>
      <c r="N3" s="72"/>
      <c r="O3" s="78" t="s">
        <v>307</v>
      </c>
      <c r="P3" s="80">
        <v>43438.38792824074</v>
      </c>
      <c r="Q3" s="78" t="s">
        <v>309</v>
      </c>
      <c r="R3" s="78"/>
      <c r="S3" s="78"/>
      <c r="T3" s="78"/>
      <c r="U3" s="78"/>
      <c r="V3" s="83" t="s">
        <v>662</v>
      </c>
      <c r="W3" s="80">
        <v>43438.38792824074</v>
      </c>
      <c r="X3" s="83" t="s">
        <v>717</v>
      </c>
      <c r="Y3" s="78"/>
      <c r="Z3" s="78"/>
      <c r="AA3" s="84" t="s">
        <v>940</v>
      </c>
      <c r="AB3" s="84" t="s">
        <v>1041</v>
      </c>
      <c r="AC3" s="78" t="b">
        <v>0</v>
      </c>
      <c r="AD3" s="78">
        <v>1</v>
      </c>
      <c r="AE3" s="84" t="s">
        <v>1168</v>
      </c>
      <c r="AF3" s="78" t="b">
        <v>0</v>
      </c>
      <c r="AG3" s="78" t="s">
        <v>1182</v>
      </c>
      <c r="AH3" s="78"/>
      <c r="AI3" s="84" t="s">
        <v>1169</v>
      </c>
      <c r="AJ3" s="78" t="b">
        <v>0</v>
      </c>
      <c r="AK3" s="78">
        <v>0</v>
      </c>
      <c r="AL3" s="84" t="s">
        <v>1169</v>
      </c>
      <c r="AM3" s="78" t="s">
        <v>1187</v>
      </c>
      <c r="AN3" s="78" t="b">
        <v>0</v>
      </c>
      <c r="AO3" s="84" t="s">
        <v>1041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271</v>
      </c>
      <c r="C4" s="65" t="s">
        <v>2912</v>
      </c>
      <c r="D4" s="66">
        <v>3</v>
      </c>
      <c r="E4" s="67" t="s">
        <v>132</v>
      </c>
      <c r="F4" s="68">
        <v>35</v>
      </c>
      <c r="G4" s="65"/>
      <c r="H4" s="69"/>
      <c r="I4" s="70"/>
      <c r="J4" s="70"/>
      <c r="K4" s="34" t="s">
        <v>65</v>
      </c>
      <c r="L4" s="77">
        <v>4</v>
      </c>
      <c r="M4" s="77"/>
      <c r="N4" s="72"/>
      <c r="O4" s="79" t="s">
        <v>307</v>
      </c>
      <c r="P4" s="81">
        <v>43438.38792824074</v>
      </c>
      <c r="Q4" s="79" t="s">
        <v>309</v>
      </c>
      <c r="R4" s="79"/>
      <c r="S4" s="79"/>
      <c r="T4" s="79"/>
      <c r="U4" s="79"/>
      <c r="V4" s="82" t="s">
        <v>662</v>
      </c>
      <c r="W4" s="81">
        <v>43438.38792824074</v>
      </c>
      <c r="X4" s="82" t="s">
        <v>717</v>
      </c>
      <c r="Y4" s="79"/>
      <c r="Z4" s="79"/>
      <c r="AA4" s="85" t="s">
        <v>940</v>
      </c>
      <c r="AB4" s="85" t="s">
        <v>1041</v>
      </c>
      <c r="AC4" s="79" t="b">
        <v>0</v>
      </c>
      <c r="AD4" s="79">
        <v>1</v>
      </c>
      <c r="AE4" s="85" t="s">
        <v>1168</v>
      </c>
      <c r="AF4" s="79" t="b">
        <v>0</v>
      </c>
      <c r="AG4" s="79" t="s">
        <v>1182</v>
      </c>
      <c r="AH4" s="79"/>
      <c r="AI4" s="85" t="s">
        <v>1169</v>
      </c>
      <c r="AJ4" s="79" t="b">
        <v>0</v>
      </c>
      <c r="AK4" s="79">
        <v>0</v>
      </c>
      <c r="AL4" s="85" t="s">
        <v>1169</v>
      </c>
      <c r="AM4" s="79" t="s">
        <v>1187</v>
      </c>
      <c r="AN4" s="79" t="b">
        <v>0</v>
      </c>
      <c r="AO4" s="85" t="s">
        <v>1041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242</v>
      </c>
      <c r="C5" s="65" t="s">
        <v>2912</v>
      </c>
      <c r="D5" s="66">
        <v>3</v>
      </c>
      <c r="E5" s="67" t="s">
        <v>132</v>
      </c>
      <c r="F5" s="68">
        <v>35</v>
      </c>
      <c r="G5" s="65"/>
      <c r="H5" s="69"/>
      <c r="I5" s="70"/>
      <c r="J5" s="70"/>
      <c r="K5" s="34" t="s">
        <v>65</v>
      </c>
      <c r="L5" s="77">
        <v>5</v>
      </c>
      <c r="M5" s="77"/>
      <c r="N5" s="72"/>
      <c r="O5" s="79" t="s">
        <v>307</v>
      </c>
      <c r="P5" s="81">
        <v>43438.38792824074</v>
      </c>
      <c r="Q5" s="79" t="s">
        <v>309</v>
      </c>
      <c r="R5" s="79"/>
      <c r="S5" s="79"/>
      <c r="T5" s="79"/>
      <c r="U5" s="79"/>
      <c r="V5" s="82" t="s">
        <v>662</v>
      </c>
      <c r="W5" s="81">
        <v>43438.38792824074</v>
      </c>
      <c r="X5" s="82" t="s">
        <v>717</v>
      </c>
      <c r="Y5" s="79"/>
      <c r="Z5" s="79"/>
      <c r="AA5" s="85" t="s">
        <v>940</v>
      </c>
      <c r="AB5" s="85" t="s">
        <v>1041</v>
      </c>
      <c r="AC5" s="79" t="b">
        <v>0</v>
      </c>
      <c r="AD5" s="79">
        <v>1</v>
      </c>
      <c r="AE5" s="85" t="s">
        <v>1168</v>
      </c>
      <c r="AF5" s="79" t="b">
        <v>0</v>
      </c>
      <c r="AG5" s="79" t="s">
        <v>1182</v>
      </c>
      <c r="AH5" s="79"/>
      <c r="AI5" s="85" t="s">
        <v>1169</v>
      </c>
      <c r="AJ5" s="79" t="b">
        <v>0</v>
      </c>
      <c r="AK5" s="79">
        <v>0</v>
      </c>
      <c r="AL5" s="85" t="s">
        <v>1169</v>
      </c>
      <c r="AM5" s="79" t="s">
        <v>1187</v>
      </c>
      <c r="AN5" s="79" t="b">
        <v>0</v>
      </c>
      <c r="AO5" s="85" t="s">
        <v>1041</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262</v>
      </c>
      <c r="C6" s="65" t="s">
        <v>2912</v>
      </c>
      <c r="D6" s="66">
        <v>3</v>
      </c>
      <c r="E6" s="67" t="s">
        <v>132</v>
      </c>
      <c r="F6" s="68">
        <v>35</v>
      </c>
      <c r="G6" s="65"/>
      <c r="H6" s="69"/>
      <c r="I6" s="70"/>
      <c r="J6" s="70"/>
      <c r="K6" s="34" t="s">
        <v>65</v>
      </c>
      <c r="L6" s="77">
        <v>6</v>
      </c>
      <c r="M6" s="77"/>
      <c r="N6" s="72"/>
      <c r="O6" s="79" t="s">
        <v>307</v>
      </c>
      <c r="P6" s="81">
        <v>43438.38792824074</v>
      </c>
      <c r="Q6" s="79" t="s">
        <v>309</v>
      </c>
      <c r="R6" s="79"/>
      <c r="S6" s="79"/>
      <c r="T6" s="79"/>
      <c r="U6" s="79"/>
      <c r="V6" s="82" t="s">
        <v>662</v>
      </c>
      <c r="W6" s="81">
        <v>43438.38792824074</v>
      </c>
      <c r="X6" s="82" t="s">
        <v>717</v>
      </c>
      <c r="Y6" s="79"/>
      <c r="Z6" s="79"/>
      <c r="AA6" s="85" t="s">
        <v>940</v>
      </c>
      <c r="AB6" s="85" t="s">
        <v>1041</v>
      </c>
      <c r="AC6" s="79" t="b">
        <v>0</v>
      </c>
      <c r="AD6" s="79">
        <v>1</v>
      </c>
      <c r="AE6" s="85" t="s">
        <v>1168</v>
      </c>
      <c r="AF6" s="79" t="b">
        <v>0</v>
      </c>
      <c r="AG6" s="79" t="s">
        <v>1182</v>
      </c>
      <c r="AH6" s="79"/>
      <c r="AI6" s="85" t="s">
        <v>1169</v>
      </c>
      <c r="AJ6" s="79" t="b">
        <v>0</v>
      </c>
      <c r="AK6" s="79">
        <v>0</v>
      </c>
      <c r="AL6" s="85" t="s">
        <v>1169</v>
      </c>
      <c r="AM6" s="79" t="s">
        <v>1187</v>
      </c>
      <c r="AN6" s="79" t="b">
        <v>0</v>
      </c>
      <c r="AO6" s="85" t="s">
        <v>1041</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263</v>
      </c>
      <c r="C7" s="65" t="s">
        <v>2912</v>
      </c>
      <c r="D7" s="66">
        <v>3</v>
      </c>
      <c r="E7" s="67" t="s">
        <v>132</v>
      </c>
      <c r="F7" s="68">
        <v>35</v>
      </c>
      <c r="G7" s="65"/>
      <c r="H7" s="69"/>
      <c r="I7" s="70"/>
      <c r="J7" s="70"/>
      <c r="K7" s="34" t="s">
        <v>65</v>
      </c>
      <c r="L7" s="77">
        <v>7</v>
      </c>
      <c r="M7" s="77"/>
      <c r="N7" s="72"/>
      <c r="O7" s="79" t="s">
        <v>308</v>
      </c>
      <c r="P7" s="81">
        <v>43438.38792824074</v>
      </c>
      <c r="Q7" s="79" t="s">
        <v>309</v>
      </c>
      <c r="R7" s="79"/>
      <c r="S7" s="79"/>
      <c r="T7" s="79"/>
      <c r="U7" s="79"/>
      <c r="V7" s="82" t="s">
        <v>662</v>
      </c>
      <c r="W7" s="81">
        <v>43438.38792824074</v>
      </c>
      <c r="X7" s="82" t="s">
        <v>717</v>
      </c>
      <c r="Y7" s="79"/>
      <c r="Z7" s="79"/>
      <c r="AA7" s="85" t="s">
        <v>940</v>
      </c>
      <c r="AB7" s="85" t="s">
        <v>1041</v>
      </c>
      <c r="AC7" s="79" t="b">
        <v>0</v>
      </c>
      <c r="AD7" s="79">
        <v>1</v>
      </c>
      <c r="AE7" s="85" t="s">
        <v>1168</v>
      </c>
      <c r="AF7" s="79" t="b">
        <v>0</v>
      </c>
      <c r="AG7" s="79" t="s">
        <v>1182</v>
      </c>
      <c r="AH7" s="79"/>
      <c r="AI7" s="85" t="s">
        <v>1169</v>
      </c>
      <c r="AJ7" s="79" t="b">
        <v>0</v>
      </c>
      <c r="AK7" s="79">
        <v>0</v>
      </c>
      <c r="AL7" s="85" t="s">
        <v>1169</v>
      </c>
      <c r="AM7" s="79" t="s">
        <v>1187</v>
      </c>
      <c r="AN7" s="79" t="b">
        <v>0</v>
      </c>
      <c r="AO7" s="85" t="s">
        <v>1041</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1</v>
      </c>
      <c r="BE7" s="49">
        <v>12.5</v>
      </c>
      <c r="BF7" s="48">
        <v>0</v>
      </c>
      <c r="BG7" s="49">
        <v>0</v>
      </c>
      <c r="BH7" s="48">
        <v>0</v>
      </c>
      <c r="BI7" s="49">
        <v>0</v>
      </c>
      <c r="BJ7" s="48">
        <v>7</v>
      </c>
      <c r="BK7" s="49">
        <v>87.5</v>
      </c>
      <c r="BL7" s="48">
        <v>8</v>
      </c>
    </row>
    <row r="8" spans="1:64" ht="15">
      <c r="A8" s="64" t="s">
        <v>213</v>
      </c>
      <c r="B8" s="64" t="s">
        <v>252</v>
      </c>
      <c r="C8" s="65" t="s">
        <v>2912</v>
      </c>
      <c r="D8" s="66">
        <v>3</v>
      </c>
      <c r="E8" s="67" t="s">
        <v>132</v>
      </c>
      <c r="F8" s="68">
        <v>35</v>
      </c>
      <c r="G8" s="65"/>
      <c r="H8" s="69"/>
      <c r="I8" s="70"/>
      <c r="J8" s="70"/>
      <c r="K8" s="34" t="s">
        <v>65</v>
      </c>
      <c r="L8" s="77">
        <v>8</v>
      </c>
      <c r="M8" s="77"/>
      <c r="N8" s="72"/>
      <c r="O8" s="79" t="s">
        <v>307</v>
      </c>
      <c r="P8" s="81">
        <v>43438.41510416667</v>
      </c>
      <c r="Q8" s="79" t="s">
        <v>310</v>
      </c>
      <c r="R8" s="79"/>
      <c r="S8" s="79"/>
      <c r="T8" s="79"/>
      <c r="U8" s="79"/>
      <c r="V8" s="82" t="s">
        <v>663</v>
      </c>
      <c r="W8" s="81">
        <v>43438.41510416667</v>
      </c>
      <c r="X8" s="82" t="s">
        <v>718</v>
      </c>
      <c r="Y8" s="79"/>
      <c r="Z8" s="79"/>
      <c r="AA8" s="85" t="s">
        <v>941</v>
      </c>
      <c r="AB8" s="85" t="s">
        <v>1041</v>
      </c>
      <c r="AC8" s="79" t="b">
        <v>0</v>
      </c>
      <c r="AD8" s="79">
        <v>1</v>
      </c>
      <c r="AE8" s="85" t="s">
        <v>1168</v>
      </c>
      <c r="AF8" s="79" t="b">
        <v>0</v>
      </c>
      <c r="AG8" s="79" t="s">
        <v>1182</v>
      </c>
      <c r="AH8" s="79"/>
      <c r="AI8" s="85" t="s">
        <v>1169</v>
      </c>
      <c r="AJ8" s="79" t="b">
        <v>0</v>
      </c>
      <c r="AK8" s="79">
        <v>0</v>
      </c>
      <c r="AL8" s="85" t="s">
        <v>1169</v>
      </c>
      <c r="AM8" s="79" t="s">
        <v>1188</v>
      </c>
      <c r="AN8" s="79" t="b">
        <v>0</v>
      </c>
      <c r="AO8" s="85" t="s">
        <v>1041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213</v>
      </c>
      <c r="B9" s="64" t="s">
        <v>271</v>
      </c>
      <c r="C9" s="65" t="s">
        <v>2912</v>
      </c>
      <c r="D9" s="66">
        <v>3</v>
      </c>
      <c r="E9" s="67" t="s">
        <v>132</v>
      </c>
      <c r="F9" s="68">
        <v>35</v>
      </c>
      <c r="G9" s="65"/>
      <c r="H9" s="69"/>
      <c r="I9" s="70"/>
      <c r="J9" s="70"/>
      <c r="K9" s="34" t="s">
        <v>65</v>
      </c>
      <c r="L9" s="77">
        <v>9</v>
      </c>
      <c r="M9" s="77"/>
      <c r="N9" s="72"/>
      <c r="O9" s="79" t="s">
        <v>307</v>
      </c>
      <c r="P9" s="81">
        <v>43438.41510416667</v>
      </c>
      <c r="Q9" s="79" t="s">
        <v>310</v>
      </c>
      <c r="R9" s="79"/>
      <c r="S9" s="79"/>
      <c r="T9" s="79"/>
      <c r="U9" s="79"/>
      <c r="V9" s="82" t="s">
        <v>663</v>
      </c>
      <c r="W9" s="81">
        <v>43438.41510416667</v>
      </c>
      <c r="X9" s="82" t="s">
        <v>718</v>
      </c>
      <c r="Y9" s="79"/>
      <c r="Z9" s="79"/>
      <c r="AA9" s="85" t="s">
        <v>941</v>
      </c>
      <c r="AB9" s="85" t="s">
        <v>1041</v>
      </c>
      <c r="AC9" s="79" t="b">
        <v>0</v>
      </c>
      <c r="AD9" s="79">
        <v>1</v>
      </c>
      <c r="AE9" s="85" t="s">
        <v>1168</v>
      </c>
      <c r="AF9" s="79" t="b">
        <v>0</v>
      </c>
      <c r="AG9" s="79" t="s">
        <v>1182</v>
      </c>
      <c r="AH9" s="79"/>
      <c r="AI9" s="85" t="s">
        <v>1169</v>
      </c>
      <c r="AJ9" s="79" t="b">
        <v>0</v>
      </c>
      <c r="AK9" s="79">
        <v>0</v>
      </c>
      <c r="AL9" s="85" t="s">
        <v>1169</v>
      </c>
      <c r="AM9" s="79" t="s">
        <v>1188</v>
      </c>
      <c r="AN9" s="79" t="b">
        <v>0</v>
      </c>
      <c r="AO9" s="85" t="s">
        <v>1041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242</v>
      </c>
      <c r="C10" s="65" t="s">
        <v>2912</v>
      </c>
      <c r="D10" s="66">
        <v>3</v>
      </c>
      <c r="E10" s="67" t="s">
        <v>132</v>
      </c>
      <c r="F10" s="68">
        <v>35</v>
      </c>
      <c r="G10" s="65"/>
      <c r="H10" s="69"/>
      <c r="I10" s="70"/>
      <c r="J10" s="70"/>
      <c r="K10" s="34" t="s">
        <v>65</v>
      </c>
      <c r="L10" s="77">
        <v>10</v>
      </c>
      <c r="M10" s="77"/>
      <c r="N10" s="72"/>
      <c r="O10" s="79" t="s">
        <v>307</v>
      </c>
      <c r="P10" s="81">
        <v>43438.41510416667</v>
      </c>
      <c r="Q10" s="79" t="s">
        <v>310</v>
      </c>
      <c r="R10" s="79"/>
      <c r="S10" s="79"/>
      <c r="T10" s="79"/>
      <c r="U10" s="79"/>
      <c r="V10" s="82" t="s">
        <v>663</v>
      </c>
      <c r="W10" s="81">
        <v>43438.41510416667</v>
      </c>
      <c r="X10" s="82" t="s">
        <v>718</v>
      </c>
      <c r="Y10" s="79"/>
      <c r="Z10" s="79"/>
      <c r="AA10" s="85" t="s">
        <v>941</v>
      </c>
      <c r="AB10" s="85" t="s">
        <v>1041</v>
      </c>
      <c r="AC10" s="79" t="b">
        <v>0</v>
      </c>
      <c r="AD10" s="79">
        <v>1</v>
      </c>
      <c r="AE10" s="85" t="s">
        <v>1168</v>
      </c>
      <c r="AF10" s="79" t="b">
        <v>0</v>
      </c>
      <c r="AG10" s="79" t="s">
        <v>1182</v>
      </c>
      <c r="AH10" s="79"/>
      <c r="AI10" s="85" t="s">
        <v>1169</v>
      </c>
      <c r="AJ10" s="79" t="b">
        <v>0</v>
      </c>
      <c r="AK10" s="79">
        <v>0</v>
      </c>
      <c r="AL10" s="85" t="s">
        <v>1169</v>
      </c>
      <c r="AM10" s="79" t="s">
        <v>1188</v>
      </c>
      <c r="AN10" s="79" t="b">
        <v>0</v>
      </c>
      <c r="AO10" s="85" t="s">
        <v>1041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213</v>
      </c>
      <c r="B11" s="64" t="s">
        <v>262</v>
      </c>
      <c r="C11" s="65" t="s">
        <v>2912</v>
      </c>
      <c r="D11" s="66">
        <v>3</v>
      </c>
      <c r="E11" s="67" t="s">
        <v>132</v>
      </c>
      <c r="F11" s="68">
        <v>35</v>
      </c>
      <c r="G11" s="65"/>
      <c r="H11" s="69"/>
      <c r="I11" s="70"/>
      <c r="J11" s="70"/>
      <c r="K11" s="34" t="s">
        <v>65</v>
      </c>
      <c r="L11" s="77">
        <v>11</v>
      </c>
      <c r="M11" s="77"/>
      <c r="N11" s="72"/>
      <c r="O11" s="79" t="s">
        <v>307</v>
      </c>
      <c r="P11" s="81">
        <v>43438.41510416667</v>
      </c>
      <c r="Q11" s="79" t="s">
        <v>310</v>
      </c>
      <c r="R11" s="79"/>
      <c r="S11" s="79"/>
      <c r="T11" s="79"/>
      <c r="U11" s="79"/>
      <c r="V11" s="82" t="s">
        <v>663</v>
      </c>
      <c r="W11" s="81">
        <v>43438.41510416667</v>
      </c>
      <c r="X11" s="82" t="s">
        <v>718</v>
      </c>
      <c r="Y11" s="79"/>
      <c r="Z11" s="79"/>
      <c r="AA11" s="85" t="s">
        <v>941</v>
      </c>
      <c r="AB11" s="85" t="s">
        <v>1041</v>
      </c>
      <c r="AC11" s="79" t="b">
        <v>0</v>
      </c>
      <c r="AD11" s="79">
        <v>1</v>
      </c>
      <c r="AE11" s="85" t="s">
        <v>1168</v>
      </c>
      <c r="AF11" s="79" t="b">
        <v>0</v>
      </c>
      <c r="AG11" s="79" t="s">
        <v>1182</v>
      </c>
      <c r="AH11" s="79"/>
      <c r="AI11" s="85" t="s">
        <v>1169</v>
      </c>
      <c r="AJ11" s="79" t="b">
        <v>0</v>
      </c>
      <c r="AK11" s="79">
        <v>0</v>
      </c>
      <c r="AL11" s="85" t="s">
        <v>1169</v>
      </c>
      <c r="AM11" s="79" t="s">
        <v>1188</v>
      </c>
      <c r="AN11" s="79" t="b">
        <v>0</v>
      </c>
      <c r="AO11" s="85" t="s">
        <v>1041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263</v>
      </c>
      <c r="C12" s="65" t="s">
        <v>2912</v>
      </c>
      <c r="D12" s="66">
        <v>3</v>
      </c>
      <c r="E12" s="67" t="s">
        <v>132</v>
      </c>
      <c r="F12" s="68">
        <v>35</v>
      </c>
      <c r="G12" s="65"/>
      <c r="H12" s="69"/>
      <c r="I12" s="70"/>
      <c r="J12" s="70"/>
      <c r="K12" s="34" t="s">
        <v>65</v>
      </c>
      <c r="L12" s="77">
        <v>12</v>
      </c>
      <c r="M12" s="77"/>
      <c r="N12" s="72"/>
      <c r="O12" s="79" t="s">
        <v>308</v>
      </c>
      <c r="P12" s="81">
        <v>43438.41510416667</v>
      </c>
      <c r="Q12" s="79" t="s">
        <v>310</v>
      </c>
      <c r="R12" s="79"/>
      <c r="S12" s="79"/>
      <c r="T12" s="79"/>
      <c r="U12" s="79"/>
      <c r="V12" s="82" t="s">
        <v>663</v>
      </c>
      <c r="W12" s="81">
        <v>43438.41510416667</v>
      </c>
      <c r="X12" s="82" t="s">
        <v>718</v>
      </c>
      <c r="Y12" s="79"/>
      <c r="Z12" s="79"/>
      <c r="AA12" s="85" t="s">
        <v>941</v>
      </c>
      <c r="AB12" s="85" t="s">
        <v>1041</v>
      </c>
      <c r="AC12" s="79" t="b">
        <v>0</v>
      </c>
      <c r="AD12" s="79">
        <v>1</v>
      </c>
      <c r="AE12" s="85" t="s">
        <v>1168</v>
      </c>
      <c r="AF12" s="79" t="b">
        <v>0</v>
      </c>
      <c r="AG12" s="79" t="s">
        <v>1182</v>
      </c>
      <c r="AH12" s="79"/>
      <c r="AI12" s="85" t="s">
        <v>1169</v>
      </c>
      <c r="AJ12" s="79" t="b">
        <v>0</v>
      </c>
      <c r="AK12" s="79">
        <v>0</v>
      </c>
      <c r="AL12" s="85" t="s">
        <v>1169</v>
      </c>
      <c r="AM12" s="79" t="s">
        <v>1188</v>
      </c>
      <c r="AN12" s="79" t="b">
        <v>0</v>
      </c>
      <c r="AO12" s="85" t="s">
        <v>1041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2</v>
      </c>
      <c r="BE12" s="49">
        <v>25</v>
      </c>
      <c r="BF12" s="48">
        <v>0</v>
      </c>
      <c r="BG12" s="49">
        <v>0</v>
      </c>
      <c r="BH12" s="48">
        <v>0</v>
      </c>
      <c r="BI12" s="49">
        <v>0</v>
      </c>
      <c r="BJ12" s="48">
        <v>6</v>
      </c>
      <c r="BK12" s="49">
        <v>75</v>
      </c>
      <c r="BL12" s="48">
        <v>8</v>
      </c>
    </row>
    <row r="13" spans="1:64" ht="15">
      <c r="A13" s="64" t="s">
        <v>214</v>
      </c>
      <c r="B13" s="64" t="s">
        <v>252</v>
      </c>
      <c r="C13" s="65" t="s">
        <v>2912</v>
      </c>
      <c r="D13" s="66">
        <v>3</v>
      </c>
      <c r="E13" s="67" t="s">
        <v>132</v>
      </c>
      <c r="F13" s="68">
        <v>35</v>
      </c>
      <c r="G13" s="65"/>
      <c r="H13" s="69"/>
      <c r="I13" s="70"/>
      <c r="J13" s="70"/>
      <c r="K13" s="34" t="s">
        <v>65</v>
      </c>
      <c r="L13" s="77">
        <v>13</v>
      </c>
      <c r="M13" s="77"/>
      <c r="N13" s="72"/>
      <c r="O13" s="79" t="s">
        <v>307</v>
      </c>
      <c r="P13" s="81">
        <v>43438.42414351852</v>
      </c>
      <c r="Q13" s="79" t="s">
        <v>311</v>
      </c>
      <c r="R13" s="79"/>
      <c r="S13" s="79"/>
      <c r="T13" s="79"/>
      <c r="U13" s="79"/>
      <c r="V13" s="82" t="s">
        <v>664</v>
      </c>
      <c r="W13" s="81">
        <v>43438.42414351852</v>
      </c>
      <c r="X13" s="82" t="s">
        <v>719</v>
      </c>
      <c r="Y13" s="79"/>
      <c r="Z13" s="79"/>
      <c r="AA13" s="85" t="s">
        <v>942</v>
      </c>
      <c r="AB13" s="85" t="s">
        <v>1041</v>
      </c>
      <c r="AC13" s="79" t="b">
        <v>0</v>
      </c>
      <c r="AD13" s="79">
        <v>1</v>
      </c>
      <c r="AE13" s="85" t="s">
        <v>1168</v>
      </c>
      <c r="AF13" s="79" t="b">
        <v>0</v>
      </c>
      <c r="AG13" s="79" t="s">
        <v>1182</v>
      </c>
      <c r="AH13" s="79"/>
      <c r="AI13" s="85" t="s">
        <v>1169</v>
      </c>
      <c r="AJ13" s="79" t="b">
        <v>0</v>
      </c>
      <c r="AK13" s="79">
        <v>0</v>
      </c>
      <c r="AL13" s="85" t="s">
        <v>1169</v>
      </c>
      <c r="AM13" s="79" t="s">
        <v>1189</v>
      </c>
      <c r="AN13" s="79" t="b">
        <v>0</v>
      </c>
      <c r="AO13" s="85" t="s">
        <v>1041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214</v>
      </c>
      <c r="B14" s="64" t="s">
        <v>271</v>
      </c>
      <c r="C14" s="65" t="s">
        <v>2912</v>
      </c>
      <c r="D14" s="66">
        <v>3</v>
      </c>
      <c r="E14" s="67" t="s">
        <v>132</v>
      </c>
      <c r="F14" s="68">
        <v>35</v>
      </c>
      <c r="G14" s="65"/>
      <c r="H14" s="69"/>
      <c r="I14" s="70"/>
      <c r="J14" s="70"/>
      <c r="K14" s="34" t="s">
        <v>65</v>
      </c>
      <c r="L14" s="77">
        <v>14</v>
      </c>
      <c r="M14" s="77"/>
      <c r="N14" s="72"/>
      <c r="O14" s="79" t="s">
        <v>307</v>
      </c>
      <c r="P14" s="81">
        <v>43438.42414351852</v>
      </c>
      <c r="Q14" s="79" t="s">
        <v>311</v>
      </c>
      <c r="R14" s="79"/>
      <c r="S14" s="79"/>
      <c r="T14" s="79"/>
      <c r="U14" s="79"/>
      <c r="V14" s="82" t="s">
        <v>664</v>
      </c>
      <c r="W14" s="81">
        <v>43438.42414351852</v>
      </c>
      <c r="X14" s="82" t="s">
        <v>719</v>
      </c>
      <c r="Y14" s="79"/>
      <c r="Z14" s="79"/>
      <c r="AA14" s="85" t="s">
        <v>942</v>
      </c>
      <c r="AB14" s="85" t="s">
        <v>1041</v>
      </c>
      <c r="AC14" s="79" t="b">
        <v>0</v>
      </c>
      <c r="AD14" s="79">
        <v>1</v>
      </c>
      <c r="AE14" s="85" t="s">
        <v>1168</v>
      </c>
      <c r="AF14" s="79" t="b">
        <v>0</v>
      </c>
      <c r="AG14" s="79" t="s">
        <v>1182</v>
      </c>
      <c r="AH14" s="79"/>
      <c r="AI14" s="85" t="s">
        <v>1169</v>
      </c>
      <c r="AJ14" s="79" t="b">
        <v>0</v>
      </c>
      <c r="AK14" s="79">
        <v>0</v>
      </c>
      <c r="AL14" s="85" t="s">
        <v>1169</v>
      </c>
      <c r="AM14" s="79" t="s">
        <v>1189</v>
      </c>
      <c r="AN14" s="79" t="b">
        <v>0</v>
      </c>
      <c r="AO14" s="85" t="s">
        <v>1041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242</v>
      </c>
      <c r="C15" s="65" t="s">
        <v>2912</v>
      </c>
      <c r="D15" s="66">
        <v>3</v>
      </c>
      <c r="E15" s="67" t="s">
        <v>132</v>
      </c>
      <c r="F15" s="68">
        <v>35</v>
      </c>
      <c r="G15" s="65"/>
      <c r="H15" s="69"/>
      <c r="I15" s="70"/>
      <c r="J15" s="70"/>
      <c r="K15" s="34" t="s">
        <v>65</v>
      </c>
      <c r="L15" s="77">
        <v>15</v>
      </c>
      <c r="M15" s="77"/>
      <c r="N15" s="72"/>
      <c r="O15" s="79" t="s">
        <v>307</v>
      </c>
      <c r="P15" s="81">
        <v>43438.42414351852</v>
      </c>
      <c r="Q15" s="79" t="s">
        <v>311</v>
      </c>
      <c r="R15" s="79"/>
      <c r="S15" s="79"/>
      <c r="T15" s="79"/>
      <c r="U15" s="79"/>
      <c r="V15" s="82" t="s">
        <v>664</v>
      </c>
      <c r="W15" s="81">
        <v>43438.42414351852</v>
      </c>
      <c r="X15" s="82" t="s">
        <v>719</v>
      </c>
      <c r="Y15" s="79"/>
      <c r="Z15" s="79"/>
      <c r="AA15" s="85" t="s">
        <v>942</v>
      </c>
      <c r="AB15" s="85" t="s">
        <v>1041</v>
      </c>
      <c r="AC15" s="79" t="b">
        <v>0</v>
      </c>
      <c r="AD15" s="79">
        <v>1</v>
      </c>
      <c r="AE15" s="85" t="s">
        <v>1168</v>
      </c>
      <c r="AF15" s="79" t="b">
        <v>0</v>
      </c>
      <c r="AG15" s="79" t="s">
        <v>1182</v>
      </c>
      <c r="AH15" s="79"/>
      <c r="AI15" s="85" t="s">
        <v>1169</v>
      </c>
      <c r="AJ15" s="79" t="b">
        <v>0</v>
      </c>
      <c r="AK15" s="79">
        <v>0</v>
      </c>
      <c r="AL15" s="85" t="s">
        <v>1169</v>
      </c>
      <c r="AM15" s="79" t="s">
        <v>1189</v>
      </c>
      <c r="AN15" s="79" t="b">
        <v>0</v>
      </c>
      <c r="AO15" s="85" t="s">
        <v>1041</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214</v>
      </c>
      <c r="B16" s="64" t="s">
        <v>262</v>
      </c>
      <c r="C16" s="65" t="s">
        <v>2912</v>
      </c>
      <c r="D16" s="66">
        <v>3</v>
      </c>
      <c r="E16" s="67" t="s">
        <v>132</v>
      </c>
      <c r="F16" s="68">
        <v>35</v>
      </c>
      <c r="G16" s="65"/>
      <c r="H16" s="69"/>
      <c r="I16" s="70"/>
      <c r="J16" s="70"/>
      <c r="K16" s="34" t="s">
        <v>65</v>
      </c>
      <c r="L16" s="77">
        <v>16</v>
      </c>
      <c r="M16" s="77"/>
      <c r="N16" s="72"/>
      <c r="O16" s="79" t="s">
        <v>307</v>
      </c>
      <c r="P16" s="81">
        <v>43438.42414351852</v>
      </c>
      <c r="Q16" s="79" t="s">
        <v>311</v>
      </c>
      <c r="R16" s="79"/>
      <c r="S16" s="79"/>
      <c r="T16" s="79"/>
      <c r="U16" s="79"/>
      <c r="V16" s="82" t="s">
        <v>664</v>
      </c>
      <c r="W16" s="81">
        <v>43438.42414351852</v>
      </c>
      <c r="X16" s="82" t="s">
        <v>719</v>
      </c>
      <c r="Y16" s="79"/>
      <c r="Z16" s="79"/>
      <c r="AA16" s="85" t="s">
        <v>942</v>
      </c>
      <c r="AB16" s="85" t="s">
        <v>1041</v>
      </c>
      <c r="AC16" s="79" t="b">
        <v>0</v>
      </c>
      <c r="AD16" s="79">
        <v>1</v>
      </c>
      <c r="AE16" s="85" t="s">
        <v>1168</v>
      </c>
      <c r="AF16" s="79" t="b">
        <v>0</v>
      </c>
      <c r="AG16" s="79" t="s">
        <v>1182</v>
      </c>
      <c r="AH16" s="79"/>
      <c r="AI16" s="85" t="s">
        <v>1169</v>
      </c>
      <c r="AJ16" s="79" t="b">
        <v>0</v>
      </c>
      <c r="AK16" s="79">
        <v>0</v>
      </c>
      <c r="AL16" s="85" t="s">
        <v>1169</v>
      </c>
      <c r="AM16" s="79" t="s">
        <v>1189</v>
      </c>
      <c r="AN16" s="79" t="b">
        <v>0</v>
      </c>
      <c r="AO16" s="85" t="s">
        <v>1041</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214</v>
      </c>
      <c r="B17" s="64" t="s">
        <v>263</v>
      </c>
      <c r="C17" s="65" t="s">
        <v>2912</v>
      </c>
      <c r="D17" s="66">
        <v>3</v>
      </c>
      <c r="E17" s="67" t="s">
        <v>132</v>
      </c>
      <c r="F17" s="68">
        <v>35</v>
      </c>
      <c r="G17" s="65"/>
      <c r="H17" s="69"/>
      <c r="I17" s="70"/>
      <c r="J17" s="70"/>
      <c r="K17" s="34" t="s">
        <v>65</v>
      </c>
      <c r="L17" s="77">
        <v>17</v>
      </c>
      <c r="M17" s="77"/>
      <c r="N17" s="72"/>
      <c r="O17" s="79" t="s">
        <v>308</v>
      </c>
      <c r="P17" s="81">
        <v>43438.42414351852</v>
      </c>
      <c r="Q17" s="79" t="s">
        <v>311</v>
      </c>
      <c r="R17" s="79"/>
      <c r="S17" s="79"/>
      <c r="T17" s="79"/>
      <c r="U17" s="79"/>
      <c r="V17" s="82" t="s">
        <v>664</v>
      </c>
      <c r="W17" s="81">
        <v>43438.42414351852</v>
      </c>
      <c r="X17" s="82" t="s">
        <v>719</v>
      </c>
      <c r="Y17" s="79"/>
      <c r="Z17" s="79"/>
      <c r="AA17" s="85" t="s">
        <v>942</v>
      </c>
      <c r="AB17" s="85" t="s">
        <v>1041</v>
      </c>
      <c r="AC17" s="79" t="b">
        <v>0</v>
      </c>
      <c r="AD17" s="79">
        <v>1</v>
      </c>
      <c r="AE17" s="85" t="s">
        <v>1168</v>
      </c>
      <c r="AF17" s="79" t="b">
        <v>0</v>
      </c>
      <c r="AG17" s="79" t="s">
        <v>1182</v>
      </c>
      <c r="AH17" s="79"/>
      <c r="AI17" s="85" t="s">
        <v>1169</v>
      </c>
      <c r="AJ17" s="79" t="b">
        <v>0</v>
      </c>
      <c r="AK17" s="79">
        <v>0</v>
      </c>
      <c r="AL17" s="85" t="s">
        <v>1169</v>
      </c>
      <c r="AM17" s="79" t="s">
        <v>1189</v>
      </c>
      <c r="AN17" s="79" t="b">
        <v>0</v>
      </c>
      <c r="AO17" s="85" t="s">
        <v>1041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14.285714285714286</v>
      </c>
      <c r="BF17" s="48">
        <v>0</v>
      </c>
      <c r="BG17" s="49">
        <v>0</v>
      </c>
      <c r="BH17" s="48">
        <v>0</v>
      </c>
      <c r="BI17" s="49">
        <v>0</v>
      </c>
      <c r="BJ17" s="48">
        <v>6</v>
      </c>
      <c r="BK17" s="49">
        <v>85.71428571428571</v>
      </c>
      <c r="BL17" s="48">
        <v>7</v>
      </c>
    </row>
    <row r="18" spans="1:64" ht="15">
      <c r="A18" s="64" t="s">
        <v>215</v>
      </c>
      <c r="B18" s="64" t="s">
        <v>252</v>
      </c>
      <c r="C18" s="65" t="s">
        <v>2912</v>
      </c>
      <c r="D18" s="66">
        <v>3</v>
      </c>
      <c r="E18" s="67" t="s">
        <v>132</v>
      </c>
      <c r="F18" s="68">
        <v>35</v>
      </c>
      <c r="G18" s="65"/>
      <c r="H18" s="69"/>
      <c r="I18" s="70"/>
      <c r="J18" s="70"/>
      <c r="K18" s="34" t="s">
        <v>65</v>
      </c>
      <c r="L18" s="77">
        <v>18</v>
      </c>
      <c r="M18" s="77"/>
      <c r="N18" s="72"/>
      <c r="O18" s="79" t="s">
        <v>307</v>
      </c>
      <c r="P18" s="81">
        <v>43441.519421296296</v>
      </c>
      <c r="Q18" s="79" t="s">
        <v>312</v>
      </c>
      <c r="R18" s="79"/>
      <c r="S18" s="79"/>
      <c r="T18" s="79" t="s">
        <v>562</v>
      </c>
      <c r="U18" s="79"/>
      <c r="V18" s="82" t="s">
        <v>665</v>
      </c>
      <c r="W18" s="81">
        <v>43441.519421296296</v>
      </c>
      <c r="X18" s="82" t="s">
        <v>720</v>
      </c>
      <c r="Y18" s="79"/>
      <c r="Z18" s="79"/>
      <c r="AA18" s="85" t="s">
        <v>943</v>
      </c>
      <c r="AB18" s="79"/>
      <c r="AC18" s="79" t="b">
        <v>0</v>
      </c>
      <c r="AD18" s="79">
        <v>0</v>
      </c>
      <c r="AE18" s="85" t="s">
        <v>1169</v>
      </c>
      <c r="AF18" s="79" t="b">
        <v>0</v>
      </c>
      <c r="AG18" s="79" t="s">
        <v>1182</v>
      </c>
      <c r="AH18" s="79"/>
      <c r="AI18" s="85" t="s">
        <v>1169</v>
      </c>
      <c r="AJ18" s="79" t="b">
        <v>0</v>
      </c>
      <c r="AK18" s="79">
        <v>1</v>
      </c>
      <c r="AL18" s="85" t="s">
        <v>988</v>
      </c>
      <c r="AM18" s="79" t="s">
        <v>1190</v>
      </c>
      <c r="AN18" s="79" t="b">
        <v>0</v>
      </c>
      <c r="AO18" s="85" t="s">
        <v>988</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1</v>
      </c>
      <c r="BD18" s="48"/>
      <c r="BE18" s="49"/>
      <c r="BF18" s="48"/>
      <c r="BG18" s="49"/>
      <c r="BH18" s="48"/>
      <c r="BI18" s="49"/>
      <c r="BJ18" s="48"/>
      <c r="BK18" s="49"/>
      <c r="BL18" s="48"/>
    </row>
    <row r="19" spans="1:64" ht="15">
      <c r="A19" s="64" t="s">
        <v>215</v>
      </c>
      <c r="B19" s="64" t="s">
        <v>247</v>
      </c>
      <c r="C19" s="65" t="s">
        <v>2912</v>
      </c>
      <c r="D19" s="66">
        <v>3</v>
      </c>
      <c r="E19" s="67" t="s">
        <v>132</v>
      </c>
      <c r="F19" s="68">
        <v>35</v>
      </c>
      <c r="G19" s="65"/>
      <c r="H19" s="69"/>
      <c r="I19" s="70"/>
      <c r="J19" s="70"/>
      <c r="K19" s="34" t="s">
        <v>65</v>
      </c>
      <c r="L19" s="77">
        <v>19</v>
      </c>
      <c r="M19" s="77"/>
      <c r="N19" s="72"/>
      <c r="O19" s="79" t="s">
        <v>307</v>
      </c>
      <c r="P19" s="81">
        <v>43441.519421296296</v>
      </c>
      <c r="Q19" s="79" t="s">
        <v>312</v>
      </c>
      <c r="R19" s="79"/>
      <c r="S19" s="79"/>
      <c r="T19" s="79" t="s">
        <v>562</v>
      </c>
      <c r="U19" s="79"/>
      <c r="V19" s="82" t="s">
        <v>665</v>
      </c>
      <c r="W19" s="81">
        <v>43441.519421296296</v>
      </c>
      <c r="X19" s="82" t="s">
        <v>720</v>
      </c>
      <c r="Y19" s="79"/>
      <c r="Z19" s="79"/>
      <c r="AA19" s="85" t="s">
        <v>943</v>
      </c>
      <c r="AB19" s="79"/>
      <c r="AC19" s="79" t="b">
        <v>0</v>
      </c>
      <c r="AD19" s="79">
        <v>0</v>
      </c>
      <c r="AE19" s="85" t="s">
        <v>1169</v>
      </c>
      <c r="AF19" s="79" t="b">
        <v>0</v>
      </c>
      <c r="AG19" s="79" t="s">
        <v>1182</v>
      </c>
      <c r="AH19" s="79"/>
      <c r="AI19" s="85" t="s">
        <v>1169</v>
      </c>
      <c r="AJ19" s="79" t="b">
        <v>0</v>
      </c>
      <c r="AK19" s="79">
        <v>1</v>
      </c>
      <c r="AL19" s="85" t="s">
        <v>988</v>
      </c>
      <c r="AM19" s="79" t="s">
        <v>1190</v>
      </c>
      <c r="AN19" s="79" t="b">
        <v>0</v>
      </c>
      <c r="AO19" s="85" t="s">
        <v>988</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2</v>
      </c>
      <c r="BE19" s="49">
        <v>8</v>
      </c>
      <c r="BF19" s="48">
        <v>0</v>
      </c>
      <c r="BG19" s="49">
        <v>0</v>
      </c>
      <c r="BH19" s="48">
        <v>0</v>
      </c>
      <c r="BI19" s="49">
        <v>0</v>
      </c>
      <c r="BJ19" s="48">
        <v>23</v>
      </c>
      <c r="BK19" s="49">
        <v>92</v>
      </c>
      <c r="BL19" s="48">
        <v>25</v>
      </c>
    </row>
    <row r="20" spans="1:64" ht="15">
      <c r="A20" s="64" t="s">
        <v>216</v>
      </c>
      <c r="B20" s="64" t="s">
        <v>252</v>
      </c>
      <c r="C20" s="65" t="s">
        <v>2912</v>
      </c>
      <c r="D20" s="66">
        <v>3</v>
      </c>
      <c r="E20" s="67" t="s">
        <v>132</v>
      </c>
      <c r="F20" s="68">
        <v>35</v>
      </c>
      <c r="G20" s="65"/>
      <c r="H20" s="69"/>
      <c r="I20" s="70"/>
      <c r="J20" s="70"/>
      <c r="K20" s="34" t="s">
        <v>65</v>
      </c>
      <c r="L20" s="77">
        <v>20</v>
      </c>
      <c r="M20" s="77"/>
      <c r="N20" s="72"/>
      <c r="O20" s="79" t="s">
        <v>307</v>
      </c>
      <c r="P20" s="81">
        <v>43445.56565972222</v>
      </c>
      <c r="Q20" s="79" t="s">
        <v>313</v>
      </c>
      <c r="R20" s="79"/>
      <c r="S20" s="79"/>
      <c r="T20" s="79" t="s">
        <v>563</v>
      </c>
      <c r="U20" s="82" t="s">
        <v>627</v>
      </c>
      <c r="V20" s="82" t="s">
        <v>627</v>
      </c>
      <c r="W20" s="81">
        <v>43445.56565972222</v>
      </c>
      <c r="X20" s="82" t="s">
        <v>721</v>
      </c>
      <c r="Y20" s="79"/>
      <c r="Z20" s="79"/>
      <c r="AA20" s="85" t="s">
        <v>944</v>
      </c>
      <c r="AB20" s="79"/>
      <c r="AC20" s="79" t="b">
        <v>0</v>
      </c>
      <c r="AD20" s="79">
        <v>0</v>
      </c>
      <c r="AE20" s="85" t="s">
        <v>1169</v>
      </c>
      <c r="AF20" s="79" t="b">
        <v>0</v>
      </c>
      <c r="AG20" s="79" t="s">
        <v>1182</v>
      </c>
      <c r="AH20" s="79"/>
      <c r="AI20" s="85" t="s">
        <v>1169</v>
      </c>
      <c r="AJ20" s="79" t="b">
        <v>0</v>
      </c>
      <c r="AK20" s="79">
        <v>3</v>
      </c>
      <c r="AL20" s="85" t="s">
        <v>1145</v>
      </c>
      <c r="AM20" s="79" t="s">
        <v>1189</v>
      </c>
      <c r="AN20" s="79" t="b">
        <v>0</v>
      </c>
      <c r="AO20" s="85" t="s">
        <v>1145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7.6923076923076925</v>
      </c>
      <c r="BF20" s="48">
        <v>0</v>
      </c>
      <c r="BG20" s="49">
        <v>0</v>
      </c>
      <c r="BH20" s="48">
        <v>0</v>
      </c>
      <c r="BI20" s="49">
        <v>0</v>
      </c>
      <c r="BJ20" s="48">
        <v>12</v>
      </c>
      <c r="BK20" s="49">
        <v>92.3076923076923</v>
      </c>
      <c r="BL20" s="48">
        <v>13</v>
      </c>
    </row>
    <row r="21" spans="1:64" ht="15">
      <c r="A21" s="64" t="s">
        <v>217</v>
      </c>
      <c r="B21" s="64" t="s">
        <v>272</v>
      </c>
      <c r="C21" s="65" t="s">
        <v>2912</v>
      </c>
      <c r="D21" s="66">
        <v>3</v>
      </c>
      <c r="E21" s="67" t="s">
        <v>132</v>
      </c>
      <c r="F21" s="68">
        <v>35</v>
      </c>
      <c r="G21" s="65"/>
      <c r="H21" s="69"/>
      <c r="I21" s="70"/>
      <c r="J21" s="70"/>
      <c r="K21" s="34" t="s">
        <v>65</v>
      </c>
      <c r="L21" s="77">
        <v>21</v>
      </c>
      <c r="M21" s="77"/>
      <c r="N21" s="72"/>
      <c r="O21" s="79" t="s">
        <v>307</v>
      </c>
      <c r="P21" s="81">
        <v>43446.02247685185</v>
      </c>
      <c r="Q21" s="79" t="s">
        <v>314</v>
      </c>
      <c r="R21" s="82" t="s">
        <v>494</v>
      </c>
      <c r="S21" s="79" t="s">
        <v>545</v>
      </c>
      <c r="T21" s="79"/>
      <c r="U21" s="79"/>
      <c r="V21" s="82" t="s">
        <v>666</v>
      </c>
      <c r="W21" s="81">
        <v>43446.02247685185</v>
      </c>
      <c r="X21" s="82" t="s">
        <v>722</v>
      </c>
      <c r="Y21" s="79"/>
      <c r="Z21" s="79"/>
      <c r="AA21" s="85" t="s">
        <v>945</v>
      </c>
      <c r="AB21" s="79"/>
      <c r="AC21" s="79" t="b">
        <v>0</v>
      </c>
      <c r="AD21" s="79">
        <v>1</v>
      </c>
      <c r="AE21" s="85" t="s">
        <v>1169</v>
      </c>
      <c r="AF21" s="79" t="b">
        <v>1</v>
      </c>
      <c r="AG21" s="79" t="s">
        <v>1182</v>
      </c>
      <c r="AH21" s="79"/>
      <c r="AI21" s="85" t="s">
        <v>1085</v>
      </c>
      <c r="AJ21" s="79" t="b">
        <v>0</v>
      </c>
      <c r="AK21" s="79">
        <v>0</v>
      </c>
      <c r="AL21" s="85" t="s">
        <v>1169</v>
      </c>
      <c r="AM21" s="79" t="s">
        <v>1188</v>
      </c>
      <c r="AN21" s="79" t="b">
        <v>0</v>
      </c>
      <c r="AO21" s="85" t="s">
        <v>945</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c r="BE21" s="49"/>
      <c r="BF21" s="48"/>
      <c r="BG21" s="49"/>
      <c r="BH21" s="48"/>
      <c r="BI21" s="49"/>
      <c r="BJ21" s="48"/>
      <c r="BK21" s="49"/>
      <c r="BL21" s="48"/>
    </row>
    <row r="22" spans="1:64" ht="15">
      <c r="A22" s="64" t="s">
        <v>217</v>
      </c>
      <c r="B22" s="64" t="s">
        <v>217</v>
      </c>
      <c r="C22" s="65" t="s">
        <v>2912</v>
      </c>
      <c r="D22" s="66">
        <v>3</v>
      </c>
      <c r="E22" s="67" t="s">
        <v>132</v>
      </c>
      <c r="F22" s="68">
        <v>35</v>
      </c>
      <c r="G22" s="65"/>
      <c r="H22" s="69"/>
      <c r="I22" s="70"/>
      <c r="J22" s="70"/>
      <c r="K22" s="34" t="s">
        <v>65</v>
      </c>
      <c r="L22" s="77">
        <v>22</v>
      </c>
      <c r="M22" s="77"/>
      <c r="N22" s="72"/>
      <c r="O22" s="79" t="s">
        <v>176</v>
      </c>
      <c r="P22" s="81">
        <v>43446.01878472222</v>
      </c>
      <c r="Q22" s="79" t="s">
        <v>315</v>
      </c>
      <c r="R22" s="82" t="s">
        <v>495</v>
      </c>
      <c r="S22" s="79" t="s">
        <v>545</v>
      </c>
      <c r="T22" s="79" t="s">
        <v>564</v>
      </c>
      <c r="U22" s="79"/>
      <c r="V22" s="82" t="s">
        <v>666</v>
      </c>
      <c r="W22" s="81">
        <v>43446.01878472222</v>
      </c>
      <c r="X22" s="82" t="s">
        <v>723</v>
      </c>
      <c r="Y22" s="79"/>
      <c r="Z22" s="79"/>
      <c r="AA22" s="85" t="s">
        <v>946</v>
      </c>
      <c r="AB22" s="79"/>
      <c r="AC22" s="79" t="b">
        <v>0</v>
      </c>
      <c r="AD22" s="79">
        <v>0</v>
      </c>
      <c r="AE22" s="85" t="s">
        <v>1169</v>
      </c>
      <c r="AF22" s="79" t="b">
        <v>1</v>
      </c>
      <c r="AG22" s="79" t="s">
        <v>1182</v>
      </c>
      <c r="AH22" s="79"/>
      <c r="AI22" s="85" t="s">
        <v>1083</v>
      </c>
      <c r="AJ22" s="79" t="b">
        <v>0</v>
      </c>
      <c r="AK22" s="79">
        <v>0</v>
      </c>
      <c r="AL22" s="85" t="s">
        <v>1169</v>
      </c>
      <c r="AM22" s="79" t="s">
        <v>1188</v>
      </c>
      <c r="AN22" s="79" t="b">
        <v>0</v>
      </c>
      <c r="AO22" s="85" t="s">
        <v>946</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15</v>
      </c>
      <c r="BK22" s="49">
        <v>100</v>
      </c>
      <c r="BL22" s="48">
        <v>15</v>
      </c>
    </row>
    <row r="23" spans="1:64" ht="15">
      <c r="A23" s="64" t="s">
        <v>217</v>
      </c>
      <c r="B23" s="64" t="s">
        <v>273</v>
      </c>
      <c r="C23" s="65" t="s">
        <v>2912</v>
      </c>
      <c r="D23" s="66">
        <v>3</v>
      </c>
      <c r="E23" s="67" t="s">
        <v>132</v>
      </c>
      <c r="F23" s="68">
        <v>35</v>
      </c>
      <c r="G23" s="65"/>
      <c r="H23" s="69"/>
      <c r="I23" s="70"/>
      <c r="J23" s="70"/>
      <c r="K23" s="34" t="s">
        <v>65</v>
      </c>
      <c r="L23" s="77">
        <v>23</v>
      </c>
      <c r="M23" s="77"/>
      <c r="N23" s="72"/>
      <c r="O23" s="79" t="s">
        <v>307</v>
      </c>
      <c r="P23" s="81">
        <v>43446.02247685185</v>
      </c>
      <c r="Q23" s="79" t="s">
        <v>314</v>
      </c>
      <c r="R23" s="82" t="s">
        <v>494</v>
      </c>
      <c r="S23" s="79" t="s">
        <v>545</v>
      </c>
      <c r="T23" s="79"/>
      <c r="U23" s="79"/>
      <c r="V23" s="82" t="s">
        <v>666</v>
      </c>
      <c r="W23" s="81">
        <v>43446.02247685185</v>
      </c>
      <c r="X23" s="82" t="s">
        <v>722</v>
      </c>
      <c r="Y23" s="79"/>
      <c r="Z23" s="79"/>
      <c r="AA23" s="85" t="s">
        <v>945</v>
      </c>
      <c r="AB23" s="79"/>
      <c r="AC23" s="79" t="b">
        <v>0</v>
      </c>
      <c r="AD23" s="79">
        <v>1</v>
      </c>
      <c r="AE23" s="85" t="s">
        <v>1169</v>
      </c>
      <c r="AF23" s="79" t="b">
        <v>1</v>
      </c>
      <c r="AG23" s="79" t="s">
        <v>1182</v>
      </c>
      <c r="AH23" s="79"/>
      <c r="AI23" s="85" t="s">
        <v>1085</v>
      </c>
      <c r="AJ23" s="79" t="b">
        <v>0</v>
      </c>
      <c r="AK23" s="79">
        <v>0</v>
      </c>
      <c r="AL23" s="85" t="s">
        <v>1169</v>
      </c>
      <c r="AM23" s="79" t="s">
        <v>1188</v>
      </c>
      <c r="AN23" s="79" t="b">
        <v>0</v>
      </c>
      <c r="AO23" s="85" t="s">
        <v>945</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1</v>
      </c>
      <c r="BE23" s="49">
        <v>5.2631578947368425</v>
      </c>
      <c r="BF23" s="48">
        <v>0</v>
      </c>
      <c r="BG23" s="49">
        <v>0</v>
      </c>
      <c r="BH23" s="48">
        <v>0</v>
      </c>
      <c r="BI23" s="49">
        <v>0</v>
      </c>
      <c r="BJ23" s="48">
        <v>18</v>
      </c>
      <c r="BK23" s="49">
        <v>94.73684210526316</v>
      </c>
      <c r="BL23" s="48">
        <v>19</v>
      </c>
    </row>
    <row r="24" spans="1:64" ht="15">
      <c r="A24" s="64" t="s">
        <v>218</v>
      </c>
      <c r="B24" s="64" t="s">
        <v>264</v>
      </c>
      <c r="C24" s="65" t="s">
        <v>2912</v>
      </c>
      <c r="D24" s="66">
        <v>3</v>
      </c>
      <c r="E24" s="67" t="s">
        <v>132</v>
      </c>
      <c r="F24" s="68">
        <v>35</v>
      </c>
      <c r="G24" s="65"/>
      <c r="H24" s="69"/>
      <c r="I24" s="70"/>
      <c r="J24" s="70"/>
      <c r="K24" s="34" t="s">
        <v>65</v>
      </c>
      <c r="L24" s="77">
        <v>24</v>
      </c>
      <c r="M24" s="77"/>
      <c r="N24" s="72"/>
      <c r="O24" s="79" t="s">
        <v>307</v>
      </c>
      <c r="P24" s="81">
        <v>43446.301458333335</v>
      </c>
      <c r="Q24" s="79" t="s">
        <v>316</v>
      </c>
      <c r="R24" s="79"/>
      <c r="S24" s="79"/>
      <c r="T24" s="79" t="s">
        <v>565</v>
      </c>
      <c r="U24" s="79"/>
      <c r="V24" s="82" t="s">
        <v>667</v>
      </c>
      <c r="W24" s="81">
        <v>43446.301458333335</v>
      </c>
      <c r="X24" s="82" t="s">
        <v>724</v>
      </c>
      <c r="Y24" s="79"/>
      <c r="Z24" s="79"/>
      <c r="AA24" s="85" t="s">
        <v>947</v>
      </c>
      <c r="AB24" s="79"/>
      <c r="AC24" s="79" t="b">
        <v>0</v>
      </c>
      <c r="AD24" s="79">
        <v>0</v>
      </c>
      <c r="AE24" s="85" t="s">
        <v>1169</v>
      </c>
      <c r="AF24" s="79" t="b">
        <v>0</v>
      </c>
      <c r="AG24" s="79" t="s">
        <v>1182</v>
      </c>
      <c r="AH24" s="79"/>
      <c r="AI24" s="85" t="s">
        <v>1169</v>
      </c>
      <c r="AJ24" s="79" t="b">
        <v>0</v>
      </c>
      <c r="AK24" s="79">
        <v>3</v>
      </c>
      <c r="AL24" s="85" t="s">
        <v>1096</v>
      </c>
      <c r="AM24" s="79" t="s">
        <v>1189</v>
      </c>
      <c r="AN24" s="79" t="b">
        <v>0</v>
      </c>
      <c r="AO24" s="85" t="s">
        <v>1096</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6.25</v>
      </c>
      <c r="BF24" s="48">
        <v>0</v>
      </c>
      <c r="BG24" s="49">
        <v>0</v>
      </c>
      <c r="BH24" s="48">
        <v>0</v>
      </c>
      <c r="BI24" s="49">
        <v>0</v>
      </c>
      <c r="BJ24" s="48">
        <v>15</v>
      </c>
      <c r="BK24" s="49">
        <v>93.75</v>
      </c>
      <c r="BL24" s="48">
        <v>16</v>
      </c>
    </row>
    <row r="25" spans="1:64" ht="15">
      <c r="A25" s="64" t="s">
        <v>218</v>
      </c>
      <c r="B25" s="64" t="s">
        <v>252</v>
      </c>
      <c r="C25" s="65" t="s">
        <v>2912</v>
      </c>
      <c r="D25" s="66">
        <v>3</v>
      </c>
      <c r="E25" s="67" t="s">
        <v>132</v>
      </c>
      <c r="F25" s="68">
        <v>35</v>
      </c>
      <c r="G25" s="65"/>
      <c r="H25" s="69"/>
      <c r="I25" s="70"/>
      <c r="J25" s="70"/>
      <c r="K25" s="34" t="s">
        <v>65</v>
      </c>
      <c r="L25" s="77">
        <v>25</v>
      </c>
      <c r="M25" s="77"/>
      <c r="N25" s="72"/>
      <c r="O25" s="79" t="s">
        <v>307</v>
      </c>
      <c r="P25" s="81">
        <v>43446.301458333335</v>
      </c>
      <c r="Q25" s="79" t="s">
        <v>316</v>
      </c>
      <c r="R25" s="79"/>
      <c r="S25" s="79"/>
      <c r="T25" s="79" t="s">
        <v>565</v>
      </c>
      <c r="U25" s="79"/>
      <c r="V25" s="82" t="s">
        <v>667</v>
      </c>
      <c r="W25" s="81">
        <v>43446.301458333335</v>
      </c>
      <c r="X25" s="82" t="s">
        <v>724</v>
      </c>
      <c r="Y25" s="79"/>
      <c r="Z25" s="79"/>
      <c r="AA25" s="85" t="s">
        <v>947</v>
      </c>
      <c r="AB25" s="79"/>
      <c r="AC25" s="79" t="b">
        <v>0</v>
      </c>
      <c r="AD25" s="79">
        <v>0</v>
      </c>
      <c r="AE25" s="85" t="s">
        <v>1169</v>
      </c>
      <c r="AF25" s="79" t="b">
        <v>0</v>
      </c>
      <c r="AG25" s="79" t="s">
        <v>1182</v>
      </c>
      <c r="AH25" s="79"/>
      <c r="AI25" s="85" t="s">
        <v>1169</v>
      </c>
      <c r="AJ25" s="79" t="b">
        <v>0</v>
      </c>
      <c r="AK25" s="79">
        <v>3</v>
      </c>
      <c r="AL25" s="85" t="s">
        <v>1096</v>
      </c>
      <c r="AM25" s="79" t="s">
        <v>1189</v>
      </c>
      <c r="AN25" s="79" t="b">
        <v>0</v>
      </c>
      <c r="AO25" s="85" t="s">
        <v>1096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219</v>
      </c>
      <c r="B26" s="64" t="s">
        <v>274</v>
      </c>
      <c r="C26" s="65" t="s">
        <v>2912</v>
      </c>
      <c r="D26" s="66">
        <v>3</v>
      </c>
      <c r="E26" s="67" t="s">
        <v>132</v>
      </c>
      <c r="F26" s="68">
        <v>35</v>
      </c>
      <c r="G26" s="65"/>
      <c r="H26" s="69"/>
      <c r="I26" s="70"/>
      <c r="J26" s="70"/>
      <c r="K26" s="34" t="s">
        <v>65</v>
      </c>
      <c r="L26" s="77">
        <v>26</v>
      </c>
      <c r="M26" s="77"/>
      <c r="N26" s="72"/>
      <c r="O26" s="79" t="s">
        <v>307</v>
      </c>
      <c r="P26" s="81">
        <v>43464.570069444446</v>
      </c>
      <c r="Q26" s="79" t="s">
        <v>317</v>
      </c>
      <c r="R26" s="79" t="s">
        <v>496</v>
      </c>
      <c r="S26" s="79" t="s">
        <v>546</v>
      </c>
      <c r="T26" s="79"/>
      <c r="U26" s="79"/>
      <c r="V26" s="82" t="s">
        <v>668</v>
      </c>
      <c r="W26" s="81">
        <v>43464.570069444446</v>
      </c>
      <c r="X26" s="82" t="s">
        <v>725</v>
      </c>
      <c r="Y26" s="79"/>
      <c r="Z26" s="79"/>
      <c r="AA26" s="85" t="s">
        <v>948</v>
      </c>
      <c r="AB26" s="79"/>
      <c r="AC26" s="79" t="b">
        <v>0</v>
      </c>
      <c r="AD26" s="79">
        <v>0</v>
      </c>
      <c r="AE26" s="85" t="s">
        <v>1169</v>
      </c>
      <c r="AF26" s="79" t="b">
        <v>0</v>
      </c>
      <c r="AG26" s="79" t="s">
        <v>1182</v>
      </c>
      <c r="AH26" s="79"/>
      <c r="AI26" s="85" t="s">
        <v>1169</v>
      </c>
      <c r="AJ26" s="79" t="b">
        <v>0</v>
      </c>
      <c r="AK26" s="79">
        <v>0</v>
      </c>
      <c r="AL26" s="85" t="s">
        <v>1169</v>
      </c>
      <c r="AM26" s="79" t="s">
        <v>1191</v>
      </c>
      <c r="AN26" s="79" t="b">
        <v>0</v>
      </c>
      <c r="AO26" s="85" t="s">
        <v>948</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219</v>
      </c>
      <c r="B27" s="64" t="s">
        <v>275</v>
      </c>
      <c r="C27" s="65" t="s">
        <v>2912</v>
      </c>
      <c r="D27" s="66">
        <v>3</v>
      </c>
      <c r="E27" s="67" t="s">
        <v>132</v>
      </c>
      <c r="F27" s="68">
        <v>35</v>
      </c>
      <c r="G27" s="65"/>
      <c r="H27" s="69"/>
      <c r="I27" s="70"/>
      <c r="J27" s="70"/>
      <c r="K27" s="34" t="s">
        <v>65</v>
      </c>
      <c r="L27" s="77">
        <v>27</v>
      </c>
      <c r="M27" s="77"/>
      <c r="N27" s="72"/>
      <c r="O27" s="79" t="s">
        <v>307</v>
      </c>
      <c r="P27" s="81">
        <v>43464.570069444446</v>
      </c>
      <c r="Q27" s="79" t="s">
        <v>317</v>
      </c>
      <c r="R27" s="79" t="s">
        <v>496</v>
      </c>
      <c r="S27" s="79" t="s">
        <v>546</v>
      </c>
      <c r="T27" s="79"/>
      <c r="U27" s="79"/>
      <c r="V27" s="82" t="s">
        <v>668</v>
      </c>
      <c r="W27" s="81">
        <v>43464.570069444446</v>
      </c>
      <c r="X27" s="82" t="s">
        <v>725</v>
      </c>
      <c r="Y27" s="79"/>
      <c r="Z27" s="79"/>
      <c r="AA27" s="85" t="s">
        <v>948</v>
      </c>
      <c r="AB27" s="79"/>
      <c r="AC27" s="79" t="b">
        <v>0</v>
      </c>
      <c r="AD27" s="79">
        <v>0</v>
      </c>
      <c r="AE27" s="85" t="s">
        <v>1169</v>
      </c>
      <c r="AF27" s="79" t="b">
        <v>0</v>
      </c>
      <c r="AG27" s="79" t="s">
        <v>1182</v>
      </c>
      <c r="AH27" s="79"/>
      <c r="AI27" s="85" t="s">
        <v>1169</v>
      </c>
      <c r="AJ27" s="79" t="b">
        <v>0</v>
      </c>
      <c r="AK27" s="79">
        <v>0</v>
      </c>
      <c r="AL27" s="85" t="s">
        <v>1169</v>
      </c>
      <c r="AM27" s="79" t="s">
        <v>1191</v>
      </c>
      <c r="AN27" s="79" t="b">
        <v>0</v>
      </c>
      <c r="AO27" s="85" t="s">
        <v>948</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219</v>
      </c>
      <c r="B28" s="64" t="s">
        <v>276</v>
      </c>
      <c r="C28" s="65" t="s">
        <v>2912</v>
      </c>
      <c r="D28" s="66">
        <v>3</v>
      </c>
      <c r="E28" s="67" t="s">
        <v>132</v>
      </c>
      <c r="F28" s="68">
        <v>35</v>
      </c>
      <c r="G28" s="65"/>
      <c r="H28" s="69"/>
      <c r="I28" s="70"/>
      <c r="J28" s="70"/>
      <c r="K28" s="34" t="s">
        <v>65</v>
      </c>
      <c r="L28" s="77">
        <v>28</v>
      </c>
      <c r="M28" s="77"/>
      <c r="N28" s="72"/>
      <c r="O28" s="79" t="s">
        <v>307</v>
      </c>
      <c r="P28" s="81">
        <v>43464.570069444446</v>
      </c>
      <c r="Q28" s="79" t="s">
        <v>317</v>
      </c>
      <c r="R28" s="79" t="s">
        <v>496</v>
      </c>
      <c r="S28" s="79" t="s">
        <v>546</v>
      </c>
      <c r="T28" s="79"/>
      <c r="U28" s="79"/>
      <c r="V28" s="82" t="s">
        <v>668</v>
      </c>
      <c r="W28" s="81">
        <v>43464.570069444446</v>
      </c>
      <c r="X28" s="82" t="s">
        <v>725</v>
      </c>
      <c r="Y28" s="79"/>
      <c r="Z28" s="79"/>
      <c r="AA28" s="85" t="s">
        <v>948</v>
      </c>
      <c r="AB28" s="79"/>
      <c r="AC28" s="79" t="b">
        <v>0</v>
      </c>
      <c r="AD28" s="79">
        <v>0</v>
      </c>
      <c r="AE28" s="85" t="s">
        <v>1169</v>
      </c>
      <c r="AF28" s="79" t="b">
        <v>0</v>
      </c>
      <c r="AG28" s="79" t="s">
        <v>1182</v>
      </c>
      <c r="AH28" s="79"/>
      <c r="AI28" s="85" t="s">
        <v>1169</v>
      </c>
      <c r="AJ28" s="79" t="b">
        <v>0</v>
      </c>
      <c r="AK28" s="79">
        <v>0</v>
      </c>
      <c r="AL28" s="85" t="s">
        <v>1169</v>
      </c>
      <c r="AM28" s="79" t="s">
        <v>1191</v>
      </c>
      <c r="AN28" s="79" t="b">
        <v>0</v>
      </c>
      <c r="AO28" s="85" t="s">
        <v>948</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219</v>
      </c>
      <c r="B29" s="64" t="s">
        <v>277</v>
      </c>
      <c r="C29" s="65" t="s">
        <v>2912</v>
      </c>
      <c r="D29" s="66">
        <v>3</v>
      </c>
      <c r="E29" s="67" t="s">
        <v>132</v>
      </c>
      <c r="F29" s="68">
        <v>35</v>
      </c>
      <c r="G29" s="65"/>
      <c r="H29" s="69"/>
      <c r="I29" s="70"/>
      <c r="J29" s="70"/>
      <c r="K29" s="34" t="s">
        <v>65</v>
      </c>
      <c r="L29" s="77">
        <v>29</v>
      </c>
      <c r="M29" s="77"/>
      <c r="N29" s="72"/>
      <c r="O29" s="79" t="s">
        <v>307</v>
      </c>
      <c r="P29" s="81">
        <v>43464.570069444446</v>
      </c>
      <c r="Q29" s="79" t="s">
        <v>317</v>
      </c>
      <c r="R29" s="79" t="s">
        <v>496</v>
      </c>
      <c r="S29" s="79" t="s">
        <v>546</v>
      </c>
      <c r="T29" s="79"/>
      <c r="U29" s="79"/>
      <c r="V29" s="82" t="s">
        <v>668</v>
      </c>
      <c r="W29" s="81">
        <v>43464.570069444446</v>
      </c>
      <c r="X29" s="82" t="s">
        <v>725</v>
      </c>
      <c r="Y29" s="79"/>
      <c r="Z29" s="79"/>
      <c r="AA29" s="85" t="s">
        <v>948</v>
      </c>
      <c r="AB29" s="79"/>
      <c r="AC29" s="79" t="b">
        <v>0</v>
      </c>
      <c r="AD29" s="79">
        <v>0</v>
      </c>
      <c r="AE29" s="85" t="s">
        <v>1169</v>
      </c>
      <c r="AF29" s="79" t="b">
        <v>0</v>
      </c>
      <c r="AG29" s="79" t="s">
        <v>1182</v>
      </c>
      <c r="AH29" s="79"/>
      <c r="AI29" s="85" t="s">
        <v>1169</v>
      </c>
      <c r="AJ29" s="79" t="b">
        <v>0</v>
      </c>
      <c r="AK29" s="79">
        <v>0</v>
      </c>
      <c r="AL29" s="85" t="s">
        <v>1169</v>
      </c>
      <c r="AM29" s="79" t="s">
        <v>1191</v>
      </c>
      <c r="AN29" s="79" t="b">
        <v>0</v>
      </c>
      <c r="AO29" s="85" t="s">
        <v>948</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19</v>
      </c>
      <c r="BK29" s="49">
        <v>100</v>
      </c>
      <c r="BL29" s="48">
        <v>19</v>
      </c>
    </row>
    <row r="30" spans="1:64" ht="15">
      <c r="A30" s="64" t="s">
        <v>219</v>
      </c>
      <c r="B30" s="64" t="s">
        <v>252</v>
      </c>
      <c r="C30" s="65" t="s">
        <v>2912</v>
      </c>
      <c r="D30" s="66">
        <v>3</v>
      </c>
      <c r="E30" s="67" t="s">
        <v>132</v>
      </c>
      <c r="F30" s="68">
        <v>35</v>
      </c>
      <c r="G30" s="65"/>
      <c r="H30" s="69"/>
      <c r="I30" s="70"/>
      <c r="J30" s="70"/>
      <c r="K30" s="34" t="s">
        <v>65</v>
      </c>
      <c r="L30" s="77">
        <v>30</v>
      </c>
      <c r="M30" s="77"/>
      <c r="N30" s="72"/>
      <c r="O30" s="79" t="s">
        <v>307</v>
      </c>
      <c r="P30" s="81">
        <v>43464.570069444446</v>
      </c>
      <c r="Q30" s="79" t="s">
        <v>317</v>
      </c>
      <c r="R30" s="79" t="s">
        <v>496</v>
      </c>
      <c r="S30" s="79" t="s">
        <v>546</v>
      </c>
      <c r="T30" s="79"/>
      <c r="U30" s="79"/>
      <c r="V30" s="82" t="s">
        <v>668</v>
      </c>
      <c r="W30" s="81">
        <v>43464.570069444446</v>
      </c>
      <c r="X30" s="82" t="s">
        <v>725</v>
      </c>
      <c r="Y30" s="79"/>
      <c r="Z30" s="79"/>
      <c r="AA30" s="85" t="s">
        <v>948</v>
      </c>
      <c r="AB30" s="79"/>
      <c r="AC30" s="79" t="b">
        <v>0</v>
      </c>
      <c r="AD30" s="79">
        <v>0</v>
      </c>
      <c r="AE30" s="85" t="s">
        <v>1169</v>
      </c>
      <c r="AF30" s="79" t="b">
        <v>0</v>
      </c>
      <c r="AG30" s="79" t="s">
        <v>1182</v>
      </c>
      <c r="AH30" s="79"/>
      <c r="AI30" s="85" t="s">
        <v>1169</v>
      </c>
      <c r="AJ30" s="79" t="b">
        <v>0</v>
      </c>
      <c r="AK30" s="79">
        <v>0</v>
      </c>
      <c r="AL30" s="85" t="s">
        <v>1169</v>
      </c>
      <c r="AM30" s="79" t="s">
        <v>1191</v>
      </c>
      <c r="AN30" s="79" t="b">
        <v>0</v>
      </c>
      <c r="AO30" s="85" t="s">
        <v>948</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1</v>
      </c>
      <c r="BD30" s="48"/>
      <c r="BE30" s="49"/>
      <c r="BF30" s="48"/>
      <c r="BG30" s="49"/>
      <c r="BH30" s="48"/>
      <c r="BI30" s="49"/>
      <c r="BJ30" s="48"/>
      <c r="BK30" s="49"/>
      <c r="BL30" s="48"/>
    </row>
    <row r="31" spans="1:64" ht="15">
      <c r="A31" s="64" t="s">
        <v>220</v>
      </c>
      <c r="B31" s="64" t="s">
        <v>278</v>
      </c>
      <c r="C31" s="65" t="s">
        <v>2912</v>
      </c>
      <c r="D31" s="66">
        <v>3</v>
      </c>
      <c r="E31" s="67" t="s">
        <v>132</v>
      </c>
      <c r="F31" s="68">
        <v>35</v>
      </c>
      <c r="G31" s="65"/>
      <c r="H31" s="69"/>
      <c r="I31" s="70"/>
      <c r="J31" s="70"/>
      <c r="K31" s="34" t="s">
        <v>65</v>
      </c>
      <c r="L31" s="77">
        <v>31</v>
      </c>
      <c r="M31" s="77"/>
      <c r="N31" s="72"/>
      <c r="O31" s="79" t="s">
        <v>307</v>
      </c>
      <c r="P31" s="81">
        <v>43468.057592592595</v>
      </c>
      <c r="Q31" s="79" t="s">
        <v>318</v>
      </c>
      <c r="R31" s="79"/>
      <c r="S31" s="79"/>
      <c r="T31" s="79"/>
      <c r="U31" s="79"/>
      <c r="V31" s="82" t="s">
        <v>669</v>
      </c>
      <c r="W31" s="81">
        <v>43468.057592592595</v>
      </c>
      <c r="X31" s="82" t="s">
        <v>726</v>
      </c>
      <c r="Y31" s="79"/>
      <c r="Z31" s="79"/>
      <c r="AA31" s="85" t="s">
        <v>949</v>
      </c>
      <c r="AB31" s="79"/>
      <c r="AC31" s="79" t="b">
        <v>0</v>
      </c>
      <c r="AD31" s="79">
        <v>0</v>
      </c>
      <c r="AE31" s="85" t="s">
        <v>1169</v>
      </c>
      <c r="AF31" s="79" t="b">
        <v>0</v>
      </c>
      <c r="AG31" s="79" t="s">
        <v>1182</v>
      </c>
      <c r="AH31" s="79"/>
      <c r="AI31" s="85" t="s">
        <v>1169</v>
      </c>
      <c r="AJ31" s="79" t="b">
        <v>0</v>
      </c>
      <c r="AK31" s="79">
        <v>3</v>
      </c>
      <c r="AL31" s="85" t="s">
        <v>1093</v>
      </c>
      <c r="AM31" s="79" t="s">
        <v>1189</v>
      </c>
      <c r="AN31" s="79" t="b">
        <v>0</v>
      </c>
      <c r="AO31" s="85" t="s">
        <v>1093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220</v>
      </c>
      <c r="B32" s="64" t="s">
        <v>265</v>
      </c>
      <c r="C32" s="65" t="s">
        <v>2912</v>
      </c>
      <c r="D32" s="66">
        <v>3</v>
      </c>
      <c r="E32" s="67" t="s">
        <v>132</v>
      </c>
      <c r="F32" s="68">
        <v>35</v>
      </c>
      <c r="G32" s="65"/>
      <c r="H32" s="69"/>
      <c r="I32" s="70"/>
      <c r="J32" s="70"/>
      <c r="K32" s="34" t="s">
        <v>65</v>
      </c>
      <c r="L32" s="77">
        <v>32</v>
      </c>
      <c r="M32" s="77"/>
      <c r="N32" s="72"/>
      <c r="O32" s="79" t="s">
        <v>307</v>
      </c>
      <c r="P32" s="81">
        <v>43468.057592592595</v>
      </c>
      <c r="Q32" s="79" t="s">
        <v>318</v>
      </c>
      <c r="R32" s="79"/>
      <c r="S32" s="79"/>
      <c r="T32" s="79"/>
      <c r="U32" s="79"/>
      <c r="V32" s="82" t="s">
        <v>669</v>
      </c>
      <c r="W32" s="81">
        <v>43468.057592592595</v>
      </c>
      <c r="X32" s="82" t="s">
        <v>726</v>
      </c>
      <c r="Y32" s="79"/>
      <c r="Z32" s="79"/>
      <c r="AA32" s="85" t="s">
        <v>949</v>
      </c>
      <c r="AB32" s="79"/>
      <c r="AC32" s="79" t="b">
        <v>0</v>
      </c>
      <c r="AD32" s="79">
        <v>0</v>
      </c>
      <c r="AE32" s="85" t="s">
        <v>1169</v>
      </c>
      <c r="AF32" s="79" t="b">
        <v>0</v>
      </c>
      <c r="AG32" s="79" t="s">
        <v>1182</v>
      </c>
      <c r="AH32" s="79"/>
      <c r="AI32" s="85" t="s">
        <v>1169</v>
      </c>
      <c r="AJ32" s="79" t="b">
        <v>0</v>
      </c>
      <c r="AK32" s="79">
        <v>3</v>
      </c>
      <c r="AL32" s="85" t="s">
        <v>1093</v>
      </c>
      <c r="AM32" s="79" t="s">
        <v>1189</v>
      </c>
      <c r="AN32" s="79" t="b">
        <v>0</v>
      </c>
      <c r="AO32" s="85" t="s">
        <v>1093</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19</v>
      </c>
      <c r="BK32" s="49">
        <v>100</v>
      </c>
      <c r="BL32" s="48">
        <v>19</v>
      </c>
    </row>
    <row r="33" spans="1:64" ht="15">
      <c r="A33" s="64" t="s">
        <v>220</v>
      </c>
      <c r="B33" s="64" t="s">
        <v>264</v>
      </c>
      <c r="C33" s="65" t="s">
        <v>2912</v>
      </c>
      <c r="D33" s="66">
        <v>3</v>
      </c>
      <c r="E33" s="67" t="s">
        <v>132</v>
      </c>
      <c r="F33" s="68">
        <v>35</v>
      </c>
      <c r="G33" s="65"/>
      <c r="H33" s="69"/>
      <c r="I33" s="70"/>
      <c r="J33" s="70"/>
      <c r="K33" s="34" t="s">
        <v>65</v>
      </c>
      <c r="L33" s="77">
        <v>33</v>
      </c>
      <c r="M33" s="77"/>
      <c r="N33" s="72"/>
      <c r="O33" s="79" t="s">
        <v>307</v>
      </c>
      <c r="P33" s="81">
        <v>43468.057592592595</v>
      </c>
      <c r="Q33" s="79" t="s">
        <v>318</v>
      </c>
      <c r="R33" s="79"/>
      <c r="S33" s="79"/>
      <c r="T33" s="79"/>
      <c r="U33" s="79"/>
      <c r="V33" s="82" t="s">
        <v>669</v>
      </c>
      <c r="W33" s="81">
        <v>43468.057592592595</v>
      </c>
      <c r="X33" s="82" t="s">
        <v>726</v>
      </c>
      <c r="Y33" s="79"/>
      <c r="Z33" s="79"/>
      <c r="AA33" s="85" t="s">
        <v>949</v>
      </c>
      <c r="AB33" s="79"/>
      <c r="AC33" s="79" t="b">
        <v>0</v>
      </c>
      <c r="AD33" s="79">
        <v>0</v>
      </c>
      <c r="AE33" s="85" t="s">
        <v>1169</v>
      </c>
      <c r="AF33" s="79" t="b">
        <v>0</v>
      </c>
      <c r="AG33" s="79" t="s">
        <v>1182</v>
      </c>
      <c r="AH33" s="79"/>
      <c r="AI33" s="85" t="s">
        <v>1169</v>
      </c>
      <c r="AJ33" s="79" t="b">
        <v>0</v>
      </c>
      <c r="AK33" s="79">
        <v>3</v>
      </c>
      <c r="AL33" s="85" t="s">
        <v>1093</v>
      </c>
      <c r="AM33" s="79" t="s">
        <v>1189</v>
      </c>
      <c r="AN33" s="79" t="b">
        <v>0</v>
      </c>
      <c r="AO33" s="85" t="s">
        <v>1093</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220</v>
      </c>
      <c r="B34" s="64" t="s">
        <v>252</v>
      </c>
      <c r="C34" s="65" t="s">
        <v>2912</v>
      </c>
      <c r="D34" s="66">
        <v>3</v>
      </c>
      <c r="E34" s="67" t="s">
        <v>132</v>
      </c>
      <c r="F34" s="68">
        <v>35</v>
      </c>
      <c r="G34" s="65"/>
      <c r="H34" s="69"/>
      <c r="I34" s="70"/>
      <c r="J34" s="70"/>
      <c r="K34" s="34" t="s">
        <v>65</v>
      </c>
      <c r="L34" s="77">
        <v>34</v>
      </c>
      <c r="M34" s="77"/>
      <c r="N34" s="72"/>
      <c r="O34" s="79" t="s">
        <v>307</v>
      </c>
      <c r="P34" s="81">
        <v>43468.057592592595</v>
      </c>
      <c r="Q34" s="79" t="s">
        <v>318</v>
      </c>
      <c r="R34" s="79"/>
      <c r="S34" s="79"/>
      <c r="T34" s="79"/>
      <c r="U34" s="79"/>
      <c r="V34" s="82" t="s">
        <v>669</v>
      </c>
      <c r="W34" s="81">
        <v>43468.057592592595</v>
      </c>
      <c r="X34" s="82" t="s">
        <v>726</v>
      </c>
      <c r="Y34" s="79"/>
      <c r="Z34" s="79"/>
      <c r="AA34" s="85" t="s">
        <v>949</v>
      </c>
      <c r="AB34" s="79"/>
      <c r="AC34" s="79" t="b">
        <v>0</v>
      </c>
      <c r="AD34" s="79">
        <v>0</v>
      </c>
      <c r="AE34" s="85" t="s">
        <v>1169</v>
      </c>
      <c r="AF34" s="79" t="b">
        <v>0</v>
      </c>
      <c r="AG34" s="79" t="s">
        <v>1182</v>
      </c>
      <c r="AH34" s="79"/>
      <c r="AI34" s="85" t="s">
        <v>1169</v>
      </c>
      <c r="AJ34" s="79" t="b">
        <v>0</v>
      </c>
      <c r="AK34" s="79">
        <v>3</v>
      </c>
      <c r="AL34" s="85" t="s">
        <v>1093</v>
      </c>
      <c r="AM34" s="79" t="s">
        <v>1189</v>
      </c>
      <c r="AN34" s="79" t="b">
        <v>0</v>
      </c>
      <c r="AO34" s="85" t="s">
        <v>1093</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1</v>
      </c>
      <c r="BD34" s="48"/>
      <c r="BE34" s="49"/>
      <c r="BF34" s="48"/>
      <c r="BG34" s="49"/>
      <c r="BH34" s="48"/>
      <c r="BI34" s="49"/>
      <c r="BJ34" s="48"/>
      <c r="BK34" s="49"/>
      <c r="BL34" s="48"/>
    </row>
    <row r="35" spans="1:64" ht="15">
      <c r="A35" s="64" t="s">
        <v>221</v>
      </c>
      <c r="B35" s="64" t="s">
        <v>252</v>
      </c>
      <c r="C35" s="65" t="s">
        <v>2912</v>
      </c>
      <c r="D35" s="66">
        <v>3</v>
      </c>
      <c r="E35" s="67" t="s">
        <v>132</v>
      </c>
      <c r="F35" s="68">
        <v>35</v>
      </c>
      <c r="G35" s="65"/>
      <c r="H35" s="69"/>
      <c r="I35" s="70"/>
      <c r="J35" s="70"/>
      <c r="K35" s="34" t="s">
        <v>65</v>
      </c>
      <c r="L35" s="77">
        <v>35</v>
      </c>
      <c r="M35" s="77"/>
      <c r="N35" s="72"/>
      <c r="O35" s="79" t="s">
        <v>307</v>
      </c>
      <c r="P35" s="81">
        <v>43478.82921296296</v>
      </c>
      <c r="Q35" s="79" t="s">
        <v>319</v>
      </c>
      <c r="R35" s="82" t="s">
        <v>497</v>
      </c>
      <c r="S35" s="79" t="s">
        <v>545</v>
      </c>
      <c r="T35" s="79" t="s">
        <v>562</v>
      </c>
      <c r="U35" s="79"/>
      <c r="V35" s="82" t="s">
        <v>670</v>
      </c>
      <c r="W35" s="81">
        <v>43478.82921296296</v>
      </c>
      <c r="X35" s="82" t="s">
        <v>727</v>
      </c>
      <c r="Y35" s="79"/>
      <c r="Z35" s="79"/>
      <c r="AA35" s="85" t="s">
        <v>950</v>
      </c>
      <c r="AB35" s="79"/>
      <c r="AC35" s="79" t="b">
        <v>0</v>
      </c>
      <c r="AD35" s="79">
        <v>1</v>
      </c>
      <c r="AE35" s="85" t="s">
        <v>1169</v>
      </c>
      <c r="AF35" s="79" t="b">
        <v>1</v>
      </c>
      <c r="AG35" s="79" t="s">
        <v>1182</v>
      </c>
      <c r="AH35" s="79"/>
      <c r="AI35" s="85" t="s">
        <v>994</v>
      </c>
      <c r="AJ35" s="79" t="b">
        <v>0</v>
      </c>
      <c r="AK35" s="79">
        <v>0</v>
      </c>
      <c r="AL35" s="85" t="s">
        <v>1169</v>
      </c>
      <c r="AM35" s="79" t="s">
        <v>1189</v>
      </c>
      <c r="AN35" s="79" t="b">
        <v>0</v>
      </c>
      <c r="AO35" s="85" t="s">
        <v>950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6.666666666666667</v>
      </c>
      <c r="BF35" s="48">
        <v>0</v>
      </c>
      <c r="BG35" s="49">
        <v>0</v>
      </c>
      <c r="BH35" s="48">
        <v>0</v>
      </c>
      <c r="BI35" s="49">
        <v>0</v>
      </c>
      <c r="BJ35" s="48">
        <v>14</v>
      </c>
      <c r="BK35" s="49">
        <v>93.33333333333333</v>
      </c>
      <c r="BL35" s="48">
        <v>15</v>
      </c>
    </row>
    <row r="36" spans="1:64" ht="15">
      <c r="A36" s="64" t="s">
        <v>222</v>
      </c>
      <c r="B36" s="64" t="s">
        <v>221</v>
      </c>
      <c r="C36" s="65" t="s">
        <v>2912</v>
      </c>
      <c r="D36" s="66">
        <v>3</v>
      </c>
      <c r="E36" s="67" t="s">
        <v>132</v>
      </c>
      <c r="F36" s="68">
        <v>35</v>
      </c>
      <c r="G36" s="65"/>
      <c r="H36" s="69"/>
      <c r="I36" s="70"/>
      <c r="J36" s="70"/>
      <c r="K36" s="34" t="s">
        <v>65</v>
      </c>
      <c r="L36" s="77">
        <v>36</v>
      </c>
      <c r="M36" s="77"/>
      <c r="N36" s="72"/>
      <c r="O36" s="79" t="s">
        <v>307</v>
      </c>
      <c r="P36" s="81">
        <v>43481.21255787037</v>
      </c>
      <c r="Q36" s="79" t="s">
        <v>320</v>
      </c>
      <c r="R36" s="82" t="s">
        <v>497</v>
      </c>
      <c r="S36" s="79" t="s">
        <v>545</v>
      </c>
      <c r="T36" s="79" t="s">
        <v>562</v>
      </c>
      <c r="U36" s="79"/>
      <c r="V36" s="82" t="s">
        <v>671</v>
      </c>
      <c r="W36" s="81">
        <v>43481.21255787037</v>
      </c>
      <c r="X36" s="82" t="s">
        <v>728</v>
      </c>
      <c r="Y36" s="79"/>
      <c r="Z36" s="79"/>
      <c r="AA36" s="85" t="s">
        <v>951</v>
      </c>
      <c r="AB36" s="79"/>
      <c r="AC36" s="79" t="b">
        <v>0</v>
      </c>
      <c r="AD36" s="79">
        <v>0</v>
      </c>
      <c r="AE36" s="85" t="s">
        <v>1169</v>
      </c>
      <c r="AF36" s="79" t="b">
        <v>1</v>
      </c>
      <c r="AG36" s="79" t="s">
        <v>1182</v>
      </c>
      <c r="AH36" s="79"/>
      <c r="AI36" s="85" t="s">
        <v>994</v>
      </c>
      <c r="AJ36" s="79" t="b">
        <v>0</v>
      </c>
      <c r="AK36" s="79">
        <v>1</v>
      </c>
      <c r="AL36" s="85" t="s">
        <v>950</v>
      </c>
      <c r="AM36" s="79" t="s">
        <v>1188</v>
      </c>
      <c r="AN36" s="79" t="b">
        <v>0</v>
      </c>
      <c r="AO36" s="85" t="s">
        <v>950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222</v>
      </c>
      <c r="B37" s="64" t="s">
        <v>252</v>
      </c>
      <c r="C37" s="65" t="s">
        <v>2912</v>
      </c>
      <c r="D37" s="66">
        <v>3</v>
      </c>
      <c r="E37" s="67" t="s">
        <v>132</v>
      </c>
      <c r="F37" s="68">
        <v>35</v>
      </c>
      <c r="G37" s="65"/>
      <c r="H37" s="69"/>
      <c r="I37" s="70"/>
      <c r="J37" s="70"/>
      <c r="K37" s="34" t="s">
        <v>65</v>
      </c>
      <c r="L37" s="77">
        <v>37</v>
      </c>
      <c r="M37" s="77"/>
      <c r="N37" s="72"/>
      <c r="O37" s="79" t="s">
        <v>307</v>
      </c>
      <c r="P37" s="81">
        <v>43481.21255787037</v>
      </c>
      <c r="Q37" s="79" t="s">
        <v>320</v>
      </c>
      <c r="R37" s="82" t="s">
        <v>497</v>
      </c>
      <c r="S37" s="79" t="s">
        <v>545</v>
      </c>
      <c r="T37" s="79" t="s">
        <v>562</v>
      </c>
      <c r="U37" s="79"/>
      <c r="V37" s="82" t="s">
        <v>671</v>
      </c>
      <c r="W37" s="81">
        <v>43481.21255787037</v>
      </c>
      <c r="X37" s="82" t="s">
        <v>728</v>
      </c>
      <c r="Y37" s="79"/>
      <c r="Z37" s="79"/>
      <c r="AA37" s="85" t="s">
        <v>951</v>
      </c>
      <c r="AB37" s="79"/>
      <c r="AC37" s="79" t="b">
        <v>0</v>
      </c>
      <c r="AD37" s="79">
        <v>0</v>
      </c>
      <c r="AE37" s="85" t="s">
        <v>1169</v>
      </c>
      <c r="AF37" s="79" t="b">
        <v>1</v>
      </c>
      <c r="AG37" s="79" t="s">
        <v>1182</v>
      </c>
      <c r="AH37" s="79"/>
      <c r="AI37" s="85" t="s">
        <v>994</v>
      </c>
      <c r="AJ37" s="79" t="b">
        <v>0</v>
      </c>
      <c r="AK37" s="79">
        <v>1</v>
      </c>
      <c r="AL37" s="85" t="s">
        <v>950</v>
      </c>
      <c r="AM37" s="79" t="s">
        <v>1188</v>
      </c>
      <c r="AN37" s="79" t="b">
        <v>0</v>
      </c>
      <c r="AO37" s="85" t="s">
        <v>950</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5.882352941176471</v>
      </c>
      <c r="BF37" s="48">
        <v>0</v>
      </c>
      <c r="BG37" s="49">
        <v>0</v>
      </c>
      <c r="BH37" s="48">
        <v>0</v>
      </c>
      <c r="BI37" s="49">
        <v>0</v>
      </c>
      <c r="BJ37" s="48">
        <v>16</v>
      </c>
      <c r="BK37" s="49">
        <v>94.11764705882354</v>
      </c>
      <c r="BL37" s="48">
        <v>17</v>
      </c>
    </row>
    <row r="38" spans="1:64" ht="15">
      <c r="A38" s="64" t="s">
        <v>223</v>
      </c>
      <c r="B38" s="64" t="s">
        <v>252</v>
      </c>
      <c r="C38" s="65" t="s">
        <v>2912</v>
      </c>
      <c r="D38" s="66">
        <v>3</v>
      </c>
      <c r="E38" s="67" t="s">
        <v>132</v>
      </c>
      <c r="F38" s="68">
        <v>35</v>
      </c>
      <c r="G38" s="65"/>
      <c r="H38" s="69"/>
      <c r="I38" s="70"/>
      <c r="J38" s="70"/>
      <c r="K38" s="34" t="s">
        <v>65</v>
      </c>
      <c r="L38" s="77">
        <v>38</v>
      </c>
      <c r="M38" s="77"/>
      <c r="N38" s="72"/>
      <c r="O38" s="79" t="s">
        <v>307</v>
      </c>
      <c r="P38" s="81">
        <v>43487.60797453704</v>
      </c>
      <c r="Q38" s="79" t="s">
        <v>321</v>
      </c>
      <c r="R38" s="82" t="s">
        <v>498</v>
      </c>
      <c r="S38" s="79" t="s">
        <v>547</v>
      </c>
      <c r="T38" s="79"/>
      <c r="U38" s="79"/>
      <c r="V38" s="82" t="s">
        <v>672</v>
      </c>
      <c r="W38" s="81">
        <v>43487.60797453704</v>
      </c>
      <c r="X38" s="82" t="s">
        <v>729</v>
      </c>
      <c r="Y38" s="79"/>
      <c r="Z38" s="79"/>
      <c r="AA38" s="85" t="s">
        <v>952</v>
      </c>
      <c r="AB38" s="79"/>
      <c r="AC38" s="79" t="b">
        <v>0</v>
      </c>
      <c r="AD38" s="79">
        <v>0</v>
      </c>
      <c r="AE38" s="85" t="s">
        <v>1169</v>
      </c>
      <c r="AF38" s="79" t="b">
        <v>0</v>
      </c>
      <c r="AG38" s="79" t="s">
        <v>1182</v>
      </c>
      <c r="AH38" s="79"/>
      <c r="AI38" s="85" t="s">
        <v>1169</v>
      </c>
      <c r="AJ38" s="79" t="b">
        <v>0</v>
      </c>
      <c r="AK38" s="79">
        <v>0</v>
      </c>
      <c r="AL38" s="85" t="s">
        <v>1169</v>
      </c>
      <c r="AM38" s="79" t="s">
        <v>1188</v>
      </c>
      <c r="AN38" s="79" t="b">
        <v>0</v>
      </c>
      <c r="AO38" s="85" t="s">
        <v>952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14.285714285714286</v>
      </c>
      <c r="BH38" s="48">
        <v>0</v>
      </c>
      <c r="BI38" s="49">
        <v>0</v>
      </c>
      <c r="BJ38" s="48">
        <v>6</v>
      </c>
      <c r="BK38" s="49">
        <v>85.71428571428571</v>
      </c>
      <c r="BL38" s="48">
        <v>7</v>
      </c>
    </row>
    <row r="39" spans="1:64" ht="15">
      <c r="A39" s="64" t="s">
        <v>224</v>
      </c>
      <c r="B39" s="64" t="s">
        <v>252</v>
      </c>
      <c r="C39" s="65" t="s">
        <v>2912</v>
      </c>
      <c r="D39" s="66">
        <v>3</v>
      </c>
      <c r="E39" s="67" t="s">
        <v>132</v>
      </c>
      <c r="F39" s="68">
        <v>35</v>
      </c>
      <c r="G39" s="65"/>
      <c r="H39" s="69"/>
      <c r="I39" s="70"/>
      <c r="J39" s="70"/>
      <c r="K39" s="34" t="s">
        <v>65</v>
      </c>
      <c r="L39" s="77">
        <v>39</v>
      </c>
      <c r="M39" s="77"/>
      <c r="N39" s="72"/>
      <c r="O39" s="79" t="s">
        <v>308</v>
      </c>
      <c r="P39" s="81">
        <v>43492.988703703704</v>
      </c>
      <c r="Q39" s="79" t="s">
        <v>322</v>
      </c>
      <c r="R39" s="79"/>
      <c r="S39" s="79"/>
      <c r="T39" s="79"/>
      <c r="U39" s="79"/>
      <c r="V39" s="82" t="s">
        <v>673</v>
      </c>
      <c r="W39" s="81">
        <v>43492.988703703704</v>
      </c>
      <c r="X39" s="82" t="s">
        <v>730</v>
      </c>
      <c r="Y39" s="79"/>
      <c r="Z39" s="79"/>
      <c r="AA39" s="85" t="s">
        <v>953</v>
      </c>
      <c r="AB39" s="85" t="s">
        <v>1150</v>
      </c>
      <c r="AC39" s="79" t="b">
        <v>0</v>
      </c>
      <c r="AD39" s="79">
        <v>0</v>
      </c>
      <c r="AE39" s="85" t="s">
        <v>1170</v>
      </c>
      <c r="AF39" s="79" t="b">
        <v>0</v>
      </c>
      <c r="AG39" s="79" t="s">
        <v>1182</v>
      </c>
      <c r="AH39" s="79"/>
      <c r="AI39" s="85" t="s">
        <v>1169</v>
      </c>
      <c r="AJ39" s="79" t="b">
        <v>0</v>
      </c>
      <c r="AK39" s="79">
        <v>0</v>
      </c>
      <c r="AL39" s="85" t="s">
        <v>1169</v>
      </c>
      <c r="AM39" s="79" t="s">
        <v>1188</v>
      </c>
      <c r="AN39" s="79" t="b">
        <v>0</v>
      </c>
      <c r="AO39" s="85" t="s">
        <v>1150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7.142857142857143</v>
      </c>
      <c r="BF39" s="48">
        <v>0</v>
      </c>
      <c r="BG39" s="49">
        <v>0</v>
      </c>
      <c r="BH39" s="48">
        <v>0</v>
      </c>
      <c r="BI39" s="49">
        <v>0</v>
      </c>
      <c r="BJ39" s="48">
        <v>13</v>
      </c>
      <c r="BK39" s="49">
        <v>92.85714285714286</v>
      </c>
      <c r="BL39" s="48">
        <v>14</v>
      </c>
    </row>
    <row r="40" spans="1:64" ht="15">
      <c r="A40" s="64" t="s">
        <v>225</v>
      </c>
      <c r="B40" s="64" t="s">
        <v>247</v>
      </c>
      <c r="C40" s="65" t="s">
        <v>2912</v>
      </c>
      <c r="D40" s="66">
        <v>3</v>
      </c>
      <c r="E40" s="67" t="s">
        <v>132</v>
      </c>
      <c r="F40" s="68">
        <v>35</v>
      </c>
      <c r="G40" s="65"/>
      <c r="H40" s="69"/>
      <c r="I40" s="70"/>
      <c r="J40" s="70"/>
      <c r="K40" s="34" t="s">
        <v>65</v>
      </c>
      <c r="L40" s="77">
        <v>40</v>
      </c>
      <c r="M40" s="77"/>
      <c r="N40" s="72"/>
      <c r="O40" s="79" t="s">
        <v>307</v>
      </c>
      <c r="P40" s="81">
        <v>43441.71840277778</v>
      </c>
      <c r="Q40" s="79" t="s">
        <v>323</v>
      </c>
      <c r="R40" s="82" t="s">
        <v>499</v>
      </c>
      <c r="S40" s="79" t="s">
        <v>547</v>
      </c>
      <c r="T40" s="79" t="s">
        <v>562</v>
      </c>
      <c r="U40" s="79"/>
      <c r="V40" s="82" t="s">
        <v>674</v>
      </c>
      <c r="W40" s="81">
        <v>43441.71840277778</v>
      </c>
      <c r="X40" s="82" t="s">
        <v>731</v>
      </c>
      <c r="Y40" s="79"/>
      <c r="Z40" s="79"/>
      <c r="AA40" s="85" t="s">
        <v>954</v>
      </c>
      <c r="AB40" s="85" t="s">
        <v>1163</v>
      </c>
      <c r="AC40" s="79" t="b">
        <v>0</v>
      </c>
      <c r="AD40" s="79">
        <v>1</v>
      </c>
      <c r="AE40" s="85" t="s">
        <v>1171</v>
      </c>
      <c r="AF40" s="79" t="b">
        <v>0</v>
      </c>
      <c r="AG40" s="79" t="s">
        <v>1182</v>
      </c>
      <c r="AH40" s="79"/>
      <c r="AI40" s="85" t="s">
        <v>1169</v>
      </c>
      <c r="AJ40" s="79" t="b">
        <v>0</v>
      </c>
      <c r="AK40" s="79">
        <v>0</v>
      </c>
      <c r="AL40" s="85" t="s">
        <v>1169</v>
      </c>
      <c r="AM40" s="79" t="s">
        <v>1189</v>
      </c>
      <c r="AN40" s="79" t="b">
        <v>0</v>
      </c>
      <c r="AO40" s="85" t="s">
        <v>1163</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225</v>
      </c>
      <c r="B41" s="64" t="s">
        <v>226</v>
      </c>
      <c r="C41" s="65" t="s">
        <v>2912</v>
      </c>
      <c r="D41" s="66">
        <v>3</v>
      </c>
      <c r="E41" s="67" t="s">
        <v>132</v>
      </c>
      <c r="F41" s="68">
        <v>35</v>
      </c>
      <c r="G41" s="65"/>
      <c r="H41" s="69"/>
      <c r="I41" s="70"/>
      <c r="J41" s="70"/>
      <c r="K41" s="34" t="s">
        <v>66</v>
      </c>
      <c r="L41" s="77">
        <v>41</v>
      </c>
      <c r="M41" s="77"/>
      <c r="N41" s="72"/>
      <c r="O41" s="79" t="s">
        <v>307</v>
      </c>
      <c r="P41" s="81">
        <v>43441.71840277778</v>
      </c>
      <c r="Q41" s="79" t="s">
        <v>323</v>
      </c>
      <c r="R41" s="82" t="s">
        <v>499</v>
      </c>
      <c r="S41" s="79" t="s">
        <v>547</v>
      </c>
      <c r="T41" s="79" t="s">
        <v>562</v>
      </c>
      <c r="U41" s="79"/>
      <c r="V41" s="82" t="s">
        <v>674</v>
      </c>
      <c r="W41" s="81">
        <v>43441.71840277778</v>
      </c>
      <c r="X41" s="82" t="s">
        <v>731</v>
      </c>
      <c r="Y41" s="79"/>
      <c r="Z41" s="79"/>
      <c r="AA41" s="85" t="s">
        <v>954</v>
      </c>
      <c r="AB41" s="85" t="s">
        <v>1163</v>
      </c>
      <c r="AC41" s="79" t="b">
        <v>0</v>
      </c>
      <c r="AD41" s="79">
        <v>1</v>
      </c>
      <c r="AE41" s="85" t="s">
        <v>1171</v>
      </c>
      <c r="AF41" s="79" t="b">
        <v>0</v>
      </c>
      <c r="AG41" s="79" t="s">
        <v>1182</v>
      </c>
      <c r="AH41" s="79"/>
      <c r="AI41" s="85" t="s">
        <v>1169</v>
      </c>
      <c r="AJ41" s="79" t="b">
        <v>0</v>
      </c>
      <c r="AK41" s="79">
        <v>0</v>
      </c>
      <c r="AL41" s="85" t="s">
        <v>1169</v>
      </c>
      <c r="AM41" s="79" t="s">
        <v>1189</v>
      </c>
      <c r="AN41" s="79" t="b">
        <v>0</v>
      </c>
      <c r="AO41" s="85" t="s">
        <v>1163</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225</v>
      </c>
      <c r="B42" s="64" t="s">
        <v>279</v>
      </c>
      <c r="C42" s="65" t="s">
        <v>2912</v>
      </c>
      <c r="D42" s="66">
        <v>3</v>
      </c>
      <c r="E42" s="67" t="s">
        <v>132</v>
      </c>
      <c r="F42" s="68">
        <v>35</v>
      </c>
      <c r="G42" s="65"/>
      <c r="H42" s="69"/>
      <c r="I42" s="70"/>
      <c r="J42" s="70"/>
      <c r="K42" s="34" t="s">
        <v>65</v>
      </c>
      <c r="L42" s="77">
        <v>42</v>
      </c>
      <c r="M42" s="77"/>
      <c r="N42" s="72"/>
      <c r="O42" s="79" t="s">
        <v>307</v>
      </c>
      <c r="P42" s="81">
        <v>43441.71840277778</v>
      </c>
      <c r="Q42" s="79" t="s">
        <v>323</v>
      </c>
      <c r="R42" s="82" t="s">
        <v>499</v>
      </c>
      <c r="S42" s="79" t="s">
        <v>547</v>
      </c>
      <c r="T42" s="79" t="s">
        <v>562</v>
      </c>
      <c r="U42" s="79"/>
      <c r="V42" s="82" t="s">
        <v>674</v>
      </c>
      <c r="W42" s="81">
        <v>43441.71840277778</v>
      </c>
      <c r="X42" s="82" t="s">
        <v>731</v>
      </c>
      <c r="Y42" s="79"/>
      <c r="Z42" s="79"/>
      <c r="AA42" s="85" t="s">
        <v>954</v>
      </c>
      <c r="AB42" s="85" t="s">
        <v>1163</v>
      </c>
      <c r="AC42" s="79" t="b">
        <v>0</v>
      </c>
      <c r="AD42" s="79">
        <v>1</v>
      </c>
      <c r="AE42" s="85" t="s">
        <v>1171</v>
      </c>
      <c r="AF42" s="79" t="b">
        <v>0</v>
      </c>
      <c r="AG42" s="79" t="s">
        <v>1182</v>
      </c>
      <c r="AH42" s="79"/>
      <c r="AI42" s="85" t="s">
        <v>1169</v>
      </c>
      <c r="AJ42" s="79" t="b">
        <v>0</v>
      </c>
      <c r="AK42" s="79">
        <v>0</v>
      </c>
      <c r="AL42" s="85" t="s">
        <v>1169</v>
      </c>
      <c r="AM42" s="79" t="s">
        <v>1189</v>
      </c>
      <c r="AN42" s="79" t="b">
        <v>0</v>
      </c>
      <c r="AO42" s="85" t="s">
        <v>1163</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225</v>
      </c>
      <c r="B43" s="64" t="s">
        <v>256</v>
      </c>
      <c r="C43" s="65" t="s">
        <v>2912</v>
      </c>
      <c r="D43" s="66">
        <v>3</v>
      </c>
      <c r="E43" s="67" t="s">
        <v>132</v>
      </c>
      <c r="F43" s="68">
        <v>35</v>
      </c>
      <c r="G43" s="65"/>
      <c r="H43" s="69"/>
      <c r="I43" s="70"/>
      <c r="J43" s="70"/>
      <c r="K43" s="34" t="s">
        <v>65</v>
      </c>
      <c r="L43" s="77">
        <v>43</v>
      </c>
      <c r="M43" s="77"/>
      <c r="N43" s="72"/>
      <c r="O43" s="79" t="s">
        <v>307</v>
      </c>
      <c r="P43" s="81">
        <v>43441.71840277778</v>
      </c>
      <c r="Q43" s="79" t="s">
        <v>323</v>
      </c>
      <c r="R43" s="82" t="s">
        <v>499</v>
      </c>
      <c r="S43" s="79" t="s">
        <v>547</v>
      </c>
      <c r="T43" s="79" t="s">
        <v>562</v>
      </c>
      <c r="U43" s="79"/>
      <c r="V43" s="82" t="s">
        <v>674</v>
      </c>
      <c r="W43" s="81">
        <v>43441.71840277778</v>
      </c>
      <c r="X43" s="82" t="s">
        <v>731</v>
      </c>
      <c r="Y43" s="79"/>
      <c r="Z43" s="79"/>
      <c r="AA43" s="85" t="s">
        <v>954</v>
      </c>
      <c r="AB43" s="85" t="s">
        <v>1163</v>
      </c>
      <c r="AC43" s="79" t="b">
        <v>0</v>
      </c>
      <c r="AD43" s="79">
        <v>1</v>
      </c>
      <c r="AE43" s="85" t="s">
        <v>1171</v>
      </c>
      <c r="AF43" s="79" t="b">
        <v>0</v>
      </c>
      <c r="AG43" s="79" t="s">
        <v>1182</v>
      </c>
      <c r="AH43" s="79"/>
      <c r="AI43" s="85" t="s">
        <v>1169</v>
      </c>
      <c r="AJ43" s="79" t="b">
        <v>0</v>
      </c>
      <c r="AK43" s="79">
        <v>0</v>
      </c>
      <c r="AL43" s="85" t="s">
        <v>1169</v>
      </c>
      <c r="AM43" s="79" t="s">
        <v>1189</v>
      </c>
      <c r="AN43" s="79" t="b">
        <v>0</v>
      </c>
      <c r="AO43" s="85" t="s">
        <v>1163</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2</v>
      </c>
      <c r="BD43" s="48"/>
      <c r="BE43" s="49"/>
      <c r="BF43" s="48"/>
      <c r="BG43" s="49"/>
      <c r="BH43" s="48"/>
      <c r="BI43" s="49"/>
      <c r="BJ43" s="48"/>
      <c r="BK43" s="49"/>
      <c r="BL43" s="48"/>
    </row>
    <row r="44" spans="1:64" ht="15">
      <c r="A44" s="64" t="s">
        <v>225</v>
      </c>
      <c r="B44" s="64" t="s">
        <v>227</v>
      </c>
      <c r="C44" s="65" t="s">
        <v>2912</v>
      </c>
      <c r="D44" s="66">
        <v>3</v>
      </c>
      <c r="E44" s="67" t="s">
        <v>132</v>
      </c>
      <c r="F44" s="68">
        <v>35</v>
      </c>
      <c r="G44" s="65"/>
      <c r="H44" s="69"/>
      <c r="I44" s="70"/>
      <c r="J44" s="70"/>
      <c r="K44" s="34" t="s">
        <v>66</v>
      </c>
      <c r="L44" s="77">
        <v>44</v>
      </c>
      <c r="M44" s="77"/>
      <c r="N44" s="72"/>
      <c r="O44" s="79" t="s">
        <v>308</v>
      </c>
      <c r="P44" s="81">
        <v>43441.71840277778</v>
      </c>
      <c r="Q44" s="79" t="s">
        <v>323</v>
      </c>
      <c r="R44" s="82" t="s">
        <v>499</v>
      </c>
      <c r="S44" s="79" t="s">
        <v>547</v>
      </c>
      <c r="T44" s="79" t="s">
        <v>562</v>
      </c>
      <c r="U44" s="79"/>
      <c r="V44" s="82" t="s">
        <v>674</v>
      </c>
      <c r="W44" s="81">
        <v>43441.71840277778</v>
      </c>
      <c r="X44" s="82" t="s">
        <v>731</v>
      </c>
      <c r="Y44" s="79"/>
      <c r="Z44" s="79"/>
      <c r="AA44" s="85" t="s">
        <v>954</v>
      </c>
      <c r="AB44" s="85" t="s">
        <v>1163</v>
      </c>
      <c r="AC44" s="79" t="b">
        <v>0</v>
      </c>
      <c r="AD44" s="79">
        <v>1</v>
      </c>
      <c r="AE44" s="85" t="s">
        <v>1171</v>
      </c>
      <c r="AF44" s="79" t="b">
        <v>0</v>
      </c>
      <c r="AG44" s="79" t="s">
        <v>1182</v>
      </c>
      <c r="AH44" s="79"/>
      <c r="AI44" s="85" t="s">
        <v>1169</v>
      </c>
      <c r="AJ44" s="79" t="b">
        <v>0</v>
      </c>
      <c r="AK44" s="79">
        <v>0</v>
      </c>
      <c r="AL44" s="85" t="s">
        <v>1169</v>
      </c>
      <c r="AM44" s="79" t="s">
        <v>1189</v>
      </c>
      <c r="AN44" s="79" t="b">
        <v>0</v>
      </c>
      <c r="AO44" s="85" t="s">
        <v>1163</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24</v>
      </c>
      <c r="BK44" s="49">
        <v>100</v>
      </c>
      <c r="BL44" s="48">
        <v>24</v>
      </c>
    </row>
    <row r="45" spans="1:64" ht="15">
      <c r="A45" s="64" t="s">
        <v>226</v>
      </c>
      <c r="B45" s="64" t="s">
        <v>225</v>
      </c>
      <c r="C45" s="65" t="s">
        <v>2912</v>
      </c>
      <c r="D45" s="66">
        <v>3</v>
      </c>
      <c r="E45" s="67" t="s">
        <v>132</v>
      </c>
      <c r="F45" s="68">
        <v>35</v>
      </c>
      <c r="G45" s="65"/>
      <c r="H45" s="69"/>
      <c r="I45" s="70"/>
      <c r="J45" s="70"/>
      <c r="K45" s="34" t="s">
        <v>66</v>
      </c>
      <c r="L45" s="77">
        <v>45</v>
      </c>
      <c r="M45" s="77"/>
      <c r="N45" s="72"/>
      <c r="O45" s="79" t="s">
        <v>307</v>
      </c>
      <c r="P45" s="81">
        <v>43441.72221064815</v>
      </c>
      <c r="Q45" s="79" t="s">
        <v>324</v>
      </c>
      <c r="R45" s="79"/>
      <c r="S45" s="79"/>
      <c r="T45" s="79"/>
      <c r="U45" s="79"/>
      <c r="V45" s="82" t="s">
        <v>675</v>
      </c>
      <c r="W45" s="81">
        <v>43441.72221064815</v>
      </c>
      <c r="X45" s="82" t="s">
        <v>732</v>
      </c>
      <c r="Y45" s="79"/>
      <c r="Z45" s="79"/>
      <c r="AA45" s="85" t="s">
        <v>955</v>
      </c>
      <c r="AB45" s="85" t="s">
        <v>957</v>
      </c>
      <c r="AC45" s="79" t="b">
        <v>0</v>
      </c>
      <c r="AD45" s="79">
        <v>0</v>
      </c>
      <c r="AE45" s="85" t="s">
        <v>1172</v>
      </c>
      <c r="AF45" s="79" t="b">
        <v>0</v>
      </c>
      <c r="AG45" s="79" t="s">
        <v>1182</v>
      </c>
      <c r="AH45" s="79"/>
      <c r="AI45" s="85" t="s">
        <v>1169</v>
      </c>
      <c r="AJ45" s="79" t="b">
        <v>0</v>
      </c>
      <c r="AK45" s="79">
        <v>0</v>
      </c>
      <c r="AL45" s="85" t="s">
        <v>1169</v>
      </c>
      <c r="AM45" s="79" t="s">
        <v>1188</v>
      </c>
      <c r="AN45" s="79" t="b">
        <v>0</v>
      </c>
      <c r="AO45" s="85" t="s">
        <v>957</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227</v>
      </c>
      <c r="B46" s="64" t="s">
        <v>225</v>
      </c>
      <c r="C46" s="65" t="s">
        <v>2912</v>
      </c>
      <c r="D46" s="66">
        <v>3</v>
      </c>
      <c r="E46" s="67" t="s">
        <v>132</v>
      </c>
      <c r="F46" s="68">
        <v>35</v>
      </c>
      <c r="G46" s="65"/>
      <c r="H46" s="69"/>
      <c r="I46" s="70"/>
      <c r="J46" s="70"/>
      <c r="K46" s="34" t="s">
        <v>66</v>
      </c>
      <c r="L46" s="77">
        <v>46</v>
      </c>
      <c r="M46" s="77"/>
      <c r="N46" s="72"/>
      <c r="O46" s="79" t="s">
        <v>307</v>
      </c>
      <c r="P46" s="81">
        <v>43441.72443287037</v>
      </c>
      <c r="Q46" s="79" t="s">
        <v>325</v>
      </c>
      <c r="R46" s="79"/>
      <c r="S46" s="79"/>
      <c r="T46" s="79"/>
      <c r="U46" s="79"/>
      <c r="V46" s="82" t="s">
        <v>676</v>
      </c>
      <c r="W46" s="81">
        <v>43441.72443287037</v>
      </c>
      <c r="X46" s="82" t="s">
        <v>733</v>
      </c>
      <c r="Y46" s="79"/>
      <c r="Z46" s="79"/>
      <c r="AA46" s="85" t="s">
        <v>956</v>
      </c>
      <c r="AB46" s="85" t="s">
        <v>955</v>
      </c>
      <c r="AC46" s="79" t="b">
        <v>0</v>
      </c>
      <c r="AD46" s="79">
        <v>1</v>
      </c>
      <c r="AE46" s="85" t="s">
        <v>1173</v>
      </c>
      <c r="AF46" s="79" t="b">
        <v>0</v>
      </c>
      <c r="AG46" s="79" t="s">
        <v>1182</v>
      </c>
      <c r="AH46" s="79"/>
      <c r="AI46" s="85" t="s">
        <v>1169</v>
      </c>
      <c r="AJ46" s="79" t="b">
        <v>0</v>
      </c>
      <c r="AK46" s="79">
        <v>0</v>
      </c>
      <c r="AL46" s="85" t="s">
        <v>1169</v>
      </c>
      <c r="AM46" s="79" t="s">
        <v>1188</v>
      </c>
      <c r="AN46" s="79" t="b">
        <v>0</v>
      </c>
      <c r="AO46" s="85" t="s">
        <v>955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228</v>
      </c>
      <c r="B47" s="64" t="s">
        <v>225</v>
      </c>
      <c r="C47" s="65" t="s">
        <v>2912</v>
      </c>
      <c r="D47" s="66">
        <v>3</v>
      </c>
      <c r="E47" s="67" t="s">
        <v>132</v>
      </c>
      <c r="F47" s="68">
        <v>35</v>
      </c>
      <c r="G47" s="65"/>
      <c r="H47" s="69"/>
      <c r="I47" s="70"/>
      <c r="J47" s="70"/>
      <c r="K47" s="34" t="s">
        <v>65</v>
      </c>
      <c r="L47" s="77">
        <v>47</v>
      </c>
      <c r="M47" s="77"/>
      <c r="N47" s="72"/>
      <c r="O47" s="79" t="s">
        <v>307</v>
      </c>
      <c r="P47" s="81">
        <v>43441.72180555556</v>
      </c>
      <c r="Q47" s="79" t="s">
        <v>326</v>
      </c>
      <c r="R47" s="79"/>
      <c r="S47" s="79"/>
      <c r="T47" s="79"/>
      <c r="U47" s="79"/>
      <c r="V47" s="82" t="s">
        <v>677</v>
      </c>
      <c r="W47" s="81">
        <v>43441.72180555556</v>
      </c>
      <c r="X47" s="82" t="s">
        <v>734</v>
      </c>
      <c r="Y47" s="79"/>
      <c r="Z47" s="79"/>
      <c r="AA47" s="85" t="s">
        <v>957</v>
      </c>
      <c r="AB47" s="85" t="s">
        <v>1164</v>
      </c>
      <c r="AC47" s="79" t="b">
        <v>0</v>
      </c>
      <c r="AD47" s="79">
        <v>0</v>
      </c>
      <c r="AE47" s="85" t="s">
        <v>1171</v>
      </c>
      <c r="AF47" s="79" t="b">
        <v>0</v>
      </c>
      <c r="AG47" s="79" t="s">
        <v>1182</v>
      </c>
      <c r="AH47" s="79"/>
      <c r="AI47" s="85" t="s">
        <v>1169</v>
      </c>
      <c r="AJ47" s="79" t="b">
        <v>0</v>
      </c>
      <c r="AK47" s="79">
        <v>0</v>
      </c>
      <c r="AL47" s="85" t="s">
        <v>1169</v>
      </c>
      <c r="AM47" s="79" t="s">
        <v>1192</v>
      </c>
      <c r="AN47" s="79" t="b">
        <v>0</v>
      </c>
      <c r="AO47" s="85" t="s">
        <v>1164</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226</v>
      </c>
      <c r="B48" s="64" t="s">
        <v>279</v>
      </c>
      <c r="C48" s="65" t="s">
        <v>2912</v>
      </c>
      <c r="D48" s="66">
        <v>3</v>
      </c>
      <c r="E48" s="67" t="s">
        <v>132</v>
      </c>
      <c r="F48" s="68">
        <v>35</v>
      </c>
      <c r="G48" s="65"/>
      <c r="H48" s="69"/>
      <c r="I48" s="70"/>
      <c r="J48" s="70"/>
      <c r="K48" s="34" t="s">
        <v>65</v>
      </c>
      <c r="L48" s="77">
        <v>48</v>
      </c>
      <c r="M48" s="77"/>
      <c r="N48" s="72"/>
      <c r="O48" s="79" t="s">
        <v>307</v>
      </c>
      <c r="P48" s="81">
        <v>43441.72221064815</v>
      </c>
      <c r="Q48" s="79" t="s">
        <v>324</v>
      </c>
      <c r="R48" s="79"/>
      <c r="S48" s="79"/>
      <c r="T48" s="79"/>
      <c r="U48" s="79"/>
      <c r="V48" s="82" t="s">
        <v>675</v>
      </c>
      <c r="W48" s="81">
        <v>43441.72221064815</v>
      </c>
      <c r="X48" s="82" t="s">
        <v>732</v>
      </c>
      <c r="Y48" s="79"/>
      <c r="Z48" s="79"/>
      <c r="AA48" s="85" t="s">
        <v>955</v>
      </c>
      <c r="AB48" s="85" t="s">
        <v>957</v>
      </c>
      <c r="AC48" s="79" t="b">
        <v>0</v>
      </c>
      <c r="AD48" s="79">
        <v>0</v>
      </c>
      <c r="AE48" s="85" t="s">
        <v>1172</v>
      </c>
      <c r="AF48" s="79" t="b">
        <v>0</v>
      </c>
      <c r="AG48" s="79" t="s">
        <v>1182</v>
      </c>
      <c r="AH48" s="79"/>
      <c r="AI48" s="85" t="s">
        <v>1169</v>
      </c>
      <c r="AJ48" s="79" t="b">
        <v>0</v>
      </c>
      <c r="AK48" s="79">
        <v>0</v>
      </c>
      <c r="AL48" s="85" t="s">
        <v>1169</v>
      </c>
      <c r="AM48" s="79" t="s">
        <v>1188</v>
      </c>
      <c r="AN48" s="79" t="b">
        <v>0</v>
      </c>
      <c r="AO48" s="85" t="s">
        <v>957</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227</v>
      </c>
      <c r="B49" s="64" t="s">
        <v>279</v>
      </c>
      <c r="C49" s="65" t="s">
        <v>2912</v>
      </c>
      <c r="D49" s="66">
        <v>3</v>
      </c>
      <c r="E49" s="67" t="s">
        <v>132</v>
      </c>
      <c r="F49" s="68">
        <v>35</v>
      </c>
      <c r="G49" s="65"/>
      <c r="H49" s="69"/>
      <c r="I49" s="70"/>
      <c r="J49" s="70"/>
      <c r="K49" s="34" t="s">
        <v>65</v>
      </c>
      <c r="L49" s="77">
        <v>49</v>
      </c>
      <c r="M49" s="77"/>
      <c r="N49" s="72"/>
      <c r="O49" s="79" t="s">
        <v>307</v>
      </c>
      <c r="P49" s="81">
        <v>43441.72443287037</v>
      </c>
      <c r="Q49" s="79" t="s">
        <v>325</v>
      </c>
      <c r="R49" s="79"/>
      <c r="S49" s="79"/>
      <c r="T49" s="79"/>
      <c r="U49" s="79"/>
      <c r="V49" s="82" t="s">
        <v>676</v>
      </c>
      <c r="W49" s="81">
        <v>43441.72443287037</v>
      </c>
      <c r="X49" s="82" t="s">
        <v>733</v>
      </c>
      <c r="Y49" s="79"/>
      <c r="Z49" s="79"/>
      <c r="AA49" s="85" t="s">
        <v>956</v>
      </c>
      <c r="AB49" s="85" t="s">
        <v>955</v>
      </c>
      <c r="AC49" s="79" t="b">
        <v>0</v>
      </c>
      <c r="AD49" s="79">
        <v>1</v>
      </c>
      <c r="AE49" s="85" t="s">
        <v>1173</v>
      </c>
      <c r="AF49" s="79" t="b">
        <v>0</v>
      </c>
      <c r="AG49" s="79" t="s">
        <v>1182</v>
      </c>
      <c r="AH49" s="79"/>
      <c r="AI49" s="85" t="s">
        <v>1169</v>
      </c>
      <c r="AJ49" s="79" t="b">
        <v>0</v>
      </c>
      <c r="AK49" s="79">
        <v>0</v>
      </c>
      <c r="AL49" s="85" t="s">
        <v>1169</v>
      </c>
      <c r="AM49" s="79" t="s">
        <v>1188</v>
      </c>
      <c r="AN49" s="79" t="b">
        <v>0</v>
      </c>
      <c r="AO49" s="85" t="s">
        <v>955</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228</v>
      </c>
      <c r="B50" s="64" t="s">
        <v>279</v>
      </c>
      <c r="C50" s="65" t="s">
        <v>2912</v>
      </c>
      <c r="D50" s="66">
        <v>3</v>
      </c>
      <c r="E50" s="67" t="s">
        <v>132</v>
      </c>
      <c r="F50" s="68">
        <v>35</v>
      </c>
      <c r="G50" s="65"/>
      <c r="H50" s="69"/>
      <c r="I50" s="70"/>
      <c r="J50" s="70"/>
      <c r="K50" s="34" t="s">
        <v>65</v>
      </c>
      <c r="L50" s="77">
        <v>50</v>
      </c>
      <c r="M50" s="77"/>
      <c r="N50" s="72"/>
      <c r="O50" s="79" t="s">
        <v>307</v>
      </c>
      <c r="P50" s="81">
        <v>43441.72180555556</v>
      </c>
      <c r="Q50" s="79" t="s">
        <v>326</v>
      </c>
      <c r="R50" s="79"/>
      <c r="S50" s="79"/>
      <c r="T50" s="79"/>
      <c r="U50" s="79"/>
      <c r="V50" s="82" t="s">
        <v>677</v>
      </c>
      <c r="W50" s="81">
        <v>43441.72180555556</v>
      </c>
      <c r="X50" s="82" t="s">
        <v>734</v>
      </c>
      <c r="Y50" s="79"/>
      <c r="Z50" s="79"/>
      <c r="AA50" s="85" t="s">
        <v>957</v>
      </c>
      <c r="AB50" s="85" t="s">
        <v>1164</v>
      </c>
      <c r="AC50" s="79" t="b">
        <v>0</v>
      </c>
      <c r="AD50" s="79">
        <v>0</v>
      </c>
      <c r="AE50" s="85" t="s">
        <v>1171</v>
      </c>
      <c r="AF50" s="79" t="b">
        <v>0</v>
      </c>
      <c r="AG50" s="79" t="s">
        <v>1182</v>
      </c>
      <c r="AH50" s="79"/>
      <c r="AI50" s="85" t="s">
        <v>1169</v>
      </c>
      <c r="AJ50" s="79" t="b">
        <v>0</v>
      </c>
      <c r="AK50" s="79">
        <v>0</v>
      </c>
      <c r="AL50" s="85" t="s">
        <v>1169</v>
      </c>
      <c r="AM50" s="79" t="s">
        <v>1192</v>
      </c>
      <c r="AN50" s="79" t="b">
        <v>0</v>
      </c>
      <c r="AO50" s="85" t="s">
        <v>1164</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226</v>
      </c>
      <c r="B51" s="64" t="s">
        <v>252</v>
      </c>
      <c r="C51" s="65" t="s">
        <v>2912</v>
      </c>
      <c r="D51" s="66">
        <v>3</v>
      </c>
      <c r="E51" s="67" t="s">
        <v>132</v>
      </c>
      <c r="F51" s="68">
        <v>35</v>
      </c>
      <c r="G51" s="65"/>
      <c r="H51" s="69"/>
      <c r="I51" s="70"/>
      <c r="J51" s="70"/>
      <c r="K51" s="34" t="s">
        <v>65</v>
      </c>
      <c r="L51" s="77">
        <v>51</v>
      </c>
      <c r="M51" s="77"/>
      <c r="N51" s="72"/>
      <c r="O51" s="79" t="s">
        <v>307</v>
      </c>
      <c r="P51" s="81">
        <v>43441.72221064815</v>
      </c>
      <c r="Q51" s="79" t="s">
        <v>324</v>
      </c>
      <c r="R51" s="79"/>
      <c r="S51" s="79"/>
      <c r="T51" s="79"/>
      <c r="U51" s="79"/>
      <c r="V51" s="82" t="s">
        <v>675</v>
      </c>
      <c r="W51" s="81">
        <v>43441.72221064815</v>
      </c>
      <c r="X51" s="82" t="s">
        <v>732</v>
      </c>
      <c r="Y51" s="79"/>
      <c r="Z51" s="79"/>
      <c r="AA51" s="85" t="s">
        <v>955</v>
      </c>
      <c r="AB51" s="85" t="s">
        <v>957</v>
      </c>
      <c r="AC51" s="79" t="b">
        <v>0</v>
      </c>
      <c r="AD51" s="79">
        <v>0</v>
      </c>
      <c r="AE51" s="85" t="s">
        <v>1172</v>
      </c>
      <c r="AF51" s="79" t="b">
        <v>0</v>
      </c>
      <c r="AG51" s="79" t="s">
        <v>1182</v>
      </c>
      <c r="AH51" s="79"/>
      <c r="AI51" s="85" t="s">
        <v>1169</v>
      </c>
      <c r="AJ51" s="79" t="b">
        <v>0</v>
      </c>
      <c r="AK51" s="79">
        <v>0</v>
      </c>
      <c r="AL51" s="85" t="s">
        <v>1169</v>
      </c>
      <c r="AM51" s="79" t="s">
        <v>1188</v>
      </c>
      <c r="AN51" s="79" t="b">
        <v>0</v>
      </c>
      <c r="AO51" s="85" t="s">
        <v>957</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247</v>
      </c>
      <c r="C52" s="65" t="s">
        <v>2912</v>
      </c>
      <c r="D52" s="66">
        <v>3</v>
      </c>
      <c r="E52" s="67" t="s">
        <v>132</v>
      </c>
      <c r="F52" s="68">
        <v>35</v>
      </c>
      <c r="G52" s="65"/>
      <c r="H52" s="69"/>
      <c r="I52" s="70"/>
      <c r="J52" s="70"/>
      <c r="K52" s="34" t="s">
        <v>65</v>
      </c>
      <c r="L52" s="77">
        <v>52</v>
      </c>
      <c r="M52" s="77"/>
      <c r="N52" s="72"/>
      <c r="O52" s="79" t="s">
        <v>307</v>
      </c>
      <c r="P52" s="81">
        <v>43441.72221064815</v>
      </c>
      <c r="Q52" s="79" t="s">
        <v>324</v>
      </c>
      <c r="R52" s="79"/>
      <c r="S52" s="79"/>
      <c r="T52" s="79"/>
      <c r="U52" s="79"/>
      <c r="V52" s="82" t="s">
        <v>675</v>
      </c>
      <c r="W52" s="81">
        <v>43441.72221064815</v>
      </c>
      <c r="X52" s="82" t="s">
        <v>732</v>
      </c>
      <c r="Y52" s="79"/>
      <c r="Z52" s="79"/>
      <c r="AA52" s="85" t="s">
        <v>955</v>
      </c>
      <c r="AB52" s="85" t="s">
        <v>957</v>
      </c>
      <c r="AC52" s="79" t="b">
        <v>0</v>
      </c>
      <c r="AD52" s="79">
        <v>0</v>
      </c>
      <c r="AE52" s="85" t="s">
        <v>1172</v>
      </c>
      <c r="AF52" s="79" t="b">
        <v>0</v>
      </c>
      <c r="AG52" s="79" t="s">
        <v>1182</v>
      </c>
      <c r="AH52" s="79"/>
      <c r="AI52" s="85" t="s">
        <v>1169</v>
      </c>
      <c r="AJ52" s="79" t="b">
        <v>0</v>
      </c>
      <c r="AK52" s="79">
        <v>0</v>
      </c>
      <c r="AL52" s="85" t="s">
        <v>1169</v>
      </c>
      <c r="AM52" s="79" t="s">
        <v>1188</v>
      </c>
      <c r="AN52" s="79" t="b">
        <v>0</v>
      </c>
      <c r="AO52" s="85" t="s">
        <v>957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226</v>
      </c>
      <c r="B53" s="64" t="s">
        <v>227</v>
      </c>
      <c r="C53" s="65" t="s">
        <v>2912</v>
      </c>
      <c r="D53" s="66">
        <v>3</v>
      </c>
      <c r="E53" s="67" t="s">
        <v>132</v>
      </c>
      <c r="F53" s="68">
        <v>35</v>
      </c>
      <c r="G53" s="65"/>
      <c r="H53" s="69"/>
      <c r="I53" s="70"/>
      <c r="J53" s="70"/>
      <c r="K53" s="34" t="s">
        <v>66</v>
      </c>
      <c r="L53" s="77">
        <v>53</v>
      </c>
      <c r="M53" s="77"/>
      <c r="N53" s="72"/>
      <c r="O53" s="79" t="s">
        <v>307</v>
      </c>
      <c r="P53" s="81">
        <v>43441.72221064815</v>
      </c>
      <c r="Q53" s="79" t="s">
        <v>324</v>
      </c>
      <c r="R53" s="79"/>
      <c r="S53" s="79"/>
      <c r="T53" s="79"/>
      <c r="U53" s="79"/>
      <c r="V53" s="82" t="s">
        <v>675</v>
      </c>
      <c r="W53" s="81">
        <v>43441.72221064815</v>
      </c>
      <c r="X53" s="82" t="s">
        <v>732</v>
      </c>
      <c r="Y53" s="79"/>
      <c r="Z53" s="79"/>
      <c r="AA53" s="85" t="s">
        <v>955</v>
      </c>
      <c r="AB53" s="85" t="s">
        <v>957</v>
      </c>
      <c r="AC53" s="79" t="b">
        <v>0</v>
      </c>
      <c r="AD53" s="79">
        <v>0</v>
      </c>
      <c r="AE53" s="85" t="s">
        <v>1172</v>
      </c>
      <c r="AF53" s="79" t="b">
        <v>0</v>
      </c>
      <c r="AG53" s="79" t="s">
        <v>1182</v>
      </c>
      <c r="AH53" s="79"/>
      <c r="AI53" s="85" t="s">
        <v>1169</v>
      </c>
      <c r="AJ53" s="79" t="b">
        <v>0</v>
      </c>
      <c r="AK53" s="79">
        <v>0</v>
      </c>
      <c r="AL53" s="85" t="s">
        <v>1169</v>
      </c>
      <c r="AM53" s="79" t="s">
        <v>1188</v>
      </c>
      <c r="AN53" s="79" t="b">
        <v>0</v>
      </c>
      <c r="AO53" s="85" t="s">
        <v>957</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226</v>
      </c>
      <c r="B54" s="64" t="s">
        <v>228</v>
      </c>
      <c r="C54" s="65" t="s">
        <v>2912</v>
      </c>
      <c r="D54" s="66">
        <v>3</v>
      </c>
      <c r="E54" s="67" t="s">
        <v>132</v>
      </c>
      <c r="F54" s="68">
        <v>35</v>
      </c>
      <c r="G54" s="65"/>
      <c r="H54" s="69"/>
      <c r="I54" s="70"/>
      <c r="J54" s="70"/>
      <c r="K54" s="34" t="s">
        <v>66</v>
      </c>
      <c r="L54" s="77">
        <v>54</v>
      </c>
      <c r="M54" s="77"/>
      <c r="N54" s="72"/>
      <c r="O54" s="79" t="s">
        <v>308</v>
      </c>
      <c r="P54" s="81">
        <v>43441.72221064815</v>
      </c>
      <c r="Q54" s="79" t="s">
        <v>324</v>
      </c>
      <c r="R54" s="79"/>
      <c r="S54" s="79"/>
      <c r="T54" s="79"/>
      <c r="U54" s="79"/>
      <c r="V54" s="82" t="s">
        <v>675</v>
      </c>
      <c r="W54" s="81">
        <v>43441.72221064815</v>
      </c>
      <c r="X54" s="82" t="s">
        <v>732</v>
      </c>
      <c r="Y54" s="79"/>
      <c r="Z54" s="79"/>
      <c r="AA54" s="85" t="s">
        <v>955</v>
      </c>
      <c r="AB54" s="85" t="s">
        <v>957</v>
      </c>
      <c r="AC54" s="79" t="b">
        <v>0</v>
      </c>
      <c r="AD54" s="79">
        <v>0</v>
      </c>
      <c r="AE54" s="85" t="s">
        <v>1172</v>
      </c>
      <c r="AF54" s="79" t="b">
        <v>0</v>
      </c>
      <c r="AG54" s="79" t="s">
        <v>1182</v>
      </c>
      <c r="AH54" s="79"/>
      <c r="AI54" s="85" t="s">
        <v>1169</v>
      </c>
      <c r="AJ54" s="79" t="b">
        <v>0</v>
      </c>
      <c r="AK54" s="79">
        <v>0</v>
      </c>
      <c r="AL54" s="85" t="s">
        <v>1169</v>
      </c>
      <c r="AM54" s="79" t="s">
        <v>1188</v>
      </c>
      <c r="AN54" s="79" t="b">
        <v>0</v>
      </c>
      <c r="AO54" s="85" t="s">
        <v>957</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2</v>
      </c>
      <c r="BE54" s="49">
        <v>9.090909090909092</v>
      </c>
      <c r="BF54" s="48">
        <v>0</v>
      </c>
      <c r="BG54" s="49">
        <v>0</v>
      </c>
      <c r="BH54" s="48">
        <v>0</v>
      </c>
      <c r="BI54" s="49">
        <v>0</v>
      </c>
      <c r="BJ54" s="48">
        <v>20</v>
      </c>
      <c r="BK54" s="49">
        <v>90.9090909090909</v>
      </c>
      <c r="BL54" s="48">
        <v>22</v>
      </c>
    </row>
    <row r="55" spans="1:64" ht="15">
      <c r="A55" s="64" t="s">
        <v>227</v>
      </c>
      <c r="B55" s="64" t="s">
        <v>226</v>
      </c>
      <c r="C55" s="65" t="s">
        <v>2912</v>
      </c>
      <c r="D55" s="66">
        <v>3</v>
      </c>
      <c r="E55" s="67" t="s">
        <v>132</v>
      </c>
      <c r="F55" s="68">
        <v>35</v>
      </c>
      <c r="G55" s="65"/>
      <c r="H55" s="69"/>
      <c r="I55" s="70"/>
      <c r="J55" s="70"/>
      <c r="K55" s="34" t="s">
        <v>66</v>
      </c>
      <c r="L55" s="77">
        <v>55</v>
      </c>
      <c r="M55" s="77"/>
      <c r="N55" s="72"/>
      <c r="O55" s="79" t="s">
        <v>308</v>
      </c>
      <c r="P55" s="81">
        <v>43441.72443287037</v>
      </c>
      <c r="Q55" s="79" t="s">
        <v>325</v>
      </c>
      <c r="R55" s="79"/>
      <c r="S55" s="79"/>
      <c r="T55" s="79"/>
      <c r="U55" s="79"/>
      <c r="V55" s="82" t="s">
        <v>676</v>
      </c>
      <c r="W55" s="81">
        <v>43441.72443287037</v>
      </c>
      <c r="X55" s="82" t="s">
        <v>733</v>
      </c>
      <c r="Y55" s="79"/>
      <c r="Z55" s="79"/>
      <c r="AA55" s="85" t="s">
        <v>956</v>
      </c>
      <c r="AB55" s="85" t="s">
        <v>955</v>
      </c>
      <c r="AC55" s="79" t="b">
        <v>0</v>
      </c>
      <c r="AD55" s="79">
        <v>1</v>
      </c>
      <c r="AE55" s="85" t="s">
        <v>1173</v>
      </c>
      <c r="AF55" s="79" t="b">
        <v>0</v>
      </c>
      <c r="AG55" s="79" t="s">
        <v>1182</v>
      </c>
      <c r="AH55" s="79"/>
      <c r="AI55" s="85" t="s">
        <v>1169</v>
      </c>
      <c r="AJ55" s="79" t="b">
        <v>0</v>
      </c>
      <c r="AK55" s="79">
        <v>0</v>
      </c>
      <c r="AL55" s="85" t="s">
        <v>1169</v>
      </c>
      <c r="AM55" s="79" t="s">
        <v>1188</v>
      </c>
      <c r="AN55" s="79" t="b">
        <v>0</v>
      </c>
      <c r="AO55" s="85" t="s">
        <v>955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228</v>
      </c>
      <c r="B56" s="64" t="s">
        <v>226</v>
      </c>
      <c r="C56" s="65" t="s">
        <v>2912</v>
      </c>
      <c r="D56" s="66">
        <v>3</v>
      </c>
      <c r="E56" s="67" t="s">
        <v>132</v>
      </c>
      <c r="F56" s="68">
        <v>35</v>
      </c>
      <c r="G56" s="65"/>
      <c r="H56" s="69"/>
      <c r="I56" s="70"/>
      <c r="J56" s="70"/>
      <c r="K56" s="34" t="s">
        <v>66</v>
      </c>
      <c r="L56" s="77">
        <v>56</v>
      </c>
      <c r="M56" s="77"/>
      <c r="N56" s="72"/>
      <c r="O56" s="79" t="s">
        <v>307</v>
      </c>
      <c r="P56" s="81">
        <v>43441.72180555556</v>
      </c>
      <c r="Q56" s="79" t="s">
        <v>326</v>
      </c>
      <c r="R56" s="79"/>
      <c r="S56" s="79"/>
      <c r="T56" s="79"/>
      <c r="U56" s="79"/>
      <c r="V56" s="82" t="s">
        <v>677</v>
      </c>
      <c r="W56" s="81">
        <v>43441.72180555556</v>
      </c>
      <c r="X56" s="82" t="s">
        <v>734</v>
      </c>
      <c r="Y56" s="79"/>
      <c r="Z56" s="79"/>
      <c r="AA56" s="85" t="s">
        <v>957</v>
      </c>
      <c r="AB56" s="85" t="s">
        <v>1164</v>
      </c>
      <c r="AC56" s="79" t="b">
        <v>0</v>
      </c>
      <c r="AD56" s="79">
        <v>0</v>
      </c>
      <c r="AE56" s="85" t="s">
        <v>1171</v>
      </c>
      <c r="AF56" s="79" t="b">
        <v>0</v>
      </c>
      <c r="AG56" s="79" t="s">
        <v>1182</v>
      </c>
      <c r="AH56" s="79"/>
      <c r="AI56" s="85" t="s">
        <v>1169</v>
      </c>
      <c r="AJ56" s="79" t="b">
        <v>0</v>
      </c>
      <c r="AK56" s="79">
        <v>0</v>
      </c>
      <c r="AL56" s="85" t="s">
        <v>1169</v>
      </c>
      <c r="AM56" s="79" t="s">
        <v>1192</v>
      </c>
      <c r="AN56" s="79" t="b">
        <v>0</v>
      </c>
      <c r="AO56" s="85" t="s">
        <v>1164</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227</v>
      </c>
      <c r="B57" s="64" t="s">
        <v>252</v>
      </c>
      <c r="C57" s="65" t="s">
        <v>2912</v>
      </c>
      <c r="D57" s="66">
        <v>3</v>
      </c>
      <c r="E57" s="67" t="s">
        <v>132</v>
      </c>
      <c r="F57" s="68">
        <v>35</v>
      </c>
      <c r="G57" s="65"/>
      <c r="H57" s="69"/>
      <c r="I57" s="70"/>
      <c r="J57" s="70"/>
      <c r="K57" s="34" t="s">
        <v>65</v>
      </c>
      <c r="L57" s="77">
        <v>57</v>
      </c>
      <c r="M57" s="77"/>
      <c r="N57" s="72"/>
      <c r="O57" s="79" t="s">
        <v>307</v>
      </c>
      <c r="P57" s="81">
        <v>43441.72443287037</v>
      </c>
      <c r="Q57" s="79" t="s">
        <v>325</v>
      </c>
      <c r="R57" s="79"/>
      <c r="S57" s="79"/>
      <c r="T57" s="79"/>
      <c r="U57" s="79"/>
      <c r="V57" s="82" t="s">
        <v>676</v>
      </c>
      <c r="W57" s="81">
        <v>43441.72443287037</v>
      </c>
      <c r="X57" s="82" t="s">
        <v>733</v>
      </c>
      <c r="Y57" s="79"/>
      <c r="Z57" s="79"/>
      <c r="AA57" s="85" t="s">
        <v>956</v>
      </c>
      <c r="AB57" s="85" t="s">
        <v>955</v>
      </c>
      <c r="AC57" s="79" t="b">
        <v>0</v>
      </c>
      <c r="AD57" s="79">
        <v>1</v>
      </c>
      <c r="AE57" s="85" t="s">
        <v>1173</v>
      </c>
      <c r="AF57" s="79" t="b">
        <v>0</v>
      </c>
      <c r="AG57" s="79" t="s">
        <v>1182</v>
      </c>
      <c r="AH57" s="79"/>
      <c r="AI57" s="85" t="s">
        <v>1169</v>
      </c>
      <c r="AJ57" s="79" t="b">
        <v>0</v>
      </c>
      <c r="AK57" s="79">
        <v>0</v>
      </c>
      <c r="AL57" s="85" t="s">
        <v>1169</v>
      </c>
      <c r="AM57" s="79" t="s">
        <v>1188</v>
      </c>
      <c r="AN57" s="79" t="b">
        <v>0</v>
      </c>
      <c r="AO57" s="85" t="s">
        <v>955</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247</v>
      </c>
      <c r="C58" s="65" t="s">
        <v>2912</v>
      </c>
      <c r="D58" s="66">
        <v>3</v>
      </c>
      <c r="E58" s="67" t="s">
        <v>132</v>
      </c>
      <c r="F58" s="68">
        <v>35</v>
      </c>
      <c r="G58" s="65"/>
      <c r="H58" s="69"/>
      <c r="I58" s="70"/>
      <c r="J58" s="70"/>
      <c r="K58" s="34" t="s">
        <v>65</v>
      </c>
      <c r="L58" s="77">
        <v>58</v>
      </c>
      <c r="M58" s="77"/>
      <c r="N58" s="72"/>
      <c r="O58" s="79" t="s">
        <v>307</v>
      </c>
      <c r="P58" s="81">
        <v>43441.72443287037</v>
      </c>
      <c r="Q58" s="79" t="s">
        <v>325</v>
      </c>
      <c r="R58" s="79"/>
      <c r="S58" s="79"/>
      <c r="T58" s="79"/>
      <c r="U58" s="79"/>
      <c r="V58" s="82" t="s">
        <v>676</v>
      </c>
      <c r="W58" s="81">
        <v>43441.72443287037</v>
      </c>
      <c r="X58" s="82" t="s">
        <v>733</v>
      </c>
      <c r="Y58" s="79"/>
      <c r="Z58" s="79"/>
      <c r="AA58" s="85" t="s">
        <v>956</v>
      </c>
      <c r="AB58" s="85" t="s">
        <v>955</v>
      </c>
      <c r="AC58" s="79" t="b">
        <v>0</v>
      </c>
      <c r="AD58" s="79">
        <v>1</v>
      </c>
      <c r="AE58" s="85" t="s">
        <v>1173</v>
      </c>
      <c r="AF58" s="79" t="b">
        <v>0</v>
      </c>
      <c r="AG58" s="79" t="s">
        <v>1182</v>
      </c>
      <c r="AH58" s="79"/>
      <c r="AI58" s="85" t="s">
        <v>1169</v>
      </c>
      <c r="AJ58" s="79" t="b">
        <v>0</v>
      </c>
      <c r="AK58" s="79">
        <v>0</v>
      </c>
      <c r="AL58" s="85" t="s">
        <v>1169</v>
      </c>
      <c r="AM58" s="79" t="s">
        <v>1188</v>
      </c>
      <c r="AN58" s="79" t="b">
        <v>0</v>
      </c>
      <c r="AO58" s="85" t="s">
        <v>955</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227</v>
      </c>
      <c r="B59" s="64" t="s">
        <v>228</v>
      </c>
      <c r="C59" s="65" t="s">
        <v>2912</v>
      </c>
      <c r="D59" s="66">
        <v>3</v>
      </c>
      <c r="E59" s="67" t="s">
        <v>132</v>
      </c>
      <c r="F59" s="68">
        <v>35</v>
      </c>
      <c r="G59" s="65"/>
      <c r="H59" s="69"/>
      <c r="I59" s="70"/>
      <c r="J59" s="70"/>
      <c r="K59" s="34" t="s">
        <v>66</v>
      </c>
      <c r="L59" s="77">
        <v>59</v>
      </c>
      <c r="M59" s="77"/>
      <c r="N59" s="72"/>
      <c r="O59" s="79" t="s">
        <v>307</v>
      </c>
      <c r="P59" s="81">
        <v>43441.72443287037</v>
      </c>
      <c r="Q59" s="79" t="s">
        <v>325</v>
      </c>
      <c r="R59" s="79"/>
      <c r="S59" s="79"/>
      <c r="T59" s="79"/>
      <c r="U59" s="79"/>
      <c r="V59" s="82" t="s">
        <v>676</v>
      </c>
      <c r="W59" s="81">
        <v>43441.72443287037</v>
      </c>
      <c r="X59" s="82" t="s">
        <v>733</v>
      </c>
      <c r="Y59" s="79"/>
      <c r="Z59" s="79"/>
      <c r="AA59" s="85" t="s">
        <v>956</v>
      </c>
      <c r="AB59" s="85" t="s">
        <v>955</v>
      </c>
      <c r="AC59" s="79" t="b">
        <v>0</v>
      </c>
      <c r="AD59" s="79">
        <v>1</v>
      </c>
      <c r="AE59" s="85" t="s">
        <v>1173</v>
      </c>
      <c r="AF59" s="79" t="b">
        <v>0</v>
      </c>
      <c r="AG59" s="79" t="s">
        <v>1182</v>
      </c>
      <c r="AH59" s="79"/>
      <c r="AI59" s="85" t="s">
        <v>1169</v>
      </c>
      <c r="AJ59" s="79" t="b">
        <v>0</v>
      </c>
      <c r="AK59" s="79">
        <v>0</v>
      </c>
      <c r="AL59" s="85" t="s">
        <v>1169</v>
      </c>
      <c r="AM59" s="79" t="s">
        <v>1188</v>
      </c>
      <c r="AN59" s="79" t="b">
        <v>0</v>
      </c>
      <c r="AO59" s="85" t="s">
        <v>955</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1</v>
      </c>
      <c r="BE59" s="49">
        <v>7.142857142857143</v>
      </c>
      <c r="BF59" s="48">
        <v>0</v>
      </c>
      <c r="BG59" s="49">
        <v>0</v>
      </c>
      <c r="BH59" s="48">
        <v>0</v>
      </c>
      <c r="BI59" s="49">
        <v>0</v>
      </c>
      <c r="BJ59" s="48">
        <v>13</v>
      </c>
      <c r="BK59" s="49">
        <v>92.85714285714286</v>
      </c>
      <c r="BL59" s="48">
        <v>14</v>
      </c>
    </row>
    <row r="60" spans="1:64" ht="15">
      <c r="A60" s="64" t="s">
        <v>228</v>
      </c>
      <c r="B60" s="64" t="s">
        <v>227</v>
      </c>
      <c r="C60" s="65" t="s">
        <v>2912</v>
      </c>
      <c r="D60" s="66">
        <v>3</v>
      </c>
      <c r="E60" s="67" t="s">
        <v>132</v>
      </c>
      <c r="F60" s="68">
        <v>35</v>
      </c>
      <c r="G60" s="65"/>
      <c r="H60" s="69"/>
      <c r="I60" s="70"/>
      <c r="J60" s="70"/>
      <c r="K60" s="34" t="s">
        <v>66</v>
      </c>
      <c r="L60" s="77">
        <v>60</v>
      </c>
      <c r="M60" s="77"/>
      <c r="N60" s="72"/>
      <c r="O60" s="79" t="s">
        <v>308</v>
      </c>
      <c r="P60" s="81">
        <v>43441.72180555556</v>
      </c>
      <c r="Q60" s="79" t="s">
        <v>326</v>
      </c>
      <c r="R60" s="79"/>
      <c r="S60" s="79"/>
      <c r="T60" s="79"/>
      <c r="U60" s="79"/>
      <c r="V60" s="82" t="s">
        <v>677</v>
      </c>
      <c r="W60" s="81">
        <v>43441.72180555556</v>
      </c>
      <c r="X60" s="82" t="s">
        <v>734</v>
      </c>
      <c r="Y60" s="79"/>
      <c r="Z60" s="79"/>
      <c r="AA60" s="85" t="s">
        <v>957</v>
      </c>
      <c r="AB60" s="85" t="s">
        <v>1164</v>
      </c>
      <c r="AC60" s="79" t="b">
        <v>0</v>
      </c>
      <c r="AD60" s="79">
        <v>0</v>
      </c>
      <c r="AE60" s="85" t="s">
        <v>1171</v>
      </c>
      <c r="AF60" s="79" t="b">
        <v>0</v>
      </c>
      <c r="AG60" s="79" t="s">
        <v>1182</v>
      </c>
      <c r="AH60" s="79"/>
      <c r="AI60" s="85" t="s">
        <v>1169</v>
      </c>
      <c r="AJ60" s="79" t="b">
        <v>0</v>
      </c>
      <c r="AK60" s="79">
        <v>0</v>
      </c>
      <c r="AL60" s="85" t="s">
        <v>1169</v>
      </c>
      <c r="AM60" s="79" t="s">
        <v>1192</v>
      </c>
      <c r="AN60" s="79" t="b">
        <v>0</v>
      </c>
      <c r="AO60" s="85" t="s">
        <v>1164</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229</v>
      </c>
      <c r="B61" s="64" t="s">
        <v>252</v>
      </c>
      <c r="C61" s="65" t="s">
        <v>2913</v>
      </c>
      <c r="D61" s="66">
        <v>3.6363636363636362</v>
      </c>
      <c r="E61" s="67" t="s">
        <v>136</v>
      </c>
      <c r="F61" s="68">
        <v>32.90909090909091</v>
      </c>
      <c r="G61" s="65"/>
      <c r="H61" s="69"/>
      <c r="I61" s="70"/>
      <c r="J61" s="70"/>
      <c r="K61" s="34" t="s">
        <v>65</v>
      </c>
      <c r="L61" s="77">
        <v>61</v>
      </c>
      <c r="M61" s="77"/>
      <c r="N61" s="72"/>
      <c r="O61" s="79" t="s">
        <v>307</v>
      </c>
      <c r="P61" s="81">
        <v>43495.589108796295</v>
      </c>
      <c r="Q61" s="79" t="s">
        <v>327</v>
      </c>
      <c r="R61" s="79"/>
      <c r="S61" s="79"/>
      <c r="T61" s="79"/>
      <c r="U61" s="79"/>
      <c r="V61" s="82" t="s">
        <v>678</v>
      </c>
      <c r="W61" s="81">
        <v>43495.589108796295</v>
      </c>
      <c r="X61" s="82" t="s">
        <v>735</v>
      </c>
      <c r="Y61" s="79"/>
      <c r="Z61" s="79"/>
      <c r="AA61" s="85" t="s">
        <v>958</v>
      </c>
      <c r="AB61" s="79"/>
      <c r="AC61" s="79" t="b">
        <v>0</v>
      </c>
      <c r="AD61" s="79">
        <v>0</v>
      </c>
      <c r="AE61" s="85" t="s">
        <v>1169</v>
      </c>
      <c r="AF61" s="79" t="b">
        <v>1</v>
      </c>
      <c r="AG61" s="79" t="s">
        <v>1182</v>
      </c>
      <c r="AH61" s="79"/>
      <c r="AI61" s="85" t="s">
        <v>1185</v>
      </c>
      <c r="AJ61" s="79" t="b">
        <v>0</v>
      </c>
      <c r="AK61" s="79">
        <v>1</v>
      </c>
      <c r="AL61" s="85" t="s">
        <v>978</v>
      </c>
      <c r="AM61" s="79" t="s">
        <v>1187</v>
      </c>
      <c r="AN61" s="79" t="b">
        <v>0</v>
      </c>
      <c r="AO61" s="85" t="s">
        <v>978</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1</v>
      </c>
      <c r="BD61" s="48"/>
      <c r="BE61" s="49"/>
      <c r="BF61" s="48"/>
      <c r="BG61" s="49"/>
      <c r="BH61" s="48"/>
      <c r="BI61" s="49"/>
      <c r="BJ61" s="48"/>
      <c r="BK61" s="49"/>
      <c r="BL61" s="48"/>
    </row>
    <row r="62" spans="1:64" ht="15">
      <c r="A62" s="64" t="s">
        <v>229</v>
      </c>
      <c r="B62" s="64" t="s">
        <v>240</v>
      </c>
      <c r="C62" s="65" t="s">
        <v>2913</v>
      </c>
      <c r="D62" s="66">
        <v>3.6363636363636362</v>
      </c>
      <c r="E62" s="67" t="s">
        <v>136</v>
      </c>
      <c r="F62" s="68">
        <v>32.90909090909091</v>
      </c>
      <c r="G62" s="65"/>
      <c r="H62" s="69"/>
      <c r="I62" s="70"/>
      <c r="J62" s="70"/>
      <c r="K62" s="34" t="s">
        <v>65</v>
      </c>
      <c r="L62" s="77">
        <v>62</v>
      </c>
      <c r="M62" s="77"/>
      <c r="N62" s="72"/>
      <c r="O62" s="79" t="s">
        <v>307</v>
      </c>
      <c r="P62" s="81">
        <v>43495.589108796295</v>
      </c>
      <c r="Q62" s="79" t="s">
        <v>327</v>
      </c>
      <c r="R62" s="79"/>
      <c r="S62" s="79"/>
      <c r="T62" s="79"/>
      <c r="U62" s="79"/>
      <c r="V62" s="82" t="s">
        <v>678</v>
      </c>
      <c r="W62" s="81">
        <v>43495.589108796295</v>
      </c>
      <c r="X62" s="82" t="s">
        <v>735</v>
      </c>
      <c r="Y62" s="79"/>
      <c r="Z62" s="79"/>
      <c r="AA62" s="85" t="s">
        <v>958</v>
      </c>
      <c r="AB62" s="79"/>
      <c r="AC62" s="79" t="b">
        <v>0</v>
      </c>
      <c r="AD62" s="79">
        <v>0</v>
      </c>
      <c r="AE62" s="85" t="s">
        <v>1169</v>
      </c>
      <c r="AF62" s="79" t="b">
        <v>1</v>
      </c>
      <c r="AG62" s="79" t="s">
        <v>1182</v>
      </c>
      <c r="AH62" s="79"/>
      <c r="AI62" s="85" t="s">
        <v>1185</v>
      </c>
      <c r="AJ62" s="79" t="b">
        <v>0</v>
      </c>
      <c r="AK62" s="79">
        <v>1</v>
      </c>
      <c r="AL62" s="85" t="s">
        <v>978</v>
      </c>
      <c r="AM62" s="79" t="s">
        <v>1187</v>
      </c>
      <c r="AN62" s="79" t="b">
        <v>0</v>
      </c>
      <c r="AO62" s="85" t="s">
        <v>978</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v>2</v>
      </c>
      <c r="BE62" s="49">
        <v>9.090909090909092</v>
      </c>
      <c r="BF62" s="48">
        <v>0</v>
      </c>
      <c r="BG62" s="49">
        <v>0</v>
      </c>
      <c r="BH62" s="48">
        <v>0</v>
      </c>
      <c r="BI62" s="49">
        <v>0</v>
      </c>
      <c r="BJ62" s="48">
        <v>20</v>
      </c>
      <c r="BK62" s="49">
        <v>90.9090909090909</v>
      </c>
      <c r="BL62" s="48">
        <v>22</v>
      </c>
    </row>
    <row r="63" spans="1:64" ht="15">
      <c r="A63" s="64" t="s">
        <v>229</v>
      </c>
      <c r="B63" s="64" t="s">
        <v>252</v>
      </c>
      <c r="C63" s="65" t="s">
        <v>2913</v>
      </c>
      <c r="D63" s="66">
        <v>3.6363636363636362</v>
      </c>
      <c r="E63" s="67" t="s">
        <v>136</v>
      </c>
      <c r="F63" s="68">
        <v>32.90909090909091</v>
      </c>
      <c r="G63" s="65"/>
      <c r="H63" s="69"/>
      <c r="I63" s="70"/>
      <c r="J63" s="70"/>
      <c r="K63" s="34" t="s">
        <v>65</v>
      </c>
      <c r="L63" s="77">
        <v>63</v>
      </c>
      <c r="M63" s="77"/>
      <c r="N63" s="72"/>
      <c r="O63" s="79" t="s">
        <v>307</v>
      </c>
      <c r="P63" s="81">
        <v>43495.589224537034</v>
      </c>
      <c r="Q63" s="79" t="s">
        <v>328</v>
      </c>
      <c r="R63" s="79"/>
      <c r="S63" s="79"/>
      <c r="T63" s="79"/>
      <c r="U63" s="79"/>
      <c r="V63" s="82" t="s">
        <v>678</v>
      </c>
      <c r="W63" s="81">
        <v>43495.589224537034</v>
      </c>
      <c r="X63" s="82" t="s">
        <v>736</v>
      </c>
      <c r="Y63" s="79"/>
      <c r="Z63" s="79"/>
      <c r="AA63" s="85" t="s">
        <v>959</v>
      </c>
      <c r="AB63" s="79"/>
      <c r="AC63" s="79" t="b">
        <v>0</v>
      </c>
      <c r="AD63" s="79">
        <v>0</v>
      </c>
      <c r="AE63" s="85" t="s">
        <v>1169</v>
      </c>
      <c r="AF63" s="79" t="b">
        <v>0</v>
      </c>
      <c r="AG63" s="79" t="s">
        <v>1182</v>
      </c>
      <c r="AH63" s="79"/>
      <c r="AI63" s="85" t="s">
        <v>1169</v>
      </c>
      <c r="AJ63" s="79" t="b">
        <v>0</v>
      </c>
      <c r="AK63" s="79">
        <v>1</v>
      </c>
      <c r="AL63" s="85" t="s">
        <v>979</v>
      </c>
      <c r="AM63" s="79" t="s">
        <v>1187</v>
      </c>
      <c r="AN63" s="79" t="b">
        <v>0</v>
      </c>
      <c r="AO63" s="85" t="s">
        <v>979</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1</v>
      </c>
      <c r="BD63" s="48"/>
      <c r="BE63" s="49"/>
      <c r="BF63" s="48"/>
      <c r="BG63" s="49"/>
      <c r="BH63" s="48"/>
      <c r="BI63" s="49"/>
      <c r="BJ63" s="48"/>
      <c r="BK63" s="49"/>
      <c r="BL63" s="48"/>
    </row>
    <row r="64" spans="1:64" ht="15">
      <c r="A64" s="64" t="s">
        <v>229</v>
      </c>
      <c r="B64" s="64" t="s">
        <v>240</v>
      </c>
      <c r="C64" s="65" t="s">
        <v>2913</v>
      </c>
      <c r="D64" s="66">
        <v>3.6363636363636362</v>
      </c>
      <c r="E64" s="67" t="s">
        <v>136</v>
      </c>
      <c r="F64" s="68">
        <v>32.90909090909091</v>
      </c>
      <c r="G64" s="65"/>
      <c r="H64" s="69"/>
      <c r="I64" s="70"/>
      <c r="J64" s="70"/>
      <c r="K64" s="34" t="s">
        <v>65</v>
      </c>
      <c r="L64" s="77">
        <v>64</v>
      </c>
      <c r="M64" s="77"/>
      <c r="N64" s="72"/>
      <c r="O64" s="79" t="s">
        <v>307</v>
      </c>
      <c r="P64" s="81">
        <v>43495.589224537034</v>
      </c>
      <c r="Q64" s="79" t="s">
        <v>328</v>
      </c>
      <c r="R64" s="79"/>
      <c r="S64" s="79"/>
      <c r="T64" s="79"/>
      <c r="U64" s="79"/>
      <c r="V64" s="82" t="s">
        <v>678</v>
      </c>
      <c r="W64" s="81">
        <v>43495.589224537034</v>
      </c>
      <c r="X64" s="82" t="s">
        <v>736</v>
      </c>
      <c r="Y64" s="79"/>
      <c r="Z64" s="79"/>
      <c r="AA64" s="85" t="s">
        <v>959</v>
      </c>
      <c r="AB64" s="79"/>
      <c r="AC64" s="79" t="b">
        <v>0</v>
      </c>
      <c r="AD64" s="79">
        <v>0</v>
      </c>
      <c r="AE64" s="85" t="s">
        <v>1169</v>
      </c>
      <c r="AF64" s="79" t="b">
        <v>0</v>
      </c>
      <c r="AG64" s="79" t="s">
        <v>1182</v>
      </c>
      <c r="AH64" s="79"/>
      <c r="AI64" s="85" t="s">
        <v>1169</v>
      </c>
      <c r="AJ64" s="79" t="b">
        <v>0</v>
      </c>
      <c r="AK64" s="79">
        <v>1</v>
      </c>
      <c r="AL64" s="85" t="s">
        <v>979</v>
      </c>
      <c r="AM64" s="79" t="s">
        <v>1187</v>
      </c>
      <c r="AN64" s="79" t="b">
        <v>0</v>
      </c>
      <c r="AO64" s="85" t="s">
        <v>979</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229</v>
      </c>
      <c r="B65" s="64" t="s">
        <v>241</v>
      </c>
      <c r="C65" s="65" t="s">
        <v>2912</v>
      </c>
      <c r="D65" s="66">
        <v>3</v>
      </c>
      <c r="E65" s="67" t="s">
        <v>132</v>
      </c>
      <c r="F65" s="68">
        <v>35</v>
      </c>
      <c r="G65" s="65"/>
      <c r="H65" s="69"/>
      <c r="I65" s="70"/>
      <c r="J65" s="70"/>
      <c r="K65" s="34" t="s">
        <v>65</v>
      </c>
      <c r="L65" s="77">
        <v>65</v>
      </c>
      <c r="M65" s="77"/>
      <c r="N65" s="72"/>
      <c r="O65" s="79" t="s">
        <v>307</v>
      </c>
      <c r="P65" s="81">
        <v>43495.589224537034</v>
      </c>
      <c r="Q65" s="79" t="s">
        <v>328</v>
      </c>
      <c r="R65" s="79"/>
      <c r="S65" s="79"/>
      <c r="T65" s="79"/>
      <c r="U65" s="79"/>
      <c r="V65" s="82" t="s">
        <v>678</v>
      </c>
      <c r="W65" s="81">
        <v>43495.589224537034</v>
      </c>
      <c r="X65" s="82" t="s">
        <v>736</v>
      </c>
      <c r="Y65" s="79"/>
      <c r="Z65" s="79"/>
      <c r="AA65" s="85" t="s">
        <v>959</v>
      </c>
      <c r="AB65" s="79"/>
      <c r="AC65" s="79" t="b">
        <v>0</v>
      </c>
      <c r="AD65" s="79">
        <v>0</v>
      </c>
      <c r="AE65" s="85" t="s">
        <v>1169</v>
      </c>
      <c r="AF65" s="79" t="b">
        <v>0</v>
      </c>
      <c r="AG65" s="79" t="s">
        <v>1182</v>
      </c>
      <c r="AH65" s="79"/>
      <c r="AI65" s="85" t="s">
        <v>1169</v>
      </c>
      <c r="AJ65" s="79" t="b">
        <v>0</v>
      </c>
      <c r="AK65" s="79">
        <v>1</v>
      </c>
      <c r="AL65" s="85" t="s">
        <v>979</v>
      </c>
      <c r="AM65" s="79" t="s">
        <v>1187</v>
      </c>
      <c r="AN65" s="79" t="b">
        <v>0</v>
      </c>
      <c r="AO65" s="85" t="s">
        <v>979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17</v>
      </c>
      <c r="BK65" s="49">
        <v>100</v>
      </c>
      <c r="BL65" s="48">
        <v>17</v>
      </c>
    </row>
    <row r="66" spans="1:64" ht="15">
      <c r="A66" s="64" t="s">
        <v>230</v>
      </c>
      <c r="B66" s="64" t="s">
        <v>262</v>
      </c>
      <c r="C66" s="65" t="s">
        <v>2912</v>
      </c>
      <c r="D66" s="66">
        <v>3</v>
      </c>
      <c r="E66" s="67" t="s">
        <v>132</v>
      </c>
      <c r="F66" s="68">
        <v>35</v>
      </c>
      <c r="G66" s="65"/>
      <c r="H66" s="69"/>
      <c r="I66" s="70"/>
      <c r="J66" s="70"/>
      <c r="K66" s="34" t="s">
        <v>65</v>
      </c>
      <c r="L66" s="77">
        <v>66</v>
      </c>
      <c r="M66" s="77"/>
      <c r="N66" s="72"/>
      <c r="O66" s="79" t="s">
        <v>307</v>
      </c>
      <c r="P66" s="81">
        <v>43502.88827546296</v>
      </c>
      <c r="Q66" s="79" t="s">
        <v>329</v>
      </c>
      <c r="R66" s="79"/>
      <c r="S66" s="79"/>
      <c r="T66" s="79"/>
      <c r="U66" s="79"/>
      <c r="V66" s="82" t="s">
        <v>679</v>
      </c>
      <c r="W66" s="81">
        <v>43502.88827546296</v>
      </c>
      <c r="X66" s="82" t="s">
        <v>737</v>
      </c>
      <c r="Y66" s="79"/>
      <c r="Z66" s="79"/>
      <c r="AA66" s="85" t="s">
        <v>960</v>
      </c>
      <c r="AB66" s="79"/>
      <c r="AC66" s="79" t="b">
        <v>0</v>
      </c>
      <c r="AD66" s="79">
        <v>0</v>
      </c>
      <c r="AE66" s="85" t="s">
        <v>1169</v>
      </c>
      <c r="AF66" s="79" t="b">
        <v>0</v>
      </c>
      <c r="AG66" s="79" t="s">
        <v>1182</v>
      </c>
      <c r="AH66" s="79"/>
      <c r="AI66" s="85" t="s">
        <v>1169</v>
      </c>
      <c r="AJ66" s="79" t="b">
        <v>0</v>
      </c>
      <c r="AK66" s="79">
        <v>1</v>
      </c>
      <c r="AL66" s="85" t="s">
        <v>1161</v>
      </c>
      <c r="AM66" s="79" t="s">
        <v>1187</v>
      </c>
      <c r="AN66" s="79" t="b">
        <v>0</v>
      </c>
      <c r="AO66" s="85" t="s">
        <v>1161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22</v>
      </c>
      <c r="BK66" s="49">
        <v>100</v>
      </c>
      <c r="BL66" s="48">
        <v>22</v>
      </c>
    </row>
    <row r="67" spans="1:64" ht="15">
      <c r="A67" s="64" t="s">
        <v>231</v>
      </c>
      <c r="B67" s="64" t="s">
        <v>280</v>
      </c>
      <c r="C67" s="65" t="s">
        <v>2912</v>
      </c>
      <c r="D67" s="66">
        <v>3</v>
      </c>
      <c r="E67" s="67" t="s">
        <v>132</v>
      </c>
      <c r="F67" s="68">
        <v>35</v>
      </c>
      <c r="G67" s="65"/>
      <c r="H67" s="69"/>
      <c r="I67" s="70"/>
      <c r="J67" s="70"/>
      <c r="K67" s="34" t="s">
        <v>65</v>
      </c>
      <c r="L67" s="77">
        <v>67</v>
      </c>
      <c r="M67" s="77"/>
      <c r="N67" s="72"/>
      <c r="O67" s="79" t="s">
        <v>307</v>
      </c>
      <c r="P67" s="81">
        <v>43497.062939814816</v>
      </c>
      <c r="Q67" s="79" t="s">
        <v>330</v>
      </c>
      <c r="R67" s="82" t="s">
        <v>500</v>
      </c>
      <c r="S67" s="79" t="s">
        <v>548</v>
      </c>
      <c r="T67" s="79"/>
      <c r="U67" s="82" t="s">
        <v>628</v>
      </c>
      <c r="V67" s="82" t="s">
        <v>628</v>
      </c>
      <c r="W67" s="81">
        <v>43497.062939814816</v>
      </c>
      <c r="X67" s="82" t="s">
        <v>738</v>
      </c>
      <c r="Y67" s="79"/>
      <c r="Z67" s="79"/>
      <c r="AA67" s="85" t="s">
        <v>961</v>
      </c>
      <c r="AB67" s="79"/>
      <c r="AC67" s="79" t="b">
        <v>0</v>
      </c>
      <c r="AD67" s="79">
        <v>2</v>
      </c>
      <c r="AE67" s="85" t="s">
        <v>1169</v>
      </c>
      <c r="AF67" s="79" t="b">
        <v>0</v>
      </c>
      <c r="AG67" s="79" t="s">
        <v>1182</v>
      </c>
      <c r="AH67" s="79"/>
      <c r="AI67" s="85" t="s">
        <v>1169</v>
      </c>
      <c r="AJ67" s="79" t="b">
        <v>0</v>
      </c>
      <c r="AK67" s="79">
        <v>0</v>
      </c>
      <c r="AL67" s="85" t="s">
        <v>1169</v>
      </c>
      <c r="AM67" s="79" t="s">
        <v>1193</v>
      </c>
      <c r="AN67" s="79" t="b">
        <v>0</v>
      </c>
      <c r="AO67" s="85" t="s">
        <v>961</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231</v>
      </c>
      <c r="B68" s="64" t="s">
        <v>281</v>
      </c>
      <c r="C68" s="65" t="s">
        <v>2912</v>
      </c>
      <c r="D68" s="66">
        <v>3</v>
      </c>
      <c r="E68" s="67" t="s">
        <v>132</v>
      </c>
      <c r="F68" s="68">
        <v>35</v>
      </c>
      <c r="G68" s="65"/>
      <c r="H68" s="69"/>
      <c r="I68" s="70"/>
      <c r="J68" s="70"/>
      <c r="K68" s="34" t="s">
        <v>65</v>
      </c>
      <c r="L68" s="77">
        <v>68</v>
      </c>
      <c r="M68" s="77"/>
      <c r="N68" s="72"/>
      <c r="O68" s="79" t="s">
        <v>307</v>
      </c>
      <c r="P68" s="81">
        <v>43497.062939814816</v>
      </c>
      <c r="Q68" s="79" t="s">
        <v>330</v>
      </c>
      <c r="R68" s="82" t="s">
        <v>500</v>
      </c>
      <c r="S68" s="79" t="s">
        <v>548</v>
      </c>
      <c r="T68" s="79"/>
      <c r="U68" s="82" t="s">
        <v>628</v>
      </c>
      <c r="V68" s="82" t="s">
        <v>628</v>
      </c>
      <c r="W68" s="81">
        <v>43497.062939814816</v>
      </c>
      <c r="X68" s="82" t="s">
        <v>738</v>
      </c>
      <c r="Y68" s="79"/>
      <c r="Z68" s="79"/>
      <c r="AA68" s="85" t="s">
        <v>961</v>
      </c>
      <c r="AB68" s="79"/>
      <c r="AC68" s="79" t="b">
        <v>0</v>
      </c>
      <c r="AD68" s="79">
        <v>2</v>
      </c>
      <c r="AE68" s="85" t="s">
        <v>1169</v>
      </c>
      <c r="AF68" s="79" t="b">
        <v>0</v>
      </c>
      <c r="AG68" s="79" t="s">
        <v>1182</v>
      </c>
      <c r="AH68" s="79"/>
      <c r="AI68" s="85" t="s">
        <v>1169</v>
      </c>
      <c r="AJ68" s="79" t="b">
        <v>0</v>
      </c>
      <c r="AK68" s="79">
        <v>0</v>
      </c>
      <c r="AL68" s="85" t="s">
        <v>1169</v>
      </c>
      <c r="AM68" s="79" t="s">
        <v>1193</v>
      </c>
      <c r="AN68" s="79" t="b">
        <v>0</v>
      </c>
      <c r="AO68" s="85" t="s">
        <v>961</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231</v>
      </c>
      <c r="B69" s="64" t="s">
        <v>282</v>
      </c>
      <c r="C69" s="65" t="s">
        <v>2912</v>
      </c>
      <c r="D69" s="66">
        <v>3</v>
      </c>
      <c r="E69" s="67" t="s">
        <v>132</v>
      </c>
      <c r="F69" s="68">
        <v>35</v>
      </c>
      <c r="G69" s="65"/>
      <c r="H69" s="69"/>
      <c r="I69" s="70"/>
      <c r="J69" s="70"/>
      <c r="K69" s="34" t="s">
        <v>65</v>
      </c>
      <c r="L69" s="77">
        <v>69</v>
      </c>
      <c r="M69" s="77"/>
      <c r="N69" s="72"/>
      <c r="O69" s="79" t="s">
        <v>307</v>
      </c>
      <c r="P69" s="81">
        <v>43497.062939814816</v>
      </c>
      <c r="Q69" s="79" t="s">
        <v>330</v>
      </c>
      <c r="R69" s="82" t="s">
        <v>500</v>
      </c>
      <c r="S69" s="79" t="s">
        <v>548</v>
      </c>
      <c r="T69" s="79"/>
      <c r="U69" s="82" t="s">
        <v>628</v>
      </c>
      <c r="V69" s="82" t="s">
        <v>628</v>
      </c>
      <c r="W69" s="81">
        <v>43497.062939814816</v>
      </c>
      <c r="X69" s="82" t="s">
        <v>738</v>
      </c>
      <c r="Y69" s="79"/>
      <c r="Z69" s="79"/>
      <c r="AA69" s="85" t="s">
        <v>961</v>
      </c>
      <c r="AB69" s="79"/>
      <c r="AC69" s="79" t="b">
        <v>0</v>
      </c>
      <c r="AD69" s="79">
        <v>2</v>
      </c>
      <c r="AE69" s="85" t="s">
        <v>1169</v>
      </c>
      <c r="AF69" s="79" t="b">
        <v>0</v>
      </c>
      <c r="AG69" s="79" t="s">
        <v>1182</v>
      </c>
      <c r="AH69" s="79"/>
      <c r="AI69" s="85" t="s">
        <v>1169</v>
      </c>
      <c r="AJ69" s="79" t="b">
        <v>0</v>
      </c>
      <c r="AK69" s="79">
        <v>0</v>
      </c>
      <c r="AL69" s="85" t="s">
        <v>1169</v>
      </c>
      <c r="AM69" s="79" t="s">
        <v>1193</v>
      </c>
      <c r="AN69" s="79" t="b">
        <v>0</v>
      </c>
      <c r="AO69" s="85" t="s">
        <v>961</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231</v>
      </c>
      <c r="B70" s="64" t="s">
        <v>283</v>
      </c>
      <c r="C70" s="65" t="s">
        <v>2912</v>
      </c>
      <c r="D70" s="66">
        <v>3</v>
      </c>
      <c r="E70" s="67" t="s">
        <v>132</v>
      </c>
      <c r="F70" s="68">
        <v>35</v>
      </c>
      <c r="G70" s="65"/>
      <c r="H70" s="69"/>
      <c r="I70" s="70"/>
      <c r="J70" s="70"/>
      <c r="K70" s="34" t="s">
        <v>65</v>
      </c>
      <c r="L70" s="77">
        <v>70</v>
      </c>
      <c r="M70" s="77"/>
      <c r="N70" s="72"/>
      <c r="O70" s="79" t="s">
        <v>307</v>
      </c>
      <c r="P70" s="81">
        <v>43497.062939814816</v>
      </c>
      <c r="Q70" s="79" t="s">
        <v>330</v>
      </c>
      <c r="R70" s="82" t="s">
        <v>500</v>
      </c>
      <c r="S70" s="79" t="s">
        <v>548</v>
      </c>
      <c r="T70" s="79"/>
      <c r="U70" s="82" t="s">
        <v>628</v>
      </c>
      <c r="V70" s="82" t="s">
        <v>628</v>
      </c>
      <c r="W70" s="81">
        <v>43497.062939814816</v>
      </c>
      <c r="X70" s="82" t="s">
        <v>738</v>
      </c>
      <c r="Y70" s="79"/>
      <c r="Z70" s="79"/>
      <c r="AA70" s="85" t="s">
        <v>961</v>
      </c>
      <c r="AB70" s="79"/>
      <c r="AC70" s="79" t="b">
        <v>0</v>
      </c>
      <c r="AD70" s="79">
        <v>2</v>
      </c>
      <c r="AE70" s="85" t="s">
        <v>1169</v>
      </c>
      <c r="AF70" s="79" t="b">
        <v>0</v>
      </c>
      <c r="AG70" s="79" t="s">
        <v>1182</v>
      </c>
      <c r="AH70" s="79"/>
      <c r="AI70" s="85" t="s">
        <v>1169</v>
      </c>
      <c r="AJ70" s="79" t="b">
        <v>0</v>
      </c>
      <c r="AK70" s="79">
        <v>0</v>
      </c>
      <c r="AL70" s="85" t="s">
        <v>1169</v>
      </c>
      <c r="AM70" s="79" t="s">
        <v>1193</v>
      </c>
      <c r="AN70" s="79" t="b">
        <v>0</v>
      </c>
      <c r="AO70" s="85" t="s">
        <v>961</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v>0</v>
      </c>
      <c r="BE70" s="49">
        <v>0</v>
      </c>
      <c r="BF70" s="48">
        <v>0</v>
      </c>
      <c r="BG70" s="49">
        <v>0</v>
      </c>
      <c r="BH70" s="48">
        <v>0</v>
      </c>
      <c r="BI70" s="49">
        <v>0</v>
      </c>
      <c r="BJ70" s="48">
        <v>24</v>
      </c>
      <c r="BK70" s="49">
        <v>100</v>
      </c>
      <c r="BL70" s="48">
        <v>24</v>
      </c>
    </row>
    <row r="71" spans="1:64" ht="15">
      <c r="A71" s="64" t="s">
        <v>231</v>
      </c>
      <c r="B71" s="64" t="s">
        <v>252</v>
      </c>
      <c r="C71" s="65" t="s">
        <v>2913</v>
      </c>
      <c r="D71" s="66">
        <v>3.6363636363636362</v>
      </c>
      <c r="E71" s="67" t="s">
        <v>136</v>
      </c>
      <c r="F71" s="68">
        <v>32.90909090909091</v>
      </c>
      <c r="G71" s="65"/>
      <c r="H71" s="69"/>
      <c r="I71" s="70"/>
      <c r="J71" s="70"/>
      <c r="K71" s="34" t="s">
        <v>65</v>
      </c>
      <c r="L71" s="77">
        <v>71</v>
      </c>
      <c r="M71" s="77"/>
      <c r="N71" s="72"/>
      <c r="O71" s="79" t="s">
        <v>307</v>
      </c>
      <c r="P71" s="81">
        <v>43440.01625</v>
      </c>
      <c r="Q71" s="79" t="s">
        <v>331</v>
      </c>
      <c r="R71" s="82" t="s">
        <v>501</v>
      </c>
      <c r="S71" s="79" t="s">
        <v>547</v>
      </c>
      <c r="T71" s="79"/>
      <c r="U71" s="79"/>
      <c r="V71" s="82" t="s">
        <v>680</v>
      </c>
      <c r="W71" s="81">
        <v>43440.01625</v>
      </c>
      <c r="X71" s="82" t="s">
        <v>739</v>
      </c>
      <c r="Y71" s="79"/>
      <c r="Z71" s="79"/>
      <c r="AA71" s="85" t="s">
        <v>962</v>
      </c>
      <c r="AB71" s="79"/>
      <c r="AC71" s="79" t="b">
        <v>0</v>
      </c>
      <c r="AD71" s="79">
        <v>1</v>
      </c>
      <c r="AE71" s="85" t="s">
        <v>1169</v>
      </c>
      <c r="AF71" s="79" t="b">
        <v>0</v>
      </c>
      <c r="AG71" s="79" t="s">
        <v>1182</v>
      </c>
      <c r="AH71" s="79"/>
      <c r="AI71" s="85" t="s">
        <v>1169</v>
      </c>
      <c r="AJ71" s="79" t="b">
        <v>0</v>
      </c>
      <c r="AK71" s="79">
        <v>0</v>
      </c>
      <c r="AL71" s="85" t="s">
        <v>1169</v>
      </c>
      <c r="AM71" s="79" t="s">
        <v>1194</v>
      </c>
      <c r="AN71" s="79" t="b">
        <v>0</v>
      </c>
      <c r="AO71" s="85" t="s">
        <v>962</v>
      </c>
      <c r="AP71" s="79" t="s">
        <v>176</v>
      </c>
      <c r="AQ71" s="79">
        <v>0</v>
      </c>
      <c r="AR71" s="79">
        <v>0</v>
      </c>
      <c r="AS71" s="79"/>
      <c r="AT71" s="79"/>
      <c r="AU71" s="79"/>
      <c r="AV71" s="79"/>
      <c r="AW71" s="79"/>
      <c r="AX71" s="79"/>
      <c r="AY71" s="79"/>
      <c r="AZ71" s="79"/>
      <c r="BA71">
        <v>2</v>
      </c>
      <c r="BB71" s="78" t="str">
        <f>REPLACE(INDEX(GroupVertices[Group],MATCH(Edges[[#This Row],[Vertex 1]],GroupVertices[Vertex],0)),1,1,"")</f>
        <v>6</v>
      </c>
      <c r="BC71" s="78" t="str">
        <f>REPLACE(INDEX(GroupVertices[Group],MATCH(Edges[[#This Row],[Vertex 2]],GroupVertices[Vertex],0)),1,1,"")</f>
        <v>1</v>
      </c>
      <c r="BD71" s="48">
        <v>0</v>
      </c>
      <c r="BE71" s="49">
        <v>0</v>
      </c>
      <c r="BF71" s="48">
        <v>0</v>
      </c>
      <c r="BG71" s="49">
        <v>0</v>
      </c>
      <c r="BH71" s="48">
        <v>0</v>
      </c>
      <c r="BI71" s="49">
        <v>0</v>
      </c>
      <c r="BJ71" s="48">
        <v>7</v>
      </c>
      <c r="BK71" s="49">
        <v>100</v>
      </c>
      <c r="BL71" s="48">
        <v>7</v>
      </c>
    </row>
    <row r="72" spans="1:64" ht="15">
      <c r="A72" s="64" t="s">
        <v>231</v>
      </c>
      <c r="B72" s="64" t="s">
        <v>231</v>
      </c>
      <c r="C72" s="65" t="s">
        <v>2914</v>
      </c>
      <c r="D72" s="66">
        <v>5.545454545454545</v>
      </c>
      <c r="E72" s="67" t="s">
        <v>136</v>
      </c>
      <c r="F72" s="68">
        <v>26.636363636363637</v>
      </c>
      <c r="G72" s="65"/>
      <c r="H72" s="69"/>
      <c r="I72" s="70"/>
      <c r="J72" s="70"/>
      <c r="K72" s="34" t="s">
        <v>65</v>
      </c>
      <c r="L72" s="77">
        <v>72</v>
      </c>
      <c r="M72" s="77"/>
      <c r="N72" s="72"/>
      <c r="O72" s="79" t="s">
        <v>176</v>
      </c>
      <c r="P72" s="81">
        <v>43441.201875</v>
      </c>
      <c r="Q72" s="79" t="s">
        <v>332</v>
      </c>
      <c r="R72" s="82" t="s">
        <v>502</v>
      </c>
      <c r="S72" s="79" t="s">
        <v>547</v>
      </c>
      <c r="T72" s="79" t="s">
        <v>566</v>
      </c>
      <c r="U72" s="79"/>
      <c r="V72" s="82" t="s">
        <v>680</v>
      </c>
      <c r="W72" s="81">
        <v>43441.201875</v>
      </c>
      <c r="X72" s="82" t="s">
        <v>740</v>
      </c>
      <c r="Y72" s="79"/>
      <c r="Z72" s="79"/>
      <c r="AA72" s="85" t="s">
        <v>963</v>
      </c>
      <c r="AB72" s="79"/>
      <c r="AC72" s="79" t="b">
        <v>0</v>
      </c>
      <c r="AD72" s="79">
        <v>0</v>
      </c>
      <c r="AE72" s="85" t="s">
        <v>1169</v>
      </c>
      <c r="AF72" s="79" t="b">
        <v>0</v>
      </c>
      <c r="AG72" s="79" t="s">
        <v>1182</v>
      </c>
      <c r="AH72" s="79"/>
      <c r="AI72" s="85" t="s">
        <v>1169</v>
      </c>
      <c r="AJ72" s="79" t="b">
        <v>0</v>
      </c>
      <c r="AK72" s="79">
        <v>0</v>
      </c>
      <c r="AL72" s="85" t="s">
        <v>1169</v>
      </c>
      <c r="AM72" s="79" t="s">
        <v>1194</v>
      </c>
      <c r="AN72" s="79" t="b">
        <v>0</v>
      </c>
      <c r="AO72" s="85" t="s">
        <v>963</v>
      </c>
      <c r="AP72" s="79" t="s">
        <v>176</v>
      </c>
      <c r="AQ72" s="79">
        <v>0</v>
      </c>
      <c r="AR72" s="79">
        <v>0</v>
      </c>
      <c r="AS72" s="79"/>
      <c r="AT72" s="79"/>
      <c r="AU72" s="79"/>
      <c r="AV72" s="79"/>
      <c r="AW72" s="79"/>
      <c r="AX72" s="79"/>
      <c r="AY72" s="79"/>
      <c r="AZ72" s="79"/>
      <c r="BA72">
        <v>5</v>
      </c>
      <c r="BB72" s="78" t="str">
        <f>REPLACE(INDEX(GroupVertices[Group],MATCH(Edges[[#This Row],[Vertex 1]],GroupVertices[Vertex],0)),1,1,"")</f>
        <v>6</v>
      </c>
      <c r="BC72" s="78" t="str">
        <f>REPLACE(INDEX(GroupVertices[Group],MATCH(Edges[[#This Row],[Vertex 2]],GroupVertices[Vertex],0)),1,1,"")</f>
        <v>6</v>
      </c>
      <c r="BD72" s="48">
        <v>3</v>
      </c>
      <c r="BE72" s="49">
        <v>21.428571428571427</v>
      </c>
      <c r="BF72" s="48">
        <v>0</v>
      </c>
      <c r="BG72" s="49">
        <v>0</v>
      </c>
      <c r="BH72" s="48">
        <v>0</v>
      </c>
      <c r="BI72" s="49">
        <v>0</v>
      </c>
      <c r="BJ72" s="48">
        <v>11</v>
      </c>
      <c r="BK72" s="49">
        <v>78.57142857142857</v>
      </c>
      <c r="BL72" s="48">
        <v>14</v>
      </c>
    </row>
    <row r="73" spans="1:64" ht="15">
      <c r="A73" s="64" t="s">
        <v>231</v>
      </c>
      <c r="B73" s="64" t="s">
        <v>231</v>
      </c>
      <c r="C73" s="65" t="s">
        <v>2914</v>
      </c>
      <c r="D73" s="66">
        <v>5.545454545454545</v>
      </c>
      <c r="E73" s="67" t="s">
        <v>136</v>
      </c>
      <c r="F73" s="68">
        <v>26.636363636363637</v>
      </c>
      <c r="G73" s="65"/>
      <c r="H73" s="69"/>
      <c r="I73" s="70"/>
      <c r="J73" s="70"/>
      <c r="K73" s="34" t="s">
        <v>65</v>
      </c>
      <c r="L73" s="77">
        <v>73</v>
      </c>
      <c r="M73" s="77"/>
      <c r="N73" s="72"/>
      <c r="O73" s="79" t="s">
        <v>176</v>
      </c>
      <c r="P73" s="81">
        <v>43454.36875</v>
      </c>
      <c r="Q73" s="79" t="s">
        <v>333</v>
      </c>
      <c r="R73" s="82" t="s">
        <v>503</v>
      </c>
      <c r="S73" s="79" t="s">
        <v>547</v>
      </c>
      <c r="T73" s="79" t="s">
        <v>566</v>
      </c>
      <c r="U73" s="79"/>
      <c r="V73" s="82" t="s">
        <v>680</v>
      </c>
      <c r="W73" s="81">
        <v>43454.36875</v>
      </c>
      <c r="X73" s="82" t="s">
        <v>741</v>
      </c>
      <c r="Y73" s="79"/>
      <c r="Z73" s="79"/>
      <c r="AA73" s="85" t="s">
        <v>964</v>
      </c>
      <c r="AB73" s="79"/>
      <c r="AC73" s="79" t="b">
        <v>0</v>
      </c>
      <c r="AD73" s="79">
        <v>0</v>
      </c>
      <c r="AE73" s="85" t="s">
        <v>1169</v>
      </c>
      <c r="AF73" s="79" t="b">
        <v>0</v>
      </c>
      <c r="AG73" s="79" t="s">
        <v>1182</v>
      </c>
      <c r="AH73" s="79"/>
      <c r="AI73" s="85" t="s">
        <v>1169</v>
      </c>
      <c r="AJ73" s="79" t="b">
        <v>0</v>
      </c>
      <c r="AK73" s="79">
        <v>0</v>
      </c>
      <c r="AL73" s="85" t="s">
        <v>1169</v>
      </c>
      <c r="AM73" s="79" t="s">
        <v>1194</v>
      </c>
      <c r="AN73" s="79" t="b">
        <v>0</v>
      </c>
      <c r="AO73" s="85" t="s">
        <v>964</v>
      </c>
      <c r="AP73" s="79" t="s">
        <v>176</v>
      </c>
      <c r="AQ73" s="79">
        <v>0</v>
      </c>
      <c r="AR73" s="79">
        <v>0</v>
      </c>
      <c r="AS73" s="79"/>
      <c r="AT73" s="79"/>
      <c r="AU73" s="79"/>
      <c r="AV73" s="79"/>
      <c r="AW73" s="79"/>
      <c r="AX73" s="79"/>
      <c r="AY73" s="79"/>
      <c r="AZ73" s="79"/>
      <c r="BA73">
        <v>5</v>
      </c>
      <c r="BB73" s="78" t="str">
        <f>REPLACE(INDEX(GroupVertices[Group],MATCH(Edges[[#This Row],[Vertex 1]],GroupVertices[Vertex],0)),1,1,"")</f>
        <v>6</v>
      </c>
      <c r="BC73" s="78" t="str">
        <f>REPLACE(INDEX(GroupVertices[Group],MATCH(Edges[[#This Row],[Vertex 2]],GroupVertices[Vertex],0)),1,1,"")</f>
        <v>6</v>
      </c>
      <c r="BD73" s="48">
        <v>0</v>
      </c>
      <c r="BE73" s="49">
        <v>0</v>
      </c>
      <c r="BF73" s="48">
        <v>0</v>
      </c>
      <c r="BG73" s="49">
        <v>0</v>
      </c>
      <c r="BH73" s="48">
        <v>0</v>
      </c>
      <c r="BI73" s="49">
        <v>0</v>
      </c>
      <c r="BJ73" s="48">
        <v>11</v>
      </c>
      <c r="BK73" s="49">
        <v>100</v>
      </c>
      <c r="BL73" s="48">
        <v>11</v>
      </c>
    </row>
    <row r="74" spans="1:64" ht="15">
      <c r="A74" s="64" t="s">
        <v>231</v>
      </c>
      <c r="B74" s="64" t="s">
        <v>231</v>
      </c>
      <c r="C74" s="65" t="s">
        <v>2914</v>
      </c>
      <c r="D74" s="66">
        <v>5.545454545454545</v>
      </c>
      <c r="E74" s="67" t="s">
        <v>136</v>
      </c>
      <c r="F74" s="68">
        <v>26.636363636363637</v>
      </c>
      <c r="G74" s="65"/>
      <c r="H74" s="69"/>
      <c r="I74" s="70"/>
      <c r="J74" s="70"/>
      <c r="K74" s="34" t="s">
        <v>65</v>
      </c>
      <c r="L74" s="77">
        <v>74</v>
      </c>
      <c r="M74" s="77"/>
      <c r="N74" s="72"/>
      <c r="O74" s="79" t="s">
        <v>176</v>
      </c>
      <c r="P74" s="81">
        <v>43475.01630787037</v>
      </c>
      <c r="Q74" s="79" t="s">
        <v>334</v>
      </c>
      <c r="R74" s="82" t="s">
        <v>504</v>
      </c>
      <c r="S74" s="79" t="s">
        <v>547</v>
      </c>
      <c r="T74" s="79" t="s">
        <v>566</v>
      </c>
      <c r="U74" s="79"/>
      <c r="V74" s="82" t="s">
        <v>680</v>
      </c>
      <c r="W74" s="81">
        <v>43475.01630787037</v>
      </c>
      <c r="X74" s="82" t="s">
        <v>742</v>
      </c>
      <c r="Y74" s="79"/>
      <c r="Z74" s="79"/>
      <c r="AA74" s="85" t="s">
        <v>965</v>
      </c>
      <c r="AB74" s="79"/>
      <c r="AC74" s="79" t="b">
        <v>0</v>
      </c>
      <c r="AD74" s="79">
        <v>0</v>
      </c>
      <c r="AE74" s="85" t="s">
        <v>1169</v>
      </c>
      <c r="AF74" s="79" t="b">
        <v>0</v>
      </c>
      <c r="AG74" s="79" t="s">
        <v>1182</v>
      </c>
      <c r="AH74" s="79"/>
      <c r="AI74" s="85" t="s">
        <v>1169</v>
      </c>
      <c r="AJ74" s="79" t="b">
        <v>0</v>
      </c>
      <c r="AK74" s="79">
        <v>0</v>
      </c>
      <c r="AL74" s="85" t="s">
        <v>1169</v>
      </c>
      <c r="AM74" s="79" t="s">
        <v>1194</v>
      </c>
      <c r="AN74" s="79" t="b">
        <v>0</v>
      </c>
      <c r="AO74" s="85" t="s">
        <v>965</v>
      </c>
      <c r="AP74" s="79" t="s">
        <v>176</v>
      </c>
      <c r="AQ74" s="79">
        <v>0</v>
      </c>
      <c r="AR74" s="79">
        <v>0</v>
      </c>
      <c r="AS74" s="79"/>
      <c r="AT74" s="79"/>
      <c r="AU74" s="79"/>
      <c r="AV74" s="79"/>
      <c r="AW74" s="79"/>
      <c r="AX74" s="79"/>
      <c r="AY74" s="79"/>
      <c r="AZ74" s="79"/>
      <c r="BA74">
        <v>5</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6</v>
      </c>
      <c r="BK74" s="49">
        <v>100</v>
      </c>
      <c r="BL74" s="48">
        <v>6</v>
      </c>
    </row>
    <row r="75" spans="1:64" ht="15">
      <c r="A75" s="64" t="s">
        <v>231</v>
      </c>
      <c r="B75" s="64" t="s">
        <v>231</v>
      </c>
      <c r="C75" s="65" t="s">
        <v>2914</v>
      </c>
      <c r="D75" s="66">
        <v>5.545454545454545</v>
      </c>
      <c r="E75" s="67" t="s">
        <v>136</v>
      </c>
      <c r="F75" s="68">
        <v>26.636363636363637</v>
      </c>
      <c r="G75" s="65"/>
      <c r="H75" s="69"/>
      <c r="I75" s="70"/>
      <c r="J75" s="70"/>
      <c r="K75" s="34" t="s">
        <v>65</v>
      </c>
      <c r="L75" s="77">
        <v>75</v>
      </c>
      <c r="M75" s="77"/>
      <c r="N75" s="72"/>
      <c r="O75" s="79" t="s">
        <v>176</v>
      </c>
      <c r="P75" s="81">
        <v>43482.36859953704</v>
      </c>
      <c r="Q75" s="79" t="s">
        <v>335</v>
      </c>
      <c r="R75" s="82" t="s">
        <v>505</v>
      </c>
      <c r="S75" s="79" t="s">
        <v>547</v>
      </c>
      <c r="T75" s="79" t="s">
        <v>567</v>
      </c>
      <c r="U75" s="79"/>
      <c r="V75" s="82" t="s">
        <v>680</v>
      </c>
      <c r="W75" s="81">
        <v>43482.36859953704</v>
      </c>
      <c r="X75" s="82" t="s">
        <v>743</v>
      </c>
      <c r="Y75" s="79"/>
      <c r="Z75" s="79"/>
      <c r="AA75" s="85" t="s">
        <v>966</v>
      </c>
      <c r="AB75" s="79"/>
      <c r="AC75" s="79" t="b">
        <v>0</v>
      </c>
      <c r="AD75" s="79">
        <v>0</v>
      </c>
      <c r="AE75" s="85" t="s">
        <v>1169</v>
      </c>
      <c r="AF75" s="79" t="b">
        <v>0</v>
      </c>
      <c r="AG75" s="79" t="s">
        <v>1182</v>
      </c>
      <c r="AH75" s="79"/>
      <c r="AI75" s="85" t="s">
        <v>1169</v>
      </c>
      <c r="AJ75" s="79" t="b">
        <v>0</v>
      </c>
      <c r="AK75" s="79">
        <v>0</v>
      </c>
      <c r="AL75" s="85" t="s">
        <v>1169</v>
      </c>
      <c r="AM75" s="79" t="s">
        <v>1194</v>
      </c>
      <c r="AN75" s="79" t="b">
        <v>0</v>
      </c>
      <c r="AO75" s="85" t="s">
        <v>966</v>
      </c>
      <c r="AP75" s="79" t="s">
        <v>176</v>
      </c>
      <c r="AQ75" s="79">
        <v>0</v>
      </c>
      <c r="AR75" s="79">
        <v>0</v>
      </c>
      <c r="AS75" s="79"/>
      <c r="AT75" s="79"/>
      <c r="AU75" s="79"/>
      <c r="AV75" s="79"/>
      <c r="AW75" s="79"/>
      <c r="AX75" s="79"/>
      <c r="AY75" s="79"/>
      <c r="AZ75" s="79"/>
      <c r="BA75">
        <v>5</v>
      </c>
      <c r="BB75" s="78" t="str">
        <f>REPLACE(INDEX(GroupVertices[Group],MATCH(Edges[[#This Row],[Vertex 1]],GroupVertices[Vertex],0)),1,1,"")</f>
        <v>6</v>
      </c>
      <c r="BC75" s="78" t="str">
        <f>REPLACE(INDEX(GroupVertices[Group],MATCH(Edges[[#This Row],[Vertex 2]],GroupVertices[Vertex],0)),1,1,"")</f>
        <v>6</v>
      </c>
      <c r="BD75" s="48">
        <v>1</v>
      </c>
      <c r="BE75" s="49">
        <v>6.666666666666667</v>
      </c>
      <c r="BF75" s="48">
        <v>0</v>
      </c>
      <c r="BG75" s="49">
        <v>0</v>
      </c>
      <c r="BH75" s="48">
        <v>0</v>
      </c>
      <c r="BI75" s="49">
        <v>0</v>
      </c>
      <c r="BJ75" s="48">
        <v>14</v>
      </c>
      <c r="BK75" s="49">
        <v>93.33333333333333</v>
      </c>
      <c r="BL75" s="48">
        <v>15</v>
      </c>
    </row>
    <row r="76" spans="1:64" ht="15">
      <c r="A76" s="64" t="s">
        <v>231</v>
      </c>
      <c r="B76" s="64" t="s">
        <v>252</v>
      </c>
      <c r="C76" s="65" t="s">
        <v>2913</v>
      </c>
      <c r="D76" s="66">
        <v>3.6363636363636362</v>
      </c>
      <c r="E76" s="67" t="s">
        <v>136</v>
      </c>
      <c r="F76" s="68">
        <v>32.90909090909091</v>
      </c>
      <c r="G76" s="65"/>
      <c r="H76" s="69"/>
      <c r="I76" s="70"/>
      <c r="J76" s="70"/>
      <c r="K76" s="34" t="s">
        <v>65</v>
      </c>
      <c r="L76" s="77">
        <v>76</v>
      </c>
      <c r="M76" s="77"/>
      <c r="N76" s="72"/>
      <c r="O76" s="79" t="s">
        <v>307</v>
      </c>
      <c r="P76" s="81">
        <v>43497.062939814816</v>
      </c>
      <c r="Q76" s="79" t="s">
        <v>330</v>
      </c>
      <c r="R76" s="82" t="s">
        <v>500</v>
      </c>
      <c r="S76" s="79" t="s">
        <v>548</v>
      </c>
      <c r="T76" s="79"/>
      <c r="U76" s="82" t="s">
        <v>628</v>
      </c>
      <c r="V76" s="82" t="s">
        <v>628</v>
      </c>
      <c r="W76" s="81">
        <v>43497.062939814816</v>
      </c>
      <c r="X76" s="82" t="s">
        <v>738</v>
      </c>
      <c r="Y76" s="79"/>
      <c r="Z76" s="79"/>
      <c r="AA76" s="85" t="s">
        <v>961</v>
      </c>
      <c r="AB76" s="79"/>
      <c r="AC76" s="79" t="b">
        <v>0</v>
      </c>
      <c r="AD76" s="79">
        <v>2</v>
      </c>
      <c r="AE76" s="85" t="s">
        <v>1169</v>
      </c>
      <c r="AF76" s="79" t="b">
        <v>0</v>
      </c>
      <c r="AG76" s="79" t="s">
        <v>1182</v>
      </c>
      <c r="AH76" s="79"/>
      <c r="AI76" s="85" t="s">
        <v>1169</v>
      </c>
      <c r="AJ76" s="79" t="b">
        <v>0</v>
      </c>
      <c r="AK76" s="79">
        <v>0</v>
      </c>
      <c r="AL76" s="85" t="s">
        <v>1169</v>
      </c>
      <c r="AM76" s="79" t="s">
        <v>1193</v>
      </c>
      <c r="AN76" s="79" t="b">
        <v>0</v>
      </c>
      <c r="AO76" s="85" t="s">
        <v>961</v>
      </c>
      <c r="AP76" s="79" t="s">
        <v>176</v>
      </c>
      <c r="AQ76" s="79">
        <v>0</v>
      </c>
      <c r="AR76" s="79">
        <v>0</v>
      </c>
      <c r="AS76" s="79"/>
      <c r="AT76" s="79"/>
      <c r="AU76" s="79"/>
      <c r="AV76" s="79"/>
      <c r="AW76" s="79"/>
      <c r="AX76" s="79"/>
      <c r="AY76" s="79"/>
      <c r="AZ76" s="79"/>
      <c r="BA76">
        <v>2</v>
      </c>
      <c r="BB76" s="78" t="str">
        <f>REPLACE(INDEX(GroupVertices[Group],MATCH(Edges[[#This Row],[Vertex 1]],GroupVertices[Vertex],0)),1,1,"")</f>
        <v>6</v>
      </c>
      <c r="BC76" s="78" t="str">
        <f>REPLACE(INDEX(GroupVertices[Group],MATCH(Edges[[#This Row],[Vertex 2]],GroupVertices[Vertex],0)),1,1,"")</f>
        <v>1</v>
      </c>
      <c r="BD76" s="48"/>
      <c r="BE76" s="49"/>
      <c r="BF76" s="48"/>
      <c r="BG76" s="49"/>
      <c r="BH76" s="48"/>
      <c r="BI76" s="49"/>
      <c r="BJ76" s="48"/>
      <c r="BK76" s="49"/>
      <c r="BL76" s="48"/>
    </row>
    <row r="77" spans="1:64" ht="15">
      <c r="A77" s="64" t="s">
        <v>231</v>
      </c>
      <c r="B77" s="64" t="s">
        <v>231</v>
      </c>
      <c r="C77" s="65" t="s">
        <v>2914</v>
      </c>
      <c r="D77" s="66">
        <v>5.545454545454545</v>
      </c>
      <c r="E77" s="67" t="s">
        <v>136</v>
      </c>
      <c r="F77" s="68">
        <v>26.636363636363637</v>
      </c>
      <c r="G77" s="65"/>
      <c r="H77" s="69"/>
      <c r="I77" s="70"/>
      <c r="J77" s="70"/>
      <c r="K77" s="34" t="s">
        <v>65</v>
      </c>
      <c r="L77" s="77">
        <v>77</v>
      </c>
      <c r="M77" s="77"/>
      <c r="N77" s="72"/>
      <c r="O77" s="79" t="s">
        <v>176</v>
      </c>
      <c r="P77" s="81">
        <v>43503.36880787037</v>
      </c>
      <c r="Q77" s="79" t="s">
        <v>336</v>
      </c>
      <c r="R77" s="82" t="s">
        <v>506</v>
      </c>
      <c r="S77" s="79" t="s">
        <v>547</v>
      </c>
      <c r="T77" s="79" t="s">
        <v>566</v>
      </c>
      <c r="U77" s="79"/>
      <c r="V77" s="82" t="s">
        <v>680</v>
      </c>
      <c r="W77" s="81">
        <v>43503.36880787037</v>
      </c>
      <c r="X77" s="82" t="s">
        <v>744</v>
      </c>
      <c r="Y77" s="79"/>
      <c r="Z77" s="79"/>
      <c r="AA77" s="85" t="s">
        <v>967</v>
      </c>
      <c r="AB77" s="79"/>
      <c r="AC77" s="79" t="b">
        <v>0</v>
      </c>
      <c r="AD77" s="79">
        <v>0</v>
      </c>
      <c r="AE77" s="85" t="s">
        <v>1169</v>
      </c>
      <c r="AF77" s="79" t="b">
        <v>0</v>
      </c>
      <c r="AG77" s="79" t="s">
        <v>1182</v>
      </c>
      <c r="AH77" s="79"/>
      <c r="AI77" s="85" t="s">
        <v>1169</v>
      </c>
      <c r="AJ77" s="79" t="b">
        <v>0</v>
      </c>
      <c r="AK77" s="79">
        <v>0</v>
      </c>
      <c r="AL77" s="85" t="s">
        <v>1169</v>
      </c>
      <c r="AM77" s="79" t="s">
        <v>1194</v>
      </c>
      <c r="AN77" s="79" t="b">
        <v>0</v>
      </c>
      <c r="AO77" s="85" t="s">
        <v>967</v>
      </c>
      <c r="AP77" s="79" t="s">
        <v>176</v>
      </c>
      <c r="AQ77" s="79">
        <v>0</v>
      </c>
      <c r="AR77" s="79">
        <v>0</v>
      </c>
      <c r="AS77" s="79"/>
      <c r="AT77" s="79"/>
      <c r="AU77" s="79"/>
      <c r="AV77" s="79"/>
      <c r="AW77" s="79"/>
      <c r="AX77" s="79"/>
      <c r="AY77" s="79"/>
      <c r="AZ77" s="79"/>
      <c r="BA77">
        <v>5</v>
      </c>
      <c r="BB77" s="78" t="str">
        <f>REPLACE(INDEX(GroupVertices[Group],MATCH(Edges[[#This Row],[Vertex 1]],GroupVertices[Vertex],0)),1,1,"")</f>
        <v>6</v>
      </c>
      <c r="BC77" s="78" t="str">
        <f>REPLACE(INDEX(GroupVertices[Group],MATCH(Edges[[#This Row],[Vertex 2]],GroupVertices[Vertex],0)),1,1,"")</f>
        <v>6</v>
      </c>
      <c r="BD77" s="48">
        <v>0</v>
      </c>
      <c r="BE77" s="49">
        <v>0</v>
      </c>
      <c r="BF77" s="48">
        <v>0</v>
      </c>
      <c r="BG77" s="49">
        <v>0</v>
      </c>
      <c r="BH77" s="48">
        <v>0</v>
      </c>
      <c r="BI77" s="49">
        <v>0</v>
      </c>
      <c r="BJ77" s="48">
        <v>10</v>
      </c>
      <c r="BK77" s="49">
        <v>100</v>
      </c>
      <c r="BL77" s="48">
        <v>10</v>
      </c>
    </row>
    <row r="78" spans="1:64" ht="15">
      <c r="A78" s="64" t="s">
        <v>232</v>
      </c>
      <c r="B78" s="64" t="s">
        <v>252</v>
      </c>
      <c r="C78" s="65" t="s">
        <v>2912</v>
      </c>
      <c r="D78" s="66">
        <v>3</v>
      </c>
      <c r="E78" s="67" t="s">
        <v>132</v>
      </c>
      <c r="F78" s="68">
        <v>35</v>
      </c>
      <c r="G78" s="65"/>
      <c r="H78" s="69"/>
      <c r="I78" s="70"/>
      <c r="J78" s="70"/>
      <c r="K78" s="34" t="s">
        <v>65</v>
      </c>
      <c r="L78" s="77">
        <v>78</v>
      </c>
      <c r="M78" s="77"/>
      <c r="N78" s="72"/>
      <c r="O78" s="79" t="s">
        <v>307</v>
      </c>
      <c r="P78" s="81">
        <v>43504.45416666667</v>
      </c>
      <c r="Q78" s="79" t="s">
        <v>337</v>
      </c>
      <c r="R78" s="82" t="s">
        <v>506</v>
      </c>
      <c r="S78" s="79" t="s">
        <v>547</v>
      </c>
      <c r="T78" s="79" t="s">
        <v>568</v>
      </c>
      <c r="U78" s="82" t="s">
        <v>629</v>
      </c>
      <c r="V78" s="82" t="s">
        <v>629</v>
      </c>
      <c r="W78" s="81">
        <v>43504.45416666667</v>
      </c>
      <c r="X78" s="82" t="s">
        <v>745</v>
      </c>
      <c r="Y78" s="79"/>
      <c r="Z78" s="79"/>
      <c r="AA78" s="85" t="s">
        <v>968</v>
      </c>
      <c r="AB78" s="79"/>
      <c r="AC78" s="79" t="b">
        <v>0</v>
      </c>
      <c r="AD78" s="79">
        <v>0</v>
      </c>
      <c r="AE78" s="85" t="s">
        <v>1169</v>
      </c>
      <c r="AF78" s="79" t="b">
        <v>0</v>
      </c>
      <c r="AG78" s="79" t="s">
        <v>1182</v>
      </c>
      <c r="AH78" s="79"/>
      <c r="AI78" s="85" t="s">
        <v>1169</v>
      </c>
      <c r="AJ78" s="79" t="b">
        <v>0</v>
      </c>
      <c r="AK78" s="79">
        <v>0</v>
      </c>
      <c r="AL78" s="85" t="s">
        <v>1169</v>
      </c>
      <c r="AM78" s="79" t="s">
        <v>1192</v>
      </c>
      <c r="AN78" s="79" t="b">
        <v>0</v>
      </c>
      <c r="AO78" s="85" t="s">
        <v>968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12</v>
      </c>
      <c r="BK78" s="49">
        <v>100</v>
      </c>
      <c r="BL78" s="48">
        <v>12</v>
      </c>
    </row>
    <row r="79" spans="1:64" ht="15">
      <c r="A79" s="64" t="s">
        <v>233</v>
      </c>
      <c r="B79" s="64" t="s">
        <v>284</v>
      </c>
      <c r="C79" s="65" t="s">
        <v>2912</v>
      </c>
      <c r="D79" s="66">
        <v>3</v>
      </c>
      <c r="E79" s="67" t="s">
        <v>132</v>
      </c>
      <c r="F79" s="68">
        <v>35</v>
      </c>
      <c r="G79" s="65"/>
      <c r="H79" s="69"/>
      <c r="I79" s="70"/>
      <c r="J79" s="70"/>
      <c r="K79" s="34" t="s">
        <v>65</v>
      </c>
      <c r="L79" s="77">
        <v>79</v>
      </c>
      <c r="M79" s="77"/>
      <c r="N79" s="72"/>
      <c r="O79" s="79" t="s">
        <v>307</v>
      </c>
      <c r="P79" s="81">
        <v>43507.68525462963</v>
      </c>
      <c r="Q79" s="79" t="s">
        <v>338</v>
      </c>
      <c r="R79" s="82" t="s">
        <v>506</v>
      </c>
      <c r="S79" s="79" t="s">
        <v>547</v>
      </c>
      <c r="T79" s="79" t="s">
        <v>569</v>
      </c>
      <c r="U79" s="79"/>
      <c r="V79" s="82" t="s">
        <v>681</v>
      </c>
      <c r="W79" s="81">
        <v>43507.68525462963</v>
      </c>
      <c r="X79" s="82" t="s">
        <v>746</v>
      </c>
      <c r="Y79" s="79"/>
      <c r="Z79" s="79"/>
      <c r="AA79" s="85" t="s">
        <v>969</v>
      </c>
      <c r="AB79" s="79"/>
      <c r="AC79" s="79" t="b">
        <v>0</v>
      </c>
      <c r="AD79" s="79">
        <v>0</v>
      </c>
      <c r="AE79" s="85" t="s">
        <v>1169</v>
      </c>
      <c r="AF79" s="79" t="b">
        <v>0</v>
      </c>
      <c r="AG79" s="79" t="s">
        <v>1182</v>
      </c>
      <c r="AH79" s="79"/>
      <c r="AI79" s="85" t="s">
        <v>1169</v>
      </c>
      <c r="AJ79" s="79" t="b">
        <v>0</v>
      </c>
      <c r="AK79" s="79">
        <v>0</v>
      </c>
      <c r="AL79" s="85" t="s">
        <v>1169</v>
      </c>
      <c r="AM79" s="79" t="s">
        <v>1188</v>
      </c>
      <c r="AN79" s="79" t="b">
        <v>0</v>
      </c>
      <c r="AO79" s="85" t="s">
        <v>969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11</v>
      </c>
      <c r="BK79" s="49">
        <v>100</v>
      </c>
      <c r="BL79" s="48">
        <v>11</v>
      </c>
    </row>
    <row r="80" spans="1:64" ht="15">
      <c r="A80" s="64" t="s">
        <v>233</v>
      </c>
      <c r="B80" s="64" t="s">
        <v>262</v>
      </c>
      <c r="C80" s="65" t="s">
        <v>2912</v>
      </c>
      <c r="D80" s="66">
        <v>3</v>
      </c>
      <c r="E80" s="67" t="s">
        <v>132</v>
      </c>
      <c r="F80" s="68">
        <v>35</v>
      </c>
      <c r="G80" s="65"/>
      <c r="H80" s="69"/>
      <c r="I80" s="70"/>
      <c r="J80" s="70"/>
      <c r="K80" s="34" t="s">
        <v>65</v>
      </c>
      <c r="L80" s="77">
        <v>80</v>
      </c>
      <c r="M80" s="77"/>
      <c r="N80" s="72"/>
      <c r="O80" s="79" t="s">
        <v>307</v>
      </c>
      <c r="P80" s="81">
        <v>43507.68525462963</v>
      </c>
      <c r="Q80" s="79" t="s">
        <v>338</v>
      </c>
      <c r="R80" s="82" t="s">
        <v>506</v>
      </c>
      <c r="S80" s="79" t="s">
        <v>547</v>
      </c>
      <c r="T80" s="79" t="s">
        <v>569</v>
      </c>
      <c r="U80" s="79"/>
      <c r="V80" s="82" t="s">
        <v>681</v>
      </c>
      <c r="W80" s="81">
        <v>43507.68525462963</v>
      </c>
      <c r="X80" s="82" t="s">
        <v>746</v>
      </c>
      <c r="Y80" s="79"/>
      <c r="Z80" s="79"/>
      <c r="AA80" s="85" t="s">
        <v>969</v>
      </c>
      <c r="AB80" s="79"/>
      <c r="AC80" s="79" t="b">
        <v>0</v>
      </c>
      <c r="AD80" s="79">
        <v>0</v>
      </c>
      <c r="AE80" s="85" t="s">
        <v>1169</v>
      </c>
      <c r="AF80" s="79" t="b">
        <v>0</v>
      </c>
      <c r="AG80" s="79" t="s">
        <v>1182</v>
      </c>
      <c r="AH80" s="79"/>
      <c r="AI80" s="85" t="s">
        <v>1169</v>
      </c>
      <c r="AJ80" s="79" t="b">
        <v>0</v>
      </c>
      <c r="AK80" s="79">
        <v>0</v>
      </c>
      <c r="AL80" s="85" t="s">
        <v>1169</v>
      </c>
      <c r="AM80" s="79" t="s">
        <v>1188</v>
      </c>
      <c r="AN80" s="79" t="b">
        <v>0</v>
      </c>
      <c r="AO80" s="85" t="s">
        <v>969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233</v>
      </c>
      <c r="B81" s="64" t="s">
        <v>252</v>
      </c>
      <c r="C81" s="65" t="s">
        <v>2912</v>
      </c>
      <c r="D81" s="66">
        <v>3</v>
      </c>
      <c r="E81" s="67" t="s">
        <v>132</v>
      </c>
      <c r="F81" s="68">
        <v>35</v>
      </c>
      <c r="G81" s="65"/>
      <c r="H81" s="69"/>
      <c r="I81" s="70"/>
      <c r="J81" s="70"/>
      <c r="K81" s="34" t="s">
        <v>65</v>
      </c>
      <c r="L81" s="77">
        <v>81</v>
      </c>
      <c r="M81" s="77"/>
      <c r="N81" s="72"/>
      <c r="O81" s="79" t="s">
        <v>307</v>
      </c>
      <c r="P81" s="81">
        <v>43507.68525462963</v>
      </c>
      <c r="Q81" s="79" t="s">
        <v>338</v>
      </c>
      <c r="R81" s="82" t="s">
        <v>506</v>
      </c>
      <c r="S81" s="79" t="s">
        <v>547</v>
      </c>
      <c r="T81" s="79" t="s">
        <v>569</v>
      </c>
      <c r="U81" s="79"/>
      <c r="V81" s="82" t="s">
        <v>681</v>
      </c>
      <c r="W81" s="81">
        <v>43507.68525462963</v>
      </c>
      <c r="X81" s="82" t="s">
        <v>746</v>
      </c>
      <c r="Y81" s="79"/>
      <c r="Z81" s="79"/>
      <c r="AA81" s="85" t="s">
        <v>969</v>
      </c>
      <c r="AB81" s="79"/>
      <c r="AC81" s="79" t="b">
        <v>0</v>
      </c>
      <c r="AD81" s="79">
        <v>0</v>
      </c>
      <c r="AE81" s="85" t="s">
        <v>1169</v>
      </c>
      <c r="AF81" s="79" t="b">
        <v>0</v>
      </c>
      <c r="AG81" s="79" t="s">
        <v>1182</v>
      </c>
      <c r="AH81" s="79"/>
      <c r="AI81" s="85" t="s">
        <v>1169</v>
      </c>
      <c r="AJ81" s="79" t="b">
        <v>0</v>
      </c>
      <c r="AK81" s="79">
        <v>0</v>
      </c>
      <c r="AL81" s="85" t="s">
        <v>1169</v>
      </c>
      <c r="AM81" s="79" t="s">
        <v>1188</v>
      </c>
      <c r="AN81" s="79" t="b">
        <v>0</v>
      </c>
      <c r="AO81" s="85" t="s">
        <v>969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234</v>
      </c>
      <c r="B82" s="64" t="s">
        <v>251</v>
      </c>
      <c r="C82" s="65" t="s">
        <v>2912</v>
      </c>
      <c r="D82" s="66">
        <v>3</v>
      </c>
      <c r="E82" s="67" t="s">
        <v>132</v>
      </c>
      <c r="F82" s="68">
        <v>35</v>
      </c>
      <c r="G82" s="65"/>
      <c r="H82" s="69"/>
      <c r="I82" s="70"/>
      <c r="J82" s="70"/>
      <c r="K82" s="34" t="s">
        <v>65</v>
      </c>
      <c r="L82" s="77">
        <v>82</v>
      </c>
      <c r="M82" s="77"/>
      <c r="N82" s="72"/>
      <c r="O82" s="79" t="s">
        <v>307</v>
      </c>
      <c r="P82" s="81">
        <v>43508.004108796296</v>
      </c>
      <c r="Q82" s="79" t="s">
        <v>339</v>
      </c>
      <c r="R82" s="79"/>
      <c r="S82" s="79"/>
      <c r="T82" s="79"/>
      <c r="U82" s="79"/>
      <c r="V82" s="82" t="s">
        <v>682</v>
      </c>
      <c r="W82" s="81">
        <v>43508.004108796296</v>
      </c>
      <c r="X82" s="82" t="s">
        <v>747</v>
      </c>
      <c r="Y82" s="79"/>
      <c r="Z82" s="79"/>
      <c r="AA82" s="85" t="s">
        <v>970</v>
      </c>
      <c r="AB82" s="85" t="s">
        <v>1117</v>
      </c>
      <c r="AC82" s="79" t="b">
        <v>0</v>
      </c>
      <c r="AD82" s="79">
        <v>2</v>
      </c>
      <c r="AE82" s="85" t="s">
        <v>1170</v>
      </c>
      <c r="AF82" s="79" t="b">
        <v>0</v>
      </c>
      <c r="AG82" s="79" t="s">
        <v>1182</v>
      </c>
      <c r="AH82" s="79"/>
      <c r="AI82" s="85" t="s">
        <v>1169</v>
      </c>
      <c r="AJ82" s="79" t="b">
        <v>0</v>
      </c>
      <c r="AK82" s="79">
        <v>0</v>
      </c>
      <c r="AL82" s="85" t="s">
        <v>1169</v>
      </c>
      <c r="AM82" s="79" t="s">
        <v>1189</v>
      </c>
      <c r="AN82" s="79" t="b">
        <v>0</v>
      </c>
      <c r="AO82" s="85" t="s">
        <v>1117</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15</v>
      </c>
      <c r="BK82" s="49">
        <v>100</v>
      </c>
      <c r="BL82" s="48">
        <v>15</v>
      </c>
    </row>
    <row r="83" spans="1:64" ht="15">
      <c r="A83" s="64" t="s">
        <v>234</v>
      </c>
      <c r="B83" s="64" t="s">
        <v>265</v>
      </c>
      <c r="C83" s="65" t="s">
        <v>2912</v>
      </c>
      <c r="D83" s="66">
        <v>3</v>
      </c>
      <c r="E83" s="67" t="s">
        <v>132</v>
      </c>
      <c r="F83" s="68">
        <v>35</v>
      </c>
      <c r="G83" s="65"/>
      <c r="H83" s="69"/>
      <c r="I83" s="70"/>
      <c r="J83" s="70"/>
      <c r="K83" s="34" t="s">
        <v>65</v>
      </c>
      <c r="L83" s="77">
        <v>83</v>
      </c>
      <c r="M83" s="77"/>
      <c r="N83" s="72"/>
      <c r="O83" s="79" t="s">
        <v>307</v>
      </c>
      <c r="P83" s="81">
        <v>43508.004108796296</v>
      </c>
      <c r="Q83" s="79" t="s">
        <v>339</v>
      </c>
      <c r="R83" s="79"/>
      <c r="S83" s="79"/>
      <c r="T83" s="79"/>
      <c r="U83" s="79"/>
      <c r="V83" s="82" t="s">
        <v>682</v>
      </c>
      <c r="W83" s="81">
        <v>43508.004108796296</v>
      </c>
      <c r="X83" s="82" t="s">
        <v>747</v>
      </c>
      <c r="Y83" s="79"/>
      <c r="Z83" s="79"/>
      <c r="AA83" s="85" t="s">
        <v>970</v>
      </c>
      <c r="AB83" s="85" t="s">
        <v>1117</v>
      </c>
      <c r="AC83" s="79" t="b">
        <v>0</v>
      </c>
      <c r="AD83" s="79">
        <v>2</v>
      </c>
      <c r="AE83" s="85" t="s">
        <v>1170</v>
      </c>
      <c r="AF83" s="79" t="b">
        <v>0</v>
      </c>
      <c r="AG83" s="79" t="s">
        <v>1182</v>
      </c>
      <c r="AH83" s="79"/>
      <c r="AI83" s="85" t="s">
        <v>1169</v>
      </c>
      <c r="AJ83" s="79" t="b">
        <v>0</v>
      </c>
      <c r="AK83" s="79">
        <v>0</v>
      </c>
      <c r="AL83" s="85" t="s">
        <v>1169</v>
      </c>
      <c r="AM83" s="79" t="s">
        <v>1189</v>
      </c>
      <c r="AN83" s="79" t="b">
        <v>0</v>
      </c>
      <c r="AO83" s="85" t="s">
        <v>1117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234</v>
      </c>
      <c r="B84" s="64" t="s">
        <v>252</v>
      </c>
      <c r="C84" s="65" t="s">
        <v>2912</v>
      </c>
      <c r="D84" s="66">
        <v>3</v>
      </c>
      <c r="E84" s="67" t="s">
        <v>132</v>
      </c>
      <c r="F84" s="68">
        <v>35</v>
      </c>
      <c r="G84" s="65"/>
      <c r="H84" s="69"/>
      <c r="I84" s="70"/>
      <c r="J84" s="70"/>
      <c r="K84" s="34" t="s">
        <v>65</v>
      </c>
      <c r="L84" s="77">
        <v>84</v>
      </c>
      <c r="M84" s="77"/>
      <c r="N84" s="72"/>
      <c r="O84" s="79" t="s">
        <v>308</v>
      </c>
      <c r="P84" s="81">
        <v>43508.004108796296</v>
      </c>
      <c r="Q84" s="79" t="s">
        <v>339</v>
      </c>
      <c r="R84" s="79"/>
      <c r="S84" s="79"/>
      <c r="T84" s="79"/>
      <c r="U84" s="79"/>
      <c r="V84" s="82" t="s">
        <v>682</v>
      </c>
      <c r="W84" s="81">
        <v>43508.004108796296</v>
      </c>
      <c r="X84" s="82" t="s">
        <v>747</v>
      </c>
      <c r="Y84" s="79"/>
      <c r="Z84" s="79"/>
      <c r="AA84" s="85" t="s">
        <v>970</v>
      </c>
      <c r="AB84" s="85" t="s">
        <v>1117</v>
      </c>
      <c r="AC84" s="79" t="b">
        <v>0</v>
      </c>
      <c r="AD84" s="79">
        <v>2</v>
      </c>
      <c r="AE84" s="85" t="s">
        <v>1170</v>
      </c>
      <c r="AF84" s="79" t="b">
        <v>0</v>
      </c>
      <c r="AG84" s="79" t="s">
        <v>1182</v>
      </c>
      <c r="AH84" s="79"/>
      <c r="AI84" s="85" t="s">
        <v>1169</v>
      </c>
      <c r="AJ84" s="79" t="b">
        <v>0</v>
      </c>
      <c r="AK84" s="79">
        <v>0</v>
      </c>
      <c r="AL84" s="85" t="s">
        <v>1169</v>
      </c>
      <c r="AM84" s="79" t="s">
        <v>1189</v>
      </c>
      <c r="AN84" s="79" t="b">
        <v>0</v>
      </c>
      <c r="AO84" s="85" t="s">
        <v>1117</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1</v>
      </c>
      <c r="BD84" s="48"/>
      <c r="BE84" s="49"/>
      <c r="BF84" s="48"/>
      <c r="BG84" s="49"/>
      <c r="BH84" s="48"/>
      <c r="BI84" s="49"/>
      <c r="BJ84" s="48"/>
      <c r="BK84" s="49"/>
      <c r="BL84" s="48"/>
    </row>
    <row r="85" spans="1:64" ht="15">
      <c r="A85" s="64" t="s">
        <v>235</v>
      </c>
      <c r="B85" s="64" t="s">
        <v>252</v>
      </c>
      <c r="C85" s="65" t="s">
        <v>2912</v>
      </c>
      <c r="D85" s="66">
        <v>3</v>
      </c>
      <c r="E85" s="67" t="s">
        <v>132</v>
      </c>
      <c r="F85" s="68">
        <v>35</v>
      </c>
      <c r="G85" s="65"/>
      <c r="H85" s="69"/>
      <c r="I85" s="70"/>
      <c r="J85" s="70"/>
      <c r="K85" s="34" t="s">
        <v>65</v>
      </c>
      <c r="L85" s="77">
        <v>85</v>
      </c>
      <c r="M85" s="77"/>
      <c r="N85" s="72"/>
      <c r="O85" s="79" t="s">
        <v>307</v>
      </c>
      <c r="P85" s="81">
        <v>43508.416921296295</v>
      </c>
      <c r="Q85" s="79" t="s">
        <v>340</v>
      </c>
      <c r="R85" s="79"/>
      <c r="S85" s="79"/>
      <c r="T85" s="79"/>
      <c r="U85" s="79"/>
      <c r="V85" s="82" t="s">
        <v>683</v>
      </c>
      <c r="W85" s="81">
        <v>43508.416921296295</v>
      </c>
      <c r="X85" s="82" t="s">
        <v>748</v>
      </c>
      <c r="Y85" s="79"/>
      <c r="Z85" s="79"/>
      <c r="AA85" s="85" t="s">
        <v>971</v>
      </c>
      <c r="AB85" s="85" t="s">
        <v>974</v>
      </c>
      <c r="AC85" s="79" t="b">
        <v>0</v>
      </c>
      <c r="AD85" s="79">
        <v>0</v>
      </c>
      <c r="AE85" s="85" t="s">
        <v>1174</v>
      </c>
      <c r="AF85" s="79" t="b">
        <v>0</v>
      </c>
      <c r="AG85" s="79" t="s">
        <v>1182</v>
      </c>
      <c r="AH85" s="79"/>
      <c r="AI85" s="85" t="s">
        <v>1169</v>
      </c>
      <c r="AJ85" s="79" t="b">
        <v>0</v>
      </c>
      <c r="AK85" s="79">
        <v>0</v>
      </c>
      <c r="AL85" s="85" t="s">
        <v>1169</v>
      </c>
      <c r="AM85" s="79" t="s">
        <v>1195</v>
      </c>
      <c r="AN85" s="79" t="b">
        <v>0</v>
      </c>
      <c r="AO85" s="85" t="s">
        <v>974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235</v>
      </c>
      <c r="B86" s="64" t="s">
        <v>238</v>
      </c>
      <c r="C86" s="65" t="s">
        <v>2912</v>
      </c>
      <c r="D86" s="66">
        <v>3</v>
      </c>
      <c r="E86" s="67" t="s">
        <v>132</v>
      </c>
      <c r="F86" s="68">
        <v>35</v>
      </c>
      <c r="G86" s="65"/>
      <c r="H86" s="69"/>
      <c r="I86" s="70"/>
      <c r="J86" s="70"/>
      <c r="K86" s="34" t="s">
        <v>65</v>
      </c>
      <c r="L86" s="77">
        <v>86</v>
      </c>
      <c r="M86" s="77"/>
      <c r="N86" s="72"/>
      <c r="O86" s="79" t="s">
        <v>308</v>
      </c>
      <c r="P86" s="81">
        <v>43508.416921296295</v>
      </c>
      <c r="Q86" s="79" t="s">
        <v>340</v>
      </c>
      <c r="R86" s="79"/>
      <c r="S86" s="79"/>
      <c r="T86" s="79"/>
      <c r="U86" s="79"/>
      <c r="V86" s="82" t="s">
        <v>683</v>
      </c>
      <c r="W86" s="81">
        <v>43508.416921296295</v>
      </c>
      <c r="X86" s="82" t="s">
        <v>748</v>
      </c>
      <c r="Y86" s="79"/>
      <c r="Z86" s="79"/>
      <c r="AA86" s="85" t="s">
        <v>971</v>
      </c>
      <c r="AB86" s="85" t="s">
        <v>974</v>
      </c>
      <c r="AC86" s="79" t="b">
        <v>0</v>
      </c>
      <c r="AD86" s="79">
        <v>0</v>
      </c>
      <c r="AE86" s="85" t="s">
        <v>1174</v>
      </c>
      <c r="AF86" s="79" t="b">
        <v>0</v>
      </c>
      <c r="AG86" s="79" t="s">
        <v>1182</v>
      </c>
      <c r="AH86" s="79"/>
      <c r="AI86" s="85" t="s">
        <v>1169</v>
      </c>
      <c r="AJ86" s="79" t="b">
        <v>0</v>
      </c>
      <c r="AK86" s="79">
        <v>0</v>
      </c>
      <c r="AL86" s="85" t="s">
        <v>1169</v>
      </c>
      <c r="AM86" s="79" t="s">
        <v>1195</v>
      </c>
      <c r="AN86" s="79" t="b">
        <v>0</v>
      </c>
      <c r="AO86" s="85" t="s">
        <v>974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7</v>
      </c>
      <c r="BK86" s="49">
        <v>100</v>
      </c>
      <c r="BL86" s="48">
        <v>7</v>
      </c>
    </row>
    <row r="87" spans="1:64" ht="15">
      <c r="A87" s="64" t="s">
        <v>236</v>
      </c>
      <c r="B87" s="64" t="s">
        <v>265</v>
      </c>
      <c r="C87" s="65" t="s">
        <v>2912</v>
      </c>
      <c r="D87" s="66">
        <v>3</v>
      </c>
      <c r="E87" s="67" t="s">
        <v>132</v>
      </c>
      <c r="F87" s="68">
        <v>35</v>
      </c>
      <c r="G87" s="65"/>
      <c r="H87" s="69"/>
      <c r="I87" s="70"/>
      <c r="J87" s="70"/>
      <c r="K87" s="34" t="s">
        <v>65</v>
      </c>
      <c r="L87" s="77">
        <v>87</v>
      </c>
      <c r="M87" s="77"/>
      <c r="N87" s="72"/>
      <c r="O87" s="79" t="s">
        <v>307</v>
      </c>
      <c r="P87" s="81">
        <v>43503.250023148146</v>
      </c>
      <c r="Q87" s="79" t="s">
        <v>341</v>
      </c>
      <c r="R87" s="82" t="s">
        <v>507</v>
      </c>
      <c r="S87" s="79" t="s">
        <v>549</v>
      </c>
      <c r="T87" s="79" t="s">
        <v>562</v>
      </c>
      <c r="U87" s="79"/>
      <c r="V87" s="82" t="s">
        <v>684</v>
      </c>
      <c r="W87" s="81">
        <v>43503.250023148146</v>
      </c>
      <c r="X87" s="82" t="s">
        <v>749</v>
      </c>
      <c r="Y87" s="79"/>
      <c r="Z87" s="79"/>
      <c r="AA87" s="85" t="s">
        <v>972</v>
      </c>
      <c r="AB87" s="79"/>
      <c r="AC87" s="79" t="b">
        <v>0</v>
      </c>
      <c r="AD87" s="79">
        <v>2</v>
      </c>
      <c r="AE87" s="85" t="s">
        <v>1169</v>
      </c>
      <c r="AF87" s="79" t="b">
        <v>0</v>
      </c>
      <c r="AG87" s="79" t="s">
        <v>1182</v>
      </c>
      <c r="AH87" s="79"/>
      <c r="AI87" s="85" t="s">
        <v>1169</v>
      </c>
      <c r="AJ87" s="79" t="b">
        <v>0</v>
      </c>
      <c r="AK87" s="79">
        <v>1</v>
      </c>
      <c r="AL87" s="85" t="s">
        <v>1169</v>
      </c>
      <c r="AM87" s="79" t="s">
        <v>1196</v>
      </c>
      <c r="AN87" s="79" t="b">
        <v>0</v>
      </c>
      <c r="AO87" s="85" t="s">
        <v>972</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5.882352941176471</v>
      </c>
      <c r="BF87" s="48">
        <v>0</v>
      </c>
      <c r="BG87" s="49">
        <v>0</v>
      </c>
      <c r="BH87" s="48">
        <v>0</v>
      </c>
      <c r="BI87" s="49">
        <v>0</v>
      </c>
      <c r="BJ87" s="48">
        <v>32</v>
      </c>
      <c r="BK87" s="49">
        <v>94.11764705882354</v>
      </c>
      <c r="BL87" s="48">
        <v>34</v>
      </c>
    </row>
    <row r="88" spans="1:64" ht="15">
      <c r="A88" s="64" t="s">
        <v>237</v>
      </c>
      <c r="B88" s="64" t="s">
        <v>236</v>
      </c>
      <c r="C88" s="65" t="s">
        <v>2912</v>
      </c>
      <c r="D88" s="66">
        <v>3</v>
      </c>
      <c r="E88" s="67" t="s">
        <v>132</v>
      </c>
      <c r="F88" s="68">
        <v>35</v>
      </c>
      <c r="G88" s="65"/>
      <c r="H88" s="69"/>
      <c r="I88" s="70"/>
      <c r="J88" s="70"/>
      <c r="K88" s="34" t="s">
        <v>65</v>
      </c>
      <c r="L88" s="77">
        <v>88</v>
      </c>
      <c r="M88" s="77"/>
      <c r="N88" s="72"/>
      <c r="O88" s="79" t="s">
        <v>307</v>
      </c>
      <c r="P88" s="81">
        <v>43503.281331018516</v>
      </c>
      <c r="Q88" s="79" t="s">
        <v>342</v>
      </c>
      <c r="R88" s="79"/>
      <c r="S88" s="79"/>
      <c r="T88" s="79"/>
      <c r="U88" s="79"/>
      <c r="V88" s="82" t="s">
        <v>685</v>
      </c>
      <c r="W88" s="81">
        <v>43503.281331018516</v>
      </c>
      <c r="X88" s="82" t="s">
        <v>750</v>
      </c>
      <c r="Y88" s="79"/>
      <c r="Z88" s="79"/>
      <c r="AA88" s="85" t="s">
        <v>973</v>
      </c>
      <c r="AB88" s="79"/>
      <c r="AC88" s="79" t="b">
        <v>0</v>
      </c>
      <c r="AD88" s="79">
        <v>0</v>
      </c>
      <c r="AE88" s="85" t="s">
        <v>1169</v>
      </c>
      <c r="AF88" s="79" t="b">
        <v>0</v>
      </c>
      <c r="AG88" s="79" t="s">
        <v>1182</v>
      </c>
      <c r="AH88" s="79"/>
      <c r="AI88" s="85" t="s">
        <v>1169</v>
      </c>
      <c r="AJ88" s="79" t="b">
        <v>0</v>
      </c>
      <c r="AK88" s="79">
        <v>1</v>
      </c>
      <c r="AL88" s="85" t="s">
        <v>972</v>
      </c>
      <c r="AM88" s="79" t="s">
        <v>1189</v>
      </c>
      <c r="AN88" s="79" t="b">
        <v>0</v>
      </c>
      <c r="AO88" s="85" t="s">
        <v>972</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24</v>
      </c>
      <c r="BK88" s="49">
        <v>100</v>
      </c>
      <c r="BL88" s="48">
        <v>24</v>
      </c>
    </row>
    <row r="89" spans="1:64" ht="15">
      <c r="A89" s="64" t="s">
        <v>238</v>
      </c>
      <c r="B89" s="64" t="s">
        <v>252</v>
      </c>
      <c r="C89" s="65" t="s">
        <v>2912</v>
      </c>
      <c r="D89" s="66">
        <v>3</v>
      </c>
      <c r="E89" s="67" t="s">
        <v>132</v>
      </c>
      <c r="F89" s="68">
        <v>35</v>
      </c>
      <c r="G89" s="65"/>
      <c r="H89" s="69"/>
      <c r="I89" s="70"/>
      <c r="J89" s="70"/>
      <c r="K89" s="34" t="s">
        <v>65</v>
      </c>
      <c r="L89" s="77">
        <v>89</v>
      </c>
      <c r="M89" s="77"/>
      <c r="N89" s="72"/>
      <c r="O89" s="79" t="s">
        <v>307</v>
      </c>
      <c r="P89" s="81">
        <v>43508.41533564815</v>
      </c>
      <c r="Q89" s="79" t="s">
        <v>343</v>
      </c>
      <c r="R89" s="82" t="s">
        <v>506</v>
      </c>
      <c r="S89" s="79" t="s">
        <v>547</v>
      </c>
      <c r="T89" s="79" t="s">
        <v>570</v>
      </c>
      <c r="U89" s="79"/>
      <c r="V89" s="82" t="s">
        <v>686</v>
      </c>
      <c r="W89" s="81">
        <v>43508.41533564815</v>
      </c>
      <c r="X89" s="82" t="s">
        <v>751</v>
      </c>
      <c r="Y89" s="79"/>
      <c r="Z89" s="79"/>
      <c r="AA89" s="85" t="s">
        <v>974</v>
      </c>
      <c r="AB89" s="79"/>
      <c r="AC89" s="79" t="b">
        <v>0</v>
      </c>
      <c r="AD89" s="79">
        <v>2</v>
      </c>
      <c r="AE89" s="85" t="s">
        <v>1169</v>
      </c>
      <c r="AF89" s="79" t="b">
        <v>0</v>
      </c>
      <c r="AG89" s="79" t="s">
        <v>1182</v>
      </c>
      <c r="AH89" s="79"/>
      <c r="AI89" s="85" t="s">
        <v>1169</v>
      </c>
      <c r="AJ89" s="79" t="b">
        <v>0</v>
      </c>
      <c r="AK89" s="79">
        <v>1</v>
      </c>
      <c r="AL89" s="85" t="s">
        <v>1169</v>
      </c>
      <c r="AM89" s="79" t="s">
        <v>1188</v>
      </c>
      <c r="AN89" s="79" t="b">
        <v>0</v>
      </c>
      <c r="AO89" s="85" t="s">
        <v>974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3.4482758620689653</v>
      </c>
      <c r="BF89" s="48">
        <v>0</v>
      </c>
      <c r="BG89" s="49">
        <v>0</v>
      </c>
      <c r="BH89" s="48">
        <v>0</v>
      </c>
      <c r="BI89" s="49">
        <v>0</v>
      </c>
      <c r="BJ89" s="48">
        <v>28</v>
      </c>
      <c r="BK89" s="49">
        <v>96.55172413793103</v>
      </c>
      <c r="BL89" s="48">
        <v>29</v>
      </c>
    </row>
    <row r="90" spans="1:64" ht="15">
      <c r="A90" s="64" t="s">
        <v>237</v>
      </c>
      <c r="B90" s="64" t="s">
        <v>238</v>
      </c>
      <c r="C90" s="65" t="s">
        <v>2912</v>
      </c>
      <c r="D90" s="66">
        <v>3</v>
      </c>
      <c r="E90" s="67" t="s">
        <v>132</v>
      </c>
      <c r="F90" s="68">
        <v>35</v>
      </c>
      <c r="G90" s="65"/>
      <c r="H90" s="69"/>
      <c r="I90" s="70"/>
      <c r="J90" s="70"/>
      <c r="K90" s="34" t="s">
        <v>65</v>
      </c>
      <c r="L90" s="77">
        <v>90</v>
      </c>
      <c r="M90" s="77"/>
      <c r="N90" s="72"/>
      <c r="O90" s="79" t="s">
        <v>307</v>
      </c>
      <c r="P90" s="81">
        <v>43508.42858796296</v>
      </c>
      <c r="Q90" s="79" t="s">
        <v>344</v>
      </c>
      <c r="R90" s="79"/>
      <c r="S90" s="79"/>
      <c r="T90" s="79" t="s">
        <v>571</v>
      </c>
      <c r="U90" s="79"/>
      <c r="V90" s="82" t="s">
        <v>685</v>
      </c>
      <c r="W90" s="81">
        <v>43508.42858796296</v>
      </c>
      <c r="X90" s="82" t="s">
        <v>752</v>
      </c>
      <c r="Y90" s="79"/>
      <c r="Z90" s="79"/>
      <c r="AA90" s="85" t="s">
        <v>975</v>
      </c>
      <c r="AB90" s="79"/>
      <c r="AC90" s="79" t="b">
        <v>0</v>
      </c>
      <c r="AD90" s="79">
        <v>0</v>
      </c>
      <c r="AE90" s="85" t="s">
        <v>1169</v>
      </c>
      <c r="AF90" s="79" t="b">
        <v>0</v>
      </c>
      <c r="AG90" s="79" t="s">
        <v>1182</v>
      </c>
      <c r="AH90" s="79"/>
      <c r="AI90" s="85" t="s">
        <v>1169</v>
      </c>
      <c r="AJ90" s="79" t="b">
        <v>0</v>
      </c>
      <c r="AK90" s="79">
        <v>1</v>
      </c>
      <c r="AL90" s="85" t="s">
        <v>974</v>
      </c>
      <c r="AM90" s="79" t="s">
        <v>1192</v>
      </c>
      <c r="AN90" s="79" t="b">
        <v>0</v>
      </c>
      <c r="AO90" s="85" t="s">
        <v>974</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1</v>
      </c>
      <c r="BD90" s="48">
        <v>1</v>
      </c>
      <c r="BE90" s="49">
        <v>4.3478260869565215</v>
      </c>
      <c r="BF90" s="48">
        <v>0</v>
      </c>
      <c r="BG90" s="49">
        <v>0</v>
      </c>
      <c r="BH90" s="48">
        <v>0</v>
      </c>
      <c r="BI90" s="49">
        <v>0</v>
      </c>
      <c r="BJ90" s="48">
        <v>22</v>
      </c>
      <c r="BK90" s="49">
        <v>95.65217391304348</v>
      </c>
      <c r="BL90" s="48">
        <v>23</v>
      </c>
    </row>
    <row r="91" spans="1:64" ht="15">
      <c r="A91" s="64" t="s">
        <v>239</v>
      </c>
      <c r="B91" s="64" t="s">
        <v>252</v>
      </c>
      <c r="C91" s="65" t="s">
        <v>2913</v>
      </c>
      <c r="D91" s="66">
        <v>3.6363636363636362</v>
      </c>
      <c r="E91" s="67" t="s">
        <v>136</v>
      </c>
      <c r="F91" s="68">
        <v>32.90909090909091</v>
      </c>
      <c r="G91" s="65"/>
      <c r="H91" s="69"/>
      <c r="I91" s="70"/>
      <c r="J91" s="70"/>
      <c r="K91" s="34" t="s">
        <v>65</v>
      </c>
      <c r="L91" s="77">
        <v>91</v>
      </c>
      <c r="M91" s="77"/>
      <c r="N91" s="72"/>
      <c r="O91" s="79" t="s">
        <v>307</v>
      </c>
      <c r="P91" s="81">
        <v>43438.840462962966</v>
      </c>
      <c r="Q91" s="79" t="s">
        <v>345</v>
      </c>
      <c r="R91" s="79"/>
      <c r="S91" s="79"/>
      <c r="T91" s="79"/>
      <c r="U91" s="79"/>
      <c r="V91" s="82" t="s">
        <v>687</v>
      </c>
      <c r="W91" s="81">
        <v>43438.840462962966</v>
      </c>
      <c r="X91" s="82" t="s">
        <v>753</v>
      </c>
      <c r="Y91" s="79"/>
      <c r="Z91" s="79"/>
      <c r="AA91" s="85" t="s">
        <v>976</v>
      </c>
      <c r="AB91" s="85" t="s">
        <v>1041</v>
      </c>
      <c r="AC91" s="79" t="b">
        <v>0</v>
      </c>
      <c r="AD91" s="79">
        <v>1</v>
      </c>
      <c r="AE91" s="85" t="s">
        <v>1168</v>
      </c>
      <c r="AF91" s="79" t="b">
        <v>0</v>
      </c>
      <c r="AG91" s="79" t="s">
        <v>1182</v>
      </c>
      <c r="AH91" s="79"/>
      <c r="AI91" s="85" t="s">
        <v>1169</v>
      </c>
      <c r="AJ91" s="79" t="b">
        <v>0</v>
      </c>
      <c r="AK91" s="79">
        <v>0</v>
      </c>
      <c r="AL91" s="85" t="s">
        <v>1169</v>
      </c>
      <c r="AM91" s="79" t="s">
        <v>1189</v>
      </c>
      <c r="AN91" s="79" t="b">
        <v>0</v>
      </c>
      <c r="AO91" s="85" t="s">
        <v>1041</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239</v>
      </c>
      <c r="B92" s="64" t="s">
        <v>271</v>
      </c>
      <c r="C92" s="65" t="s">
        <v>2912</v>
      </c>
      <c r="D92" s="66">
        <v>3</v>
      </c>
      <c r="E92" s="67" t="s">
        <v>132</v>
      </c>
      <c r="F92" s="68">
        <v>35</v>
      </c>
      <c r="G92" s="65"/>
      <c r="H92" s="69"/>
      <c r="I92" s="70"/>
      <c r="J92" s="70"/>
      <c r="K92" s="34" t="s">
        <v>65</v>
      </c>
      <c r="L92" s="77">
        <v>92</v>
      </c>
      <c r="M92" s="77"/>
      <c r="N92" s="72"/>
      <c r="O92" s="79" t="s">
        <v>307</v>
      </c>
      <c r="P92" s="81">
        <v>43438.840462962966</v>
      </c>
      <c r="Q92" s="79" t="s">
        <v>345</v>
      </c>
      <c r="R92" s="79"/>
      <c r="S92" s="79"/>
      <c r="T92" s="79"/>
      <c r="U92" s="79"/>
      <c r="V92" s="82" t="s">
        <v>687</v>
      </c>
      <c r="W92" s="81">
        <v>43438.840462962966</v>
      </c>
      <c r="X92" s="82" t="s">
        <v>753</v>
      </c>
      <c r="Y92" s="79"/>
      <c r="Z92" s="79"/>
      <c r="AA92" s="85" t="s">
        <v>976</v>
      </c>
      <c r="AB92" s="85" t="s">
        <v>1041</v>
      </c>
      <c r="AC92" s="79" t="b">
        <v>0</v>
      </c>
      <c r="AD92" s="79">
        <v>1</v>
      </c>
      <c r="AE92" s="85" t="s">
        <v>1168</v>
      </c>
      <c r="AF92" s="79" t="b">
        <v>0</v>
      </c>
      <c r="AG92" s="79" t="s">
        <v>1182</v>
      </c>
      <c r="AH92" s="79"/>
      <c r="AI92" s="85" t="s">
        <v>1169</v>
      </c>
      <c r="AJ92" s="79" t="b">
        <v>0</v>
      </c>
      <c r="AK92" s="79">
        <v>0</v>
      </c>
      <c r="AL92" s="85" t="s">
        <v>1169</v>
      </c>
      <c r="AM92" s="79" t="s">
        <v>1189</v>
      </c>
      <c r="AN92" s="79" t="b">
        <v>0</v>
      </c>
      <c r="AO92" s="85" t="s">
        <v>1041</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239</v>
      </c>
      <c r="B93" s="64" t="s">
        <v>242</v>
      </c>
      <c r="C93" s="65" t="s">
        <v>2912</v>
      </c>
      <c r="D93" s="66">
        <v>3</v>
      </c>
      <c r="E93" s="67" t="s">
        <v>132</v>
      </c>
      <c r="F93" s="68">
        <v>35</v>
      </c>
      <c r="G93" s="65"/>
      <c r="H93" s="69"/>
      <c r="I93" s="70"/>
      <c r="J93" s="70"/>
      <c r="K93" s="34" t="s">
        <v>65</v>
      </c>
      <c r="L93" s="77">
        <v>93</v>
      </c>
      <c r="M93" s="77"/>
      <c r="N93" s="72"/>
      <c r="O93" s="79" t="s">
        <v>307</v>
      </c>
      <c r="P93" s="81">
        <v>43438.840462962966</v>
      </c>
      <c r="Q93" s="79" t="s">
        <v>345</v>
      </c>
      <c r="R93" s="79"/>
      <c r="S93" s="79"/>
      <c r="T93" s="79"/>
      <c r="U93" s="79"/>
      <c r="V93" s="82" t="s">
        <v>687</v>
      </c>
      <c r="W93" s="81">
        <v>43438.840462962966</v>
      </c>
      <c r="X93" s="82" t="s">
        <v>753</v>
      </c>
      <c r="Y93" s="79"/>
      <c r="Z93" s="79"/>
      <c r="AA93" s="85" t="s">
        <v>976</v>
      </c>
      <c r="AB93" s="85" t="s">
        <v>1041</v>
      </c>
      <c r="AC93" s="79" t="b">
        <v>0</v>
      </c>
      <c r="AD93" s="79">
        <v>1</v>
      </c>
      <c r="AE93" s="85" t="s">
        <v>1168</v>
      </c>
      <c r="AF93" s="79" t="b">
        <v>0</v>
      </c>
      <c r="AG93" s="79" t="s">
        <v>1182</v>
      </c>
      <c r="AH93" s="79"/>
      <c r="AI93" s="85" t="s">
        <v>1169</v>
      </c>
      <c r="AJ93" s="79" t="b">
        <v>0</v>
      </c>
      <c r="AK93" s="79">
        <v>0</v>
      </c>
      <c r="AL93" s="85" t="s">
        <v>1169</v>
      </c>
      <c r="AM93" s="79" t="s">
        <v>1189</v>
      </c>
      <c r="AN93" s="79" t="b">
        <v>0</v>
      </c>
      <c r="AO93" s="85" t="s">
        <v>1041</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239</v>
      </c>
      <c r="B94" s="64" t="s">
        <v>262</v>
      </c>
      <c r="C94" s="65" t="s">
        <v>2912</v>
      </c>
      <c r="D94" s="66">
        <v>3</v>
      </c>
      <c r="E94" s="67" t="s">
        <v>132</v>
      </c>
      <c r="F94" s="68">
        <v>35</v>
      </c>
      <c r="G94" s="65"/>
      <c r="H94" s="69"/>
      <c r="I94" s="70"/>
      <c r="J94" s="70"/>
      <c r="K94" s="34" t="s">
        <v>65</v>
      </c>
      <c r="L94" s="77">
        <v>94</v>
      </c>
      <c r="M94" s="77"/>
      <c r="N94" s="72"/>
      <c r="O94" s="79" t="s">
        <v>307</v>
      </c>
      <c r="P94" s="81">
        <v>43438.840462962966</v>
      </c>
      <c r="Q94" s="79" t="s">
        <v>345</v>
      </c>
      <c r="R94" s="79"/>
      <c r="S94" s="79"/>
      <c r="T94" s="79"/>
      <c r="U94" s="79"/>
      <c r="V94" s="82" t="s">
        <v>687</v>
      </c>
      <c r="W94" s="81">
        <v>43438.840462962966</v>
      </c>
      <c r="X94" s="82" t="s">
        <v>753</v>
      </c>
      <c r="Y94" s="79"/>
      <c r="Z94" s="79"/>
      <c r="AA94" s="85" t="s">
        <v>976</v>
      </c>
      <c r="AB94" s="85" t="s">
        <v>1041</v>
      </c>
      <c r="AC94" s="79" t="b">
        <v>0</v>
      </c>
      <c r="AD94" s="79">
        <v>1</v>
      </c>
      <c r="AE94" s="85" t="s">
        <v>1168</v>
      </c>
      <c r="AF94" s="79" t="b">
        <v>0</v>
      </c>
      <c r="AG94" s="79" t="s">
        <v>1182</v>
      </c>
      <c r="AH94" s="79"/>
      <c r="AI94" s="85" t="s">
        <v>1169</v>
      </c>
      <c r="AJ94" s="79" t="b">
        <v>0</v>
      </c>
      <c r="AK94" s="79">
        <v>0</v>
      </c>
      <c r="AL94" s="85" t="s">
        <v>1169</v>
      </c>
      <c r="AM94" s="79" t="s">
        <v>1189</v>
      </c>
      <c r="AN94" s="79" t="b">
        <v>0</v>
      </c>
      <c r="AO94" s="85" t="s">
        <v>1041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239</v>
      </c>
      <c r="B95" s="64" t="s">
        <v>263</v>
      </c>
      <c r="C95" s="65" t="s">
        <v>2912</v>
      </c>
      <c r="D95" s="66">
        <v>3</v>
      </c>
      <c r="E95" s="67" t="s">
        <v>132</v>
      </c>
      <c r="F95" s="68">
        <v>35</v>
      </c>
      <c r="G95" s="65"/>
      <c r="H95" s="69"/>
      <c r="I95" s="70"/>
      <c r="J95" s="70"/>
      <c r="K95" s="34" t="s">
        <v>65</v>
      </c>
      <c r="L95" s="77">
        <v>95</v>
      </c>
      <c r="M95" s="77"/>
      <c r="N95" s="72"/>
      <c r="O95" s="79" t="s">
        <v>308</v>
      </c>
      <c r="P95" s="81">
        <v>43438.840462962966</v>
      </c>
      <c r="Q95" s="79" t="s">
        <v>345</v>
      </c>
      <c r="R95" s="79"/>
      <c r="S95" s="79"/>
      <c r="T95" s="79"/>
      <c r="U95" s="79"/>
      <c r="V95" s="82" t="s">
        <v>687</v>
      </c>
      <c r="W95" s="81">
        <v>43438.840462962966</v>
      </c>
      <c r="X95" s="82" t="s">
        <v>753</v>
      </c>
      <c r="Y95" s="79"/>
      <c r="Z95" s="79"/>
      <c r="AA95" s="85" t="s">
        <v>976</v>
      </c>
      <c r="AB95" s="85" t="s">
        <v>1041</v>
      </c>
      <c r="AC95" s="79" t="b">
        <v>0</v>
      </c>
      <c r="AD95" s="79">
        <v>1</v>
      </c>
      <c r="AE95" s="85" t="s">
        <v>1168</v>
      </c>
      <c r="AF95" s="79" t="b">
        <v>0</v>
      </c>
      <c r="AG95" s="79" t="s">
        <v>1182</v>
      </c>
      <c r="AH95" s="79"/>
      <c r="AI95" s="85" t="s">
        <v>1169</v>
      </c>
      <c r="AJ95" s="79" t="b">
        <v>0</v>
      </c>
      <c r="AK95" s="79">
        <v>0</v>
      </c>
      <c r="AL95" s="85" t="s">
        <v>1169</v>
      </c>
      <c r="AM95" s="79" t="s">
        <v>1189</v>
      </c>
      <c r="AN95" s="79" t="b">
        <v>0</v>
      </c>
      <c r="AO95" s="85" t="s">
        <v>1041</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16.666666666666668</v>
      </c>
      <c r="BF95" s="48">
        <v>0</v>
      </c>
      <c r="BG95" s="49">
        <v>0</v>
      </c>
      <c r="BH95" s="48">
        <v>0</v>
      </c>
      <c r="BI95" s="49">
        <v>0</v>
      </c>
      <c r="BJ95" s="48">
        <v>5</v>
      </c>
      <c r="BK95" s="49">
        <v>83.33333333333333</v>
      </c>
      <c r="BL95" s="48">
        <v>6</v>
      </c>
    </row>
    <row r="96" spans="1:64" ht="15">
      <c r="A96" s="64" t="s">
        <v>239</v>
      </c>
      <c r="B96" s="64" t="s">
        <v>265</v>
      </c>
      <c r="C96" s="65" t="s">
        <v>2912</v>
      </c>
      <c r="D96" s="66">
        <v>3</v>
      </c>
      <c r="E96" s="67" t="s">
        <v>132</v>
      </c>
      <c r="F96" s="68">
        <v>35</v>
      </c>
      <c r="G96" s="65"/>
      <c r="H96" s="69"/>
      <c r="I96" s="70"/>
      <c r="J96" s="70"/>
      <c r="K96" s="34" t="s">
        <v>65</v>
      </c>
      <c r="L96" s="77">
        <v>96</v>
      </c>
      <c r="M96" s="77"/>
      <c r="N96" s="72"/>
      <c r="O96" s="79" t="s">
        <v>307</v>
      </c>
      <c r="P96" s="81">
        <v>43508.85780092593</v>
      </c>
      <c r="Q96" s="79" t="s">
        <v>346</v>
      </c>
      <c r="R96" s="79"/>
      <c r="S96" s="79"/>
      <c r="T96" s="79"/>
      <c r="U96" s="79"/>
      <c r="V96" s="82" t="s">
        <v>687</v>
      </c>
      <c r="W96" s="81">
        <v>43508.85780092593</v>
      </c>
      <c r="X96" s="82" t="s">
        <v>754</v>
      </c>
      <c r="Y96" s="79"/>
      <c r="Z96" s="79"/>
      <c r="AA96" s="85" t="s">
        <v>977</v>
      </c>
      <c r="AB96" s="79"/>
      <c r="AC96" s="79" t="b">
        <v>0</v>
      </c>
      <c r="AD96" s="79">
        <v>0</v>
      </c>
      <c r="AE96" s="85" t="s">
        <v>1169</v>
      </c>
      <c r="AF96" s="79" t="b">
        <v>0</v>
      </c>
      <c r="AG96" s="79" t="s">
        <v>1182</v>
      </c>
      <c r="AH96" s="79"/>
      <c r="AI96" s="85" t="s">
        <v>1169</v>
      </c>
      <c r="AJ96" s="79" t="b">
        <v>0</v>
      </c>
      <c r="AK96" s="79">
        <v>6</v>
      </c>
      <c r="AL96" s="85" t="s">
        <v>1033</v>
      </c>
      <c r="AM96" s="79" t="s">
        <v>1189</v>
      </c>
      <c r="AN96" s="79" t="b">
        <v>0</v>
      </c>
      <c r="AO96" s="85" t="s">
        <v>1033</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3</v>
      </c>
      <c r="BD96" s="48"/>
      <c r="BE96" s="49"/>
      <c r="BF96" s="48"/>
      <c r="BG96" s="49"/>
      <c r="BH96" s="48"/>
      <c r="BI96" s="49"/>
      <c r="BJ96" s="48"/>
      <c r="BK96" s="49"/>
      <c r="BL96" s="48"/>
    </row>
    <row r="97" spans="1:64" ht="15">
      <c r="A97" s="64" t="s">
        <v>239</v>
      </c>
      <c r="B97" s="64" t="s">
        <v>252</v>
      </c>
      <c r="C97" s="65" t="s">
        <v>2913</v>
      </c>
      <c r="D97" s="66">
        <v>3.6363636363636362</v>
      </c>
      <c r="E97" s="67" t="s">
        <v>136</v>
      </c>
      <c r="F97" s="68">
        <v>32.90909090909091</v>
      </c>
      <c r="G97" s="65"/>
      <c r="H97" s="69"/>
      <c r="I97" s="70"/>
      <c r="J97" s="70"/>
      <c r="K97" s="34" t="s">
        <v>65</v>
      </c>
      <c r="L97" s="77">
        <v>97</v>
      </c>
      <c r="M97" s="77"/>
      <c r="N97" s="72"/>
      <c r="O97" s="79" t="s">
        <v>307</v>
      </c>
      <c r="P97" s="81">
        <v>43508.85780092593</v>
      </c>
      <c r="Q97" s="79" t="s">
        <v>346</v>
      </c>
      <c r="R97" s="79"/>
      <c r="S97" s="79"/>
      <c r="T97" s="79"/>
      <c r="U97" s="79"/>
      <c r="V97" s="82" t="s">
        <v>687</v>
      </c>
      <c r="W97" s="81">
        <v>43508.85780092593</v>
      </c>
      <c r="X97" s="82" t="s">
        <v>754</v>
      </c>
      <c r="Y97" s="79"/>
      <c r="Z97" s="79"/>
      <c r="AA97" s="85" t="s">
        <v>977</v>
      </c>
      <c r="AB97" s="79"/>
      <c r="AC97" s="79" t="b">
        <v>0</v>
      </c>
      <c r="AD97" s="79">
        <v>0</v>
      </c>
      <c r="AE97" s="85" t="s">
        <v>1169</v>
      </c>
      <c r="AF97" s="79" t="b">
        <v>0</v>
      </c>
      <c r="AG97" s="79" t="s">
        <v>1182</v>
      </c>
      <c r="AH97" s="79"/>
      <c r="AI97" s="85" t="s">
        <v>1169</v>
      </c>
      <c r="AJ97" s="79" t="b">
        <v>0</v>
      </c>
      <c r="AK97" s="79">
        <v>6</v>
      </c>
      <c r="AL97" s="85" t="s">
        <v>1033</v>
      </c>
      <c r="AM97" s="79" t="s">
        <v>1189</v>
      </c>
      <c r="AN97" s="79" t="b">
        <v>0</v>
      </c>
      <c r="AO97" s="85" t="s">
        <v>1033</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1</v>
      </c>
      <c r="BD97" s="48">
        <v>1</v>
      </c>
      <c r="BE97" s="49">
        <v>4.545454545454546</v>
      </c>
      <c r="BF97" s="48">
        <v>0</v>
      </c>
      <c r="BG97" s="49">
        <v>0</v>
      </c>
      <c r="BH97" s="48">
        <v>0</v>
      </c>
      <c r="BI97" s="49">
        <v>0</v>
      </c>
      <c r="BJ97" s="48">
        <v>21</v>
      </c>
      <c r="BK97" s="49">
        <v>95.45454545454545</v>
      </c>
      <c r="BL97" s="48">
        <v>22</v>
      </c>
    </row>
    <row r="98" spans="1:64" ht="15">
      <c r="A98" s="64" t="s">
        <v>240</v>
      </c>
      <c r="B98" s="64" t="s">
        <v>252</v>
      </c>
      <c r="C98" s="65" t="s">
        <v>2912</v>
      </c>
      <c r="D98" s="66">
        <v>3</v>
      </c>
      <c r="E98" s="67" t="s">
        <v>132</v>
      </c>
      <c r="F98" s="68">
        <v>35</v>
      </c>
      <c r="G98" s="65"/>
      <c r="H98" s="69"/>
      <c r="I98" s="70"/>
      <c r="J98" s="70"/>
      <c r="K98" s="34" t="s">
        <v>65</v>
      </c>
      <c r="L98" s="77">
        <v>98</v>
      </c>
      <c r="M98" s="77"/>
      <c r="N98" s="72"/>
      <c r="O98" s="79" t="s">
        <v>307</v>
      </c>
      <c r="P98" s="81">
        <v>43495.534155092595</v>
      </c>
      <c r="Q98" s="79" t="s">
        <v>347</v>
      </c>
      <c r="R98" s="82" t="s">
        <v>508</v>
      </c>
      <c r="S98" s="79" t="s">
        <v>545</v>
      </c>
      <c r="T98" s="79"/>
      <c r="U98" s="79"/>
      <c r="V98" s="82" t="s">
        <v>688</v>
      </c>
      <c r="W98" s="81">
        <v>43495.534155092595</v>
      </c>
      <c r="X98" s="82" t="s">
        <v>755</v>
      </c>
      <c r="Y98" s="79"/>
      <c r="Z98" s="79"/>
      <c r="AA98" s="85" t="s">
        <v>978</v>
      </c>
      <c r="AB98" s="79"/>
      <c r="AC98" s="79" t="b">
        <v>0</v>
      </c>
      <c r="AD98" s="79">
        <v>2</v>
      </c>
      <c r="AE98" s="85" t="s">
        <v>1169</v>
      </c>
      <c r="AF98" s="79" t="b">
        <v>1</v>
      </c>
      <c r="AG98" s="79" t="s">
        <v>1182</v>
      </c>
      <c r="AH98" s="79"/>
      <c r="AI98" s="85" t="s">
        <v>1185</v>
      </c>
      <c r="AJ98" s="79" t="b">
        <v>0</v>
      </c>
      <c r="AK98" s="79">
        <v>1</v>
      </c>
      <c r="AL98" s="85" t="s">
        <v>1169</v>
      </c>
      <c r="AM98" s="79" t="s">
        <v>1197</v>
      </c>
      <c r="AN98" s="79" t="b">
        <v>0</v>
      </c>
      <c r="AO98" s="85" t="s">
        <v>978</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v>2</v>
      </c>
      <c r="BE98" s="49">
        <v>5.405405405405405</v>
      </c>
      <c r="BF98" s="48">
        <v>0</v>
      </c>
      <c r="BG98" s="49">
        <v>0</v>
      </c>
      <c r="BH98" s="48">
        <v>0</v>
      </c>
      <c r="BI98" s="49">
        <v>0</v>
      </c>
      <c r="BJ98" s="48">
        <v>35</v>
      </c>
      <c r="BK98" s="49">
        <v>94.5945945945946</v>
      </c>
      <c r="BL98" s="48">
        <v>37</v>
      </c>
    </row>
    <row r="99" spans="1:64" ht="15">
      <c r="A99" s="64" t="s">
        <v>241</v>
      </c>
      <c r="B99" s="64" t="s">
        <v>240</v>
      </c>
      <c r="C99" s="65" t="s">
        <v>2912</v>
      </c>
      <c r="D99" s="66">
        <v>3</v>
      </c>
      <c r="E99" s="67" t="s">
        <v>132</v>
      </c>
      <c r="F99" s="68">
        <v>35</v>
      </c>
      <c r="G99" s="65"/>
      <c r="H99" s="69"/>
      <c r="I99" s="70"/>
      <c r="J99" s="70"/>
      <c r="K99" s="34" t="s">
        <v>65</v>
      </c>
      <c r="L99" s="77">
        <v>99</v>
      </c>
      <c r="M99" s="77"/>
      <c r="N99" s="72"/>
      <c r="O99" s="79" t="s">
        <v>308</v>
      </c>
      <c r="P99" s="81">
        <v>43495.540347222224</v>
      </c>
      <c r="Q99" s="79" t="s">
        <v>348</v>
      </c>
      <c r="R99" s="79"/>
      <c r="S99" s="79"/>
      <c r="T99" s="79" t="s">
        <v>572</v>
      </c>
      <c r="U99" s="79"/>
      <c r="V99" s="82" t="s">
        <v>689</v>
      </c>
      <c r="W99" s="81">
        <v>43495.540347222224</v>
      </c>
      <c r="X99" s="82" t="s">
        <v>756</v>
      </c>
      <c r="Y99" s="79"/>
      <c r="Z99" s="79"/>
      <c r="AA99" s="85" t="s">
        <v>979</v>
      </c>
      <c r="AB99" s="85" t="s">
        <v>978</v>
      </c>
      <c r="AC99" s="79" t="b">
        <v>0</v>
      </c>
      <c r="AD99" s="79">
        <v>0</v>
      </c>
      <c r="AE99" s="85" t="s">
        <v>1175</v>
      </c>
      <c r="AF99" s="79" t="b">
        <v>0</v>
      </c>
      <c r="AG99" s="79" t="s">
        <v>1182</v>
      </c>
      <c r="AH99" s="79"/>
      <c r="AI99" s="85" t="s">
        <v>1169</v>
      </c>
      <c r="AJ99" s="79" t="b">
        <v>0</v>
      </c>
      <c r="AK99" s="79">
        <v>1</v>
      </c>
      <c r="AL99" s="85" t="s">
        <v>1169</v>
      </c>
      <c r="AM99" s="79" t="s">
        <v>1189</v>
      </c>
      <c r="AN99" s="79" t="b">
        <v>0</v>
      </c>
      <c r="AO99" s="85" t="s">
        <v>978</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242</v>
      </c>
      <c r="B100" s="64" t="s">
        <v>240</v>
      </c>
      <c r="C100" s="65" t="s">
        <v>2912</v>
      </c>
      <c r="D100" s="66">
        <v>3</v>
      </c>
      <c r="E100" s="67" t="s">
        <v>132</v>
      </c>
      <c r="F100" s="68">
        <v>35</v>
      </c>
      <c r="G100" s="65"/>
      <c r="H100" s="69"/>
      <c r="I100" s="70"/>
      <c r="J100" s="70"/>
      <c r="K100" s="34" t="s">
        <v>65</v>
      </c>
      <c r="L100" s="77">
        <v>100</v>
      </c>
      <c r="M100" s="77"/>
      <c r="N100" s="72"/>
      <c r="O100" s="79" t="s">
        <v>308</v>
      </c>
      <c r="P100" s="81">
        <v>43495.89292824074</v>
      </c>
      <c r="Q100" s="79" t="s">
        <v>349</v>
      </c>
      <c r="R100" s="79"/>
      <c r="S100" s="79"/>
      <c r="T100" s="79"/>
      <c r="U100" s="79"/>
      <c r="V100" s="82" t="s">
        <v>690</v>
      </c>
      <c r="W100" s="81">
        <v>43495.89292824074</v>
      </c>
      <c r="X100" s="82" t="s">
        <v>757</v>
      </c>
      <c r="Y100" s="79"/>
      <c r="Z100" s="79"/>
      <c r="AA100" s="85" t="s">
        <v>980</v>
      </c>
      <c r="AB100" s="85" t="s">
        <v>978</v>
      </c>
      <c r="AC100" s="79" t="b">
        <v>0</v>
      </c>
      <c r="AD100" s="79">
        <v>3</v>
      </c>
      <c r="AE100" s="85" t="s">
        <v>1175</v>
      </c>
      <c r="AF100" s="79" t="b">
        <v>0</v>
      </c>
      <c r="AG100" s="79" t="s">
        <v>1182</v>
      </c>
      <c r="AH100" s="79"/>
      <c r="AI100" s="85" t="s">
        <v>1169</v>
      </c>
      <c r="AJ100" s="79" t="b">
        <v>0</v>
      </c>
      <c r="AK100" s="79">
        <v>0</v>
      </c>
      <c r="AL100" s="85" t="s">
        <v>1169</v>
      </c>
      <c r="AM100" s="79" t="s">
        <v>1188</v>
      </c>
      <c r="AN100" s="79" t="b">
        <v>0</v>
      </c>
      <c r="AO100" s="85" t="s">
        <v>978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1</v>
      </c>
      <c r="BG100" s="49">
        <v>1.9607843137254901</v>
      </c>
      <c r="BH100" s="48">
        <v>0</v>
      </c>
      <c r="BI100" s="49">
        <v>0</v>
      </c>
      <c r="BJ100" s="48">
        <v>50</v>
      </c>
      <c r="BK100" s="49">
        <v>98.03921568627452</v>
      </c>
      <c r="BL100" s="48">
        <v>51</v>
      </c>
    </row>
    <row r="101" spans="1:64" ht="15">
      <c r="A101" s="64" t="s">
        <v>242</v>
      </c>
      <c r="B101" s="64" t="s">
        <v>240</v>
      </c>
      <c r="C101" s="65" t="s">
        <v>2913</v>
      </c>
      <c r="D101" s="66">
        <v>3.6363636363636362</v>
      </c>
      <c r="E101" s="67" t="s">
        <v>136</v>
      </c>
      <c r="F101" s="68">
        <v>32.90909090909091</v>
      </c>
      <c r="G101" s="65"/>
      <c r="H101" s="69"/>
      <c r="I101" s="70"/>
      <c r="J101" s="70"/>
      <c r="K101" s="34" t="s">
        <v>65</v>
      </c>
      <c r="L101" s="77">
        <v>101</v>
      </c>
      <c r="M101" s="77"/>
      <c r="N101" s="72"/>
      <c r="O101" s="79" t="s">
        <v>307</v>
      </c>
      <c r="P101" s="81">
        <v>43495.89581018518</v>
      </c>
      <c r="Q101" s="79" t="s">
        <v>350</v>
      </c>
      <c r="R101" s="79"/>
      <c r="S101" s="79"/>
      <c r="T101" s="79"/>
      <c r="U101" s="79"/>
      <c r="V101" s="82" t="s">
        <v>690</v>
      </c>
      <c r="W101" s="81">
        <v>43495.89581018518</v>
      </c>
      <c r="X101" s="82" t="s">
        <v>758</v>
      </c>
      <c r="Y101" s="79"/>
      <c r="Z101" s="79"/>
      <c r="AA101" s="85" t="s">
        <v>981</v>
      </c>
      <c r="AB101" s="85" t="s">
        <v>979</v>
      </c>
      <c r="AC101" s="79" t="b">
        <v>0</v>
      </c>
      <c r="AD101" s="79">
        <v>1</v>
      </c>
      <c r="AE101" s="85" t="s">
        <v>1176</v>
      </c>
      <c r="AF101" s="79" t="b">
        <v>0</v>
      </c>
      <c r="AG101" s="79" t="s">
        <v>1182</v>
      </c>
      <c r="AH101" s="79"/>
      <c r="AI101" s="85" t="s">
        <v>1169</v>
      </c>
      <c r="AJ101" s="79" t="b">
        <v>0</v>
      </c>
      <c r="AK101" s="79">
        <v>0</v>
      </c>
      <c r="AL101" s="85" t="s">
        <v>1169</v>
      </c>
      <c r="AM101" s="79" t="s">
        <v>1188</v>
      </c>
      <c r="AN101" s="79" t="b">
        <v>0</v>
      </c>
      <c r="AO101" s="85" t="s">
        <v>979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242</v>
      </c>
      <c r="B102" s="64" t="s">
        <v>240</v>
      </c>
      <c r="C102" s="65" t="s">
        <v>2913</v>
      </c>
      <c r="D102" s="66">
        <v>3.6363636363636362</v>
      </c>
      <c r="E102" s="67" t="s">
        <v>136</v>
      </c>
      <c r="F102" s="68">
        <v>32.90909090909091</v>
      </c>
      <c r="G102" s="65"/>
      <c r="H102" s="69"/>
      <c r="I102" s="70"/>
      <c r="J102" s="70"/>
      <c r="K102" s="34" t="s">
        <v>65</v>
      </c>
      <c r="L102" s="77">
        <v>102</v>
      </c>
      <c r="M102" s="77"/>
      <c r="N102" s="72"/>
      <c r="O102" s="79" t="s">
        <v>307</v>
      </c>
      <c r="P102" s="81">
        <v>43495.89858796296</v>
      </c>
      <c r="Q102" s="79" t="s">
        <v>351</v>
      </c>
      <c r="R102" s="79"/>
      <c r="S102" s="79"/>
      <c r="T102" s="79"/>
      <c r="U102" s="79"/>
      <c r="V102" s="82" t="s">
        <v>690</v>
      </c>
      <c r="W102" s="81">
        <v>43495.89858796296</v>
      </c>
      <c r="X102" s="82" t="s">
        <v>759</v>
      </c>
      <c r="Y102" s="79"/>
      <c r="Z102" s="79"/>
      <c r="AA102" s="85" t="s">
        <v>982</v>
      </c>
      <c r="AB102" s="85" t="s">
        <v>979</v>
      </c>
      <c r="AC102" s="79" t="b">
        <v>0</v>
      </c>
      <c r="AD102" s="79">
        <v>1</v>
      </c>
      <c r="AE102" s="85" t="s">
        <v>1176</v>
      </c>
      <c r="AF102" s="79" t="b">
        <v>0</v>
      </c>
      <c r="AG102" s="79" t="s">
        <v>1182</v>
      </c>
      <c r="AH102" s="79"/>
      <c r="AI102" s="85" t="s">
        <v>1169</v>
      </c>
      <c r="AJ102" s="79" t="b">
        <v>0</v>
      </c>
      <c r="AK102" s="79">
        <v>0</v>
      </c>
      <c r="AL102" s="85" t="s">
        <v>1169</v>
      </c>
      <c r="AM102" s="79" t="s">
        <v>1188</v>
      </c>
      <c r="AN102" s="79" t="b">
        <v>0</v>
      </c>
      <c r="AO102" s="85" t="s">
        <v>979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241</v>
      </c>
      <c r="B103" s="64" t="s">
        <v>252</v>
      </c>
      <c r="C103" s="65" t="s">
        <v>2912</v>
      </c>
      <c r="D103" s="66">
        <v>3</v>
      </c>
      <c r="E103" s="67" t="s">
        <v>132</v>
      </c>
      <c r="F103" s="68">
        <v>35</v>
      </c>
      <c r="G103" s="65"/>
      <c r="H103" s="69"/>
      <c r="I103" s="70"/>
      <c r="J103" s="70"/>
      <c r="K103" s="34" t="s">
        <v>65</v>
      </c>
      <c r="L103" s="77">
        <v>103</v>
      </c>
      <c r="M103" s="77"/>
      <c r="N103" s="72"/>
      <c r="O103" s="79" t="s">
        <v>307</v>
      </c>
      <c r="P103" s="81">
        <v>43495.540347222224</v>
      </c>
      <c r="Q103" s="79" t="s">
        <v>348</v>
      </c>
      <c r="R103" s="79"/>
      <c r="S103" s="79"/>
      <c r="T103" s="79" t="s">
        <v>572</v>
      </c>
      <c r="U103" s="79"/>
      <c r="V103" s="82" t="s">
        <v>689</v>
      </c>
      <c r="W103" s="81">
        <v>43495.540347222224</v>
      </c>
      <c r="X103" s="82" t="s">
        <v>756</v>
      </c>
      <c r="Y103" s="79"/>
      <c r="Z103" s="79"/>
      <c r="AA103" s="85" t="s">
        <v>979</v>
      </c>
      <c r="AB103" s="85" t="s">
        <v>978</v>
      </c>
      <c r="AC103" s="79" t="b">
        <v>0</v>
      </c>
      <c r="AD103" s="79">
        <v>0</v>
      </c>
      <c r="AE103" s="85" t="s">
        <v>1175</v>
      </c>
      <c r="AF103" s="79" t="b">
        <v>0</v>
      </c>
      <c r="AG103" s="79" t="s">
        <v>1182</v>
      </c>
      <c r="AH103" s="79"/>
      <c r="AI103" s="85" t="s">
        <v>1169</v>
      </c>
      <c r="AJ103" s="79" t="b">
        <v>0</v>
      </c>
      <c r="AK103" s="79">
        <v>1</v>
      </c>
      <c r="AL103" s="85" t="s">
        <v>1169</v>
      </c>
      <c r="AM103" s="79" t="s">
        <v>1189</v>
      </c>
      <c r="AN103" s="79" t="b">
        <v>0</v>
      </c>
      <c r="AO103" s="85" t="s">
        <v>978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1</v>
      </c>
      <c r="BD103" s="48">
        <v>1</v>
      </c>
      <c r="BE103" s="49">
        <v>2.7777777777777777</v>
      </c>
      <c r="BF103" s="48">
        <v>1</v>
      </c>
      <c r="BG103" s="49">
        <v>2.7777777777777777</v>
      </c>
      <c r="BH103" s="48">
        <v>0</v>
      </c>
      <c r="BI103" s="49">
        <v>0</v>
      </c>
      <c r="BJ103" s="48">
        <v>34</v>
      </c>
      <c r="BK103" s="49">
        <v>94.44444444444444</v>
      </c>
      <c r="BL103" s="48">
        <v>36</v>
      </c>
    </row>
    <row r="104" spans="1:64" ht="15">
      <c r="A104" s="64" t="s">
        <v>242</v>
      </c>
      <c r="B104" s="64" t="s">
        <v>241</v>
      </c>
      <c r="C104" s="65" t="s">
        <v>2913</v>
      </c>
      <c r="D104" s="66">
        <v>3.6363636363636362</v>
      </c>
      <c r="E104" s="67" t="s">
        <v>136</v>
      </c>
      <c r="F104" s="68">
        <v>32.90909090909091</v>
      </c>
      <c r="G104" s="65"/>
      <c r="H104" s="69"/>
      <c r="I104" s="70"/>
      <c r="J104" s="70"/>
      <c r="K104" s="34" t="s">
        <v>65</v>
      </c>
      <c r="L104" s="77">
        <v>104</v>
      </c>
      <c r="M104" s="77"/>
      <c r="N104" s="72"/>
      <c r="O104" s="79" t="s">
        <v>308</v>
      </c>
      <c r="P104" s="81">
        <v>43495.89581018518</v>
      </c>
      <c r="Q104" s="79" t="s">
        <v>350</v>
      </c>
      <c r="R104" s="79"/>
      <c r="S104" s="79"/>
      <c r="T104" s="79"/>
      <c r="U104" s="79"/>
      <c r="V104" s="82" t="s">
        <v>690</v>
      </c>
      <c r="W104" s="81">
        <v>43495.89581018518</v>
      </c>
      <c r="X104" s="82" t="s">
        <v>758</v>
      </c>
      <c r="Y104" s="79"/>
      <c r="Z104" s="79"/>
      <c r="AA104" s="85" t="s">
        <v>981</v>
      </c>
      <c r="AB104" s="85" t="s">
        <v>979</v>
      </c>
      <c r="AC104" s="79" t="b">
        <v>0</v>
      </c>
      <c r="AD104" s="79">
        <v>1</v>
      </c>
      <c r="AE104" s="85" t="s">
        <v>1176</v>
      </c>
      <c r="AF104" s="79" t="b">
        <v>0</v>
      </c>
      <c r="AG104" s="79" t="s">
        <v>1182</v>
      </c>
      <c r="AH104" s="79"/>
      <c r="AI104" s="85" t="s">
        <v>1169</v>
      </c>
      <c r="AJ104" s="79" t="b">
        <v>0</v>
      </c>
      <c r="AK104" s="79">
        <v>0</v>
      </c>
      <c r="AL104" s="85" t="s">
        <v>1169</v>
      </c>
      <c r="AM104" s="79" t="s">
        <v>1188</v>
      </c>
      <c r="AN104" s="79" t="b">
        <v>0</v>
      </c>
      <c r="AO104" s="85" t="s">
        <v>979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1</v>
      </c>
      <c r="BE104" s="49">
        <v>2.5641025641025643</v>
      </c>
      <c r="BF104" s="48">
        <v>1</v>
      </c>
      <c r="BG104" s="49">
        <v>2.5641025641025643</v>
      </c>
      <c r="BH104" s="48">
        <v>0</v>
      </c>
      <c r="BI104" s="49">
        <v>0</v>
      </c>
      <c r="BJ104" s="48">
        <v>37</v>
      </c>
      <c r="BK104" s="49">
        <v>94.87179487179488</v>
      </c>
      <c r="BL104" s="48">
        <v>39</v>
      </c>
    </row>
    <row r="105" spans="1:64" ht="15">
      <c r="A105" s="64" t="s">
        <v>242</v>
      </c>
      <c r="B105" s="64" t="s">
        <v>241</v>
      </c>
      <c r="C105" s="65" t="s">
        <v>2913</v>
      </c>
      <c r="D105" s="66">
        <v>3.6363636363636362</v>
      </c>
      <c r="E105" s="67" t="s">
        <v>136</v>
      </c>
      <c r="F105" s="68">
        <v>32.90909090909091</v>
      </c>
      <c r="G105" s="65"/>
      <c r="H105" s="69"/>
      <c r="I105" s="70"/>
      <c r="J105" s="70"/>
      <c r="K105" s="34" t="s">
        <v>65</v>
      </c>
      <c r="L105" s="77">
        <v>105</v>
      </c>
      <c r="M105" s="77"/>
      <c r="N105" s="72"/>
      <c r="O105" s="79" t="s">
        <v>308</v>
      </c>
      <c r="P105" s="81">
        <v>43495.89858796296</v>
      </c>
      <c r="Q105" s="79" t="s">
        <v>351</v>
      </c>
      <c r="R105" s="79"/>
      <c r="S105" s="79"/>
      <c r="T105" s="79"/>
      <c r="U105" s="79"/>
      <c r="V105" s="82" t="s">
        <v>690</v>
      </c>
      <c r="W105" s="81">
        <v>43495.89858796296</v>
      </c>
      <c r="X105" s="82" t="s">
        <v>759</v>
      </c>
      <c r="Y105" s="79"/>
      <c r="Z105" s="79"/>
      <c r="AA105" s="85" t="s">
        <v>982</v>
      </c>
      <c r="AB105" s="85" t="s">
        <v>979</v>
      </c>
      <c r="AC105" s="79" t="b">
        <v>0</v>
      </c>
      <c r="AD105" s="79">
        <v>1</v>
      </c>
      <c r="AE105" s="85" t="s">
        <v>1176</v>
      </c>
      <c r="AF105" s="79" t="b">
        <v>0</v>
      </c>
      <c r="AG105" s="79" t="s">
        <v>1182</v>
      </c>
      <c r="AH105" s="79"/>
      <c r="AI105" s="85" t="s">
        <v>1169</v>
      </c>
      <c r="AJ105" s="79" t="b">
        <v>0</v>
      </c>
      <c r="AK105" s="79">
        <v>0</v>
      </c>
      <c r="AL105" s="85" t="s">
        <v>1169</v>
      </c>
      <c r="AM105" s="79" t="s">
        <v>1188</v>
      </c>
      <c r="AN105" s="79" t="b">
        <v>0</v>
      </c>
      <c r="AO105" s="85" t="s">
        <v>979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1</v>
      </c>
      <c r="BE105" s="49">
        <v>2.1739130434782608</v>
      </c>
      <c r="BF105" s="48">
        <v>0</v>
      </c>
      <c r="BG105" s="49">
        <v>0</v>
      </c>
      <c r="BH105" s="48">
        <v>0</v>
      </c>
      <c r="BI105" s="49">
        <v>0</v>
      </c>
      <c r="BJ105" s="48">
        <v>45</v>
      </c>
      <c r="BK105" s="49">
        <v>97.82608695652173</v>
      </c>
      <c r="BL105" s="48">
        <v>46</v>
      </c>
    </row>
    <row r="106" spans="1:64" ht="15">
      <c r="A106" s="64" t="s">
        <v>243</v>
      </c>
      <c r="B106" s="64" t="s">
        <v>252</v>
      </c>
      <c r="C106" s="65" t="s">
        <v>2912</v>
      </c>
      <c r="D106" s="66">
        <v>3</v>
      </c>
      <c r="E106" s="67" t="s">
        <v>132</v>
      </c>
      <c r="F106" s="68">
        <v>35</v>
      </c>
      <c r="G106" s="65"/>
      <c r="H106" s="69"/>
      <c r="I106" s="70"/>
      <c r="J106" s="70"/>
      <c r="K106" s="34" t="s">
        <v>65</v>
      </c>
      <c r="L106" s="77">
        <v>106</v>
      </c>
      <c r="M106" s="77"/>
      <c r="N106" s="72"/>
      <c r="O106" s="79" t="s">
        <v>307</v>
      </c>
      <c r="P106" s="81">
        <v>43509.342881944445</v>
      </c>
      <c r="Q106" s="79" t="s">
        <v>352</v>
      </c>
      <c r="R106" s="79"/>
      <c r="S106" s="79"/>
      <c r="T106" s="79"/>
      <c r="U106" s="79"/>
      <c r="V106" s="82" t="s">
        <v>691</v>
      </c>
      <c r="W106" s="81">
        <v>43509.342881944445</v>
      </c>
      <c r="X106" s="82" t="s">
        <v>760</v>
      </c>
      <c r="Y106" s="79"/>
      <c r="Z106" s="79"/>
      <c r="AA106" s="85" t="s">
        <v>983</v>
      </c>
      <c r="AB106" s="79"/>
      <c r="AC106" s="79" t="b">
        <v>0</v>
      </c>
      <c r="AD106" s="79">
        <v>0</v>
      </c>
      <c r="AE106" s="85" t="s">
        <v>1169</v>
      </c>
      <c r="AF106" s="79" t="b">
        <v>0</v>
      </c>
      <c r="AG106" s="79" t="s">
        <v>1182</v>
      </c>
      <c r="AH106" s="79"/>
      <c r="AI106" s="85" t="s">
        <v>1169</v>
      </c>
      <c r="AJ106" s="79" t="b">
        <v>0</v>
      </c>
      <c r="AK106" s="79">
        <v>1</v>
      </c>
      <c r="AL106" s="85" t="s">
        <v>999</v>
      </c>
      <c r="AM106" s="79" t="s">
        <v>1198</v>
      </c>
      <c r="AN106" s="79" t="b">
        <v>0</v>
      </c>
      <c r="AO106" s="85" t="s">
        <v>999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1</v>
      </c>
      <c r="BD106" s="48"/>
      <c r="BE106" s="49"/>
      <c r="BF106" s="48"/>
      <c r="BG106" s="49"/>
      <c r="BH106" s="48"/>
      <c r="BI106" s="49"/>
      <c r="BJ106" s="48"/>
      <c r="BK106" s="49"/>
      <c r="BL106" s="48"/>
    </row>
    <row r="107" spans="1:64" ht="15">
      <c r="A107" s="64" t="s">
        <v>243</v>
      </c>
      <c r="B107" s="64" t="s">
        <v>250</v>
      </c>
      <c r="C107" s="65" t="s">
        <v>2912</v>
      </c>
      <c r="D107" s="66">
        <v>3</v>
      </c>
      <c r="E107" s="67" t="s">
        <v>132</v>
      </c>
      <c r="F107" s="68">
        <v>35</v>
      </c>
      <c r="G107" s="65"/>
      <c r="H107" s="69"/>
      <c r="I107" s="70"/>
      <c r="J107" s="70"/>
      <c r="K107" s="34" t="s">
        <v>65</v>
      </c>
      <c r="L107" s="77">
        <v>107</v>
      </c>
      <c r="M107" s="77"/>
      <c r="N107" s="72"/>
      <c r="O107" s="79" t="s">
        <v>307</v>
      </c>
      <c r="P107" s="81">
        <v>43509.342881944445</v>
      </c>
      <c r="Q107" s="79" t="s">
        <v>352</v>
      </c>
      <c r="R107" s="79"/>
      <c r="S107" s="79"/>
      <c r="T107" s="79"/>
      <c r="U107" s="79"/>
      <c r="V107" s="82" t="s">
        <v>691</v>
      </c>
      <c r="W107" s="81">
        <v>43509.342881944445</v>
      </c>
      <c r="X107" s="82" t="s">
        <v>760</v>
      </c>
      <c r="Y107" s="79"/>
      <c r="Z107" s="79"/>
      <c r="AA107" s="85" t="s">
        <v>983</v>
      </c>
      <c r="AB107" s="79"/>
      <c r="AC107" s="79" t="b">
        <v>0</v>
      </c>
      <c r="AD107" s="79">
        <v>0</v>
      </c>
      <c r="AE107" s="85" t="s">
        <v>1169</v>
      </c>
      <c r="AF107" s="79" t="b">
        <v>0</v>
      </c>
      <c r="AG107" s="79" t="s">
        <v>1182</v>
      </c>
      <c r="AH107" s="79"/>
      <c r="AI107" s="85" t="s">
        <v>1169</v>
      </c>
      <c r="AJ107" s="79" t="b">
        <v>0</v>
      </c>
      <c r="AK107" s="79">
        <v>1</v>
      </c>
      <c r="AL107" s="85" t="s">
        <v>999</v>
      </c>
      <c r="AM107" s="79" t="s">
        <v>1198</v>
      </c>
      <c r="AN107" s="79" t="b">
        <v>0</v>
      </c>
      <c r="AO107" s="85" t="s">
        <v>999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243</v>
      </c>
      <c r="B108" s="64" t="s">
        <v>285</v>
      </c>
      <c r="C108" s="65" t="s">
        <v>2912</v>
      </c>
      <c r="D108" s="66">
        <v>3</v>
      </c>
      <c r="E108" s="67" t="s">
        <v>132</v>
      </c>
      <c r="F108" s="68">
        <v>35</v>
      </c>
      <c r="G108" s="65"/>
      <c r="H108" s="69"/>
      <c r="I108" s="70"/>
      <c r="J108" s="70"/>
      <c r="K108" s="34" t="s">
        <v>65</v>
      </c>
      <c r="L108" s="77">
        <v>108</v>
      </c>
      <c r="M108" s="77"/>
      <c r="N108" s="72"/>
      <c r="O108" s="79" t="s">
        <v>307</v>
      </c>
      <c r="P108" s="81">
        <v>43509.342881944445</v>
      </c>
      <c r="Q108" s="79" t="s">
        <v>352</v>
      </c>
      <c r="R108" s="79"/>
      <c r="S108" s="79"/>
      <c r="T108" s="79"/>
      <c r="U108" s="79"/>
      <c r="V108" s="82" t="s">
        <v>691</v>
      </c>
      <c r="W108" s="81">
        <v>43509.342881944445</v>
      </c>
      <c r="X108" s="82" t="s">
        <v>760</v>
      </c>
      <c r="Y108" s="79"/>
      <c r="Z108" s="79"/>
      <c r="AA108" s="85" t="s">
        <v>983</v>
      </c>
      <c r="AB108" s="79"/>
      <c r="AC108" s="79" t="b">
        <v>0</v>
      </c>
      <c r="AD108" s="79">
        <v>0</v>
      </c>
      <c r="AE108" s="85" t="s">
        <v>1169</v>
      </c>
      <c r="AF108" s="79" t="b">
        <v>0</v>
      </c>
      <c r="AG108" s="79" t="s">
        <v>1182</v>
      </c>
      <c r="AH108" s="79"/>
      <c r="AI108" s="85" t="s">
        <v>1169</v>
      </c>
      <c r="AJ108" s="79" t="b">
        <v>0</v>
      </c>
      <c r="AK108" s="79">
        <v>1</v>
      </c>
      <c r="AL108" s="85" t="s">
        <v>999</v>
      </c>
      <c r="AM108" s="79" t="s">
        <v>1198</v>
      </c>
      <c r="AN108" s="79" t="b">
        <v>0</v>
      </c>
      <c r="AO108" s="85" t="s">
        <v>999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243</v>
      </c>
      <c r="B109" s="64" t="s">
        <v>261</v>
      </c>
      <c r="C109" s="65" t="s">
        <v>2912</v>
      </c>
      <c r="D109" s="66">
        <v>3</v>
      </c>
      <c r="E109" s="67" t="s">
        <v>132</v>
      </c>
      <c r="F109" s="68">
        <v>35</v>
      </c>
      <c r="G109" s="65"/>
      <c r="H109" s="69"/>
      <c r="I109" s="70"/>
      <c r="J109" s="70"/>
      <c r="K109" s="34" t="s">
        <v>65</v>
      </c>
      <c r="L109" s="77">
        <v>109</v>
      </c>
      <c r="M109" s="77"/>
      <c r="N109" s="72"/>
      <c r="O109" s="79" t="s">
        <v>307</v>
      </c>
      <c r="P109" s="81">
        <v>43509.342881944445</v>
      </c>
      <c r="Q109" s="79" t="s">
        <v>352</v>
      </c>
      <c r="R109" s="79"/>
      <c r="S109" s="79"/>
      <c r="T109" s="79"/>
      <c r="U109" s="79"/>
      <c r="V109" s="82" t="s">
        <v>691</v>
      </c>
      <c r="W109" s="81">
        <v>43509.342881944445</v>
      </c>
      <c r="X109" s="82" t="s">
        <v>760</v>
      </c>
      <c r="Y109" s="79"/>
      <c r="Z109" s="79"/>
      <c r="AA109" s="85" t="s">
        <v>983</v>
      </c>
      <c r="AB109" s="79"/>
      <c r="AC109" s="79" t="b">
        <v>0</v>
      </c>
      <c r="AD109" s="79">
        <v>0</v>
      </c>
      <c r="AE109" s="85" t="s">
        <v>1169</v>
      </c>
      <c r="AF109" s="79" t="b">
        <v>0</v>
      </c>
      <c r="AG109" s="79" t="s">
        <v>1182</v>
      </c>
      <c r="AH109" s="79"/>
      <c r="AI109" s="85" t="s">
        <v>1169</v>
      </c>
      <c r="AJ109" s="79" t="b">
        <v>0</v>
      </c>
      <c r="AK109" s="79">
        <v>1</v>
      </c>
      <c r="AL109" s="85" t="s">
        <v>999</v>
      </c>
      <c r="AM109" s="79" t="s">
        <v>1198</v>
      </c>
      <c r="AN109" s="79" t="b">
        <v>0</v>
      </c>
      <c r="AO109" s="85" t="s">
        <v>999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243</v>
      </c>
      <c r="B110" s="64" t="s">
        <v>259</v>
      </c>
      <c r="C110" s="65" t="s">
        <v>2912</v>
      </c>
      <c r="D110" s="66">
        <v>3</v>
      </c>
      <c r="E110" s="67" t="s">
        <v>132</v>
      </c>
      <c r="F110" s="68">
        <v>35</v>
      </c>
      <c r="G110" s="65"/>
      <c r="H110" s="69"/>
      <c r="I110" s="70"/>
      <c r="J110" s="70"/>
      <c r="K110" s="34" t="s">
        <v>65</v>
      </c>
      <c r="L110" s="77">
        <v>110</v>
      </c>
      <c r="M110" s="77"/>
      <c r="N110" s="72"/>
      <c r="O110" s="79" t="s">
        <v>307</v>
      </c>
      <c r="P110" s="81">
        <v>43509.342881944445</v>
      </c>
      <c r="Q110" s="79" t="s">
        <v>352</v>
      </c>
      <c r="R110" s="79"/>
      <c r="S110" s="79"/>
      <c r="T110" s="79"/>
      <c r="U110" s="79"/>
      <c r="V110" s="82" t="s">
        <v>691</v>
      </c>
      <c r="W110" s="81">
        <v>43509.342881944445</v>
      </c>
      <c r="X110" s="82" t="s">
        <v>760</v>
      </c>
      <c r="Y110" s="79"/>
      <c r="Z110" s="79"/>
      <c r="AA110" s="85" t="s">
        <v>983</v>
      </c>
      <c r="AB110" s="79"/>
      <c r="AC110" s="79" t="b">
        <v>0</v>
      </c>
      <c r="AD110" s="79">
        <v>0</v>
      </c>
      <c r="AE110" s="85" t="s">
        <v>1169</v>
      </c>
      <c r="AF110" s="79" t="b">
        <v>0</v>
      </c>
      <c r="AG110" s="79" t="s">
        <v>1182</v>
      </c>
      <c r="AH110" s="79"/>
      <c r="AI110" s="85" t="s">
        <v>1169</v>
      </c>
      <c r="AJ110" s="79" t="b">
        <v>0</v>
      </c>
      <c r="AK110" s="79">
        <v>1</v>
      </c>
      <c r="AL110" s="85" t="s">
        <v>999</v>
      </c>
      <c r="AM110" s="79" t="s">
        <v>1198</v>
      </c>
      <c r="AN110" s="79" t="b">
        <v>0</v>
      </c>
      <c r="AO110" s="85" t="s">
        <v>999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243</v>
      </c>
      <c r="B111" s="64" t="s">
        <v>245</v>
      </c>
      <c r="C111" s="65" t="s">
        <v>2912</v>
      </c>
      <c r="D111" s="66">
        <v>3</v>
      </c>
      <c r="E111" s="67" t="s">
        <v>132</v>
      </c>
      <c r="F111" s="68">
        <v>35</v>
      </c>
      <c r="G111" s="65"/>
      <c r="H111" s="69"/>
      <c r="I111" s="70"/>
      <c r="J111" s="70"/>
      <c r="K111" s="34" t="s">
        <v>65</v>
      </c>
      <c r="L111" s="77">
        <v>111</v>
      </c>
      <c r="M111" s="77"/>
      <c r="N111" s="72"/>
      <c r="O111" s="79" t="s">
        <v>307</v>
      </c>
      <c r="P111" s="81">
        <v>43509.342881944445</v>
      </c>
      <c r="Q111" s="79" t="s">
        <v>352</v>
      </c>
      <c r="R111" s="79"/>
      <c r="S111" s="79"/>
      <c r="T111" s="79"/>
      <c r="U111" s="79"/>
      <c r="V111" s="82" t="s">
        <v>691</v>
      </c>
      <c r="W111" s="81">
        <v>43509.342881944445</v>
      </c>
      <c r="X111" s="82" t="s">
        <v>760</v>
      </c>
      <c r="Y111" s="79"/>
      <c r="Z111" s="79"/>
      <c r="AA111" s="85" t="s">
        <v>983</v>
      </c>
      <c r="AB111" s="79"/>
      <c r="AC111" s="79" t="b">
        <v>0</v>
      </c>
      <c r="AD111" s="79">
        <v>0</v>
      </c>
      <c r="AE111" s="85" t="s">
        <v>1169</v>
      </c>
      <c r="AF111" s="79" t="b">
        <v>0</v>
      </c>
      <c r="AG111" s="79" t="s">
        <v>1182</v>
      </c>
      <c r="AH111" s="79"/>
      <c r="AI111" s="85" t="s">
        <v>1169</v>
      </c>
      <c r="AJ111" s="79" t="b">
        <v>0</v>
      </c>
      <c r="AK111" s="79">
        <v>1</v>
      </c>
      <c r="AL111" s="85" t="s">
        <v>999</v>
      </c>
      <c r="AM111" s="79" t="s">
        <v>1198</v>
      </c>
      <c r="AN111" s="79" t="b">
        <v>0</v>
      </c>
      <c r="AO111" s="85" t="s">
        <v>999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1</v>
      </c>
      <c r="BE111" s="49">
        <v>5</v>
      </c>
      <c r="BF111" s="48">
        <v>0</v>
      </c>
      <c r="BG111" s="49">
        <v>0</v>
      </c>
      <c r="BH111" s="48">
        <v>0</v>
      </c>
      <c r="BI111" s="49">
        <v>0</v>
      </c>
      <c r="BJ111" s="48">
        <v>19</v>
      </c>
      <c r="BK111" s="49">
        <v>95</v>
      </c>
      <c r="BL111" s="48">
        <v>20</v>
      </c>
    </row>
    <row r="112" spans="1:64" ht="15">
      <c r="A112" s="64" t="s">
        <v>244</v>
      </c>
      <c r="B112" s="64" t="s">
        <v>265</v>
      </c>
      <c r="C112" s="65" t="s">
        <v>2912</v>
      </c>
      <c r="D112" s="66">
        <v>3</v>
      </c>
      <c r="E112" s="67" t="s">
        <v>132</v>
      </c>
      <c r="F112" s="68">
        <v>35</v>
      </c>
      <c r="G112" s="65"/>
      <c r="H112" s="69"/>
      <c r="I112" s="70"/>
      <c r="J112" s="70"/>
      <c r="K112" s="34" t="s">
        <v>65</v>
      </c>
      <c r="L112" s="77">
        <v>112</v>
      </c>
      <c r="M112" s="77"/>
      <c r="N112" s="72"/>
      <c r="O112" s="79" t="s">
        <v>307</v>
      </c>
      <c r="P112" s="81">
        <v>43509.39988425926</v>
      </c>
      <c r="Q112" s="79" t="s">
        <v>346</v>
      </c>
      <c r="R112" s="79"/>
      <c r="S112" s="79"/>
      <c r="T112" s="79"/>
      <c r="U112" s="79"/>
      <c r="V112" s="82" t="s">
        <v>692</v>
      </c>
      <c r="W112" s="81">
        <v>43509.39988425926</v>
      </c>
      <c r="X112" s="82" t="s">
        <v>761</v>
      </c>
      <c r="Y112" s="79"/>
      <c r="Z112" s="79"/>
      <c r="AA112" s="85" t="s">
        <v>984</v>
      </c>
      <c r="AB112" s="79"/>
      <c r="AC112" s="79" t="b">
        <v>0</v>
      </c>
      <c r="AD112" s="79">
        <v>0</v>
      </c>
      <c r="AE112" s="85" t="s">
        <v>1169</v>
      </c>
      <c r="AF112" s="79" t="b">
        <v>0</v>
      </c>
      <c r="AG112" s="79" t="s">
        <v>1182</v>
      </c>
      <c r="AH112" s="79"/>
      <c r="AI112" s="85" t="s">
        <v>1169</v>
      </c>
      <c r="AJ112" s="79" t="b">
        <v>0</v>
      </c>
      <c r="AK112" s="79">
        <v>6</v>
      </c>
      <c r="AL112" s="85" t="s">
        <v>1033</v>
      </c>
      <c r="AM112" s="79" t="s">
        <v>1189</v>
      </c>
      <c r="AN112" s="79" t="b">
        <v>0</v>
      </c>
      <c r="AO112" s="85" t="s">
        <v>1033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244</v>
      </c>
      <c r="B113" s="64" t="s">
        <v>252</v>
      </c>
      <c r="C113" s="65" t="s">
        <v>2912</v>
      </c>
      <c r="D113" s="66">
        <v>3</v>
      </c>
      <c r="E113" s="67" t="s">
        <v>132</v>
      </c>
      <c r="F113" s="68">
        <v>35</v>
      </c>
      <c r="G113" s="65"/>
      <c r="H113" s="69"/>
      <c r="I113" s="70"/>
      <c r="J113" s="70"/>
      <c r="K113" s="34" t="s">
        <v>65</v>
      </c>
      <c r="L113" s="77">
        <v>113</v>
      </c>
      <c r="M113" s="77"/>
      <c r="N113" s="72"/>
      <c r="O113" s="79" t="s">
        <v>307</v>
      </c>
      <c r="P113" s="81">
        <v>43509.39988425926</v>
      </c>
      <c r="Q113" s="79" t="s">
        <v>346</v>
      </c>
      <c r="R113" s="79"/>
      <c r="S113" s="79"/>
      <c r="T113" s="79"/>
      <c r="U113" s="79"/>
      <c r="V113" s="82" t="s">
        <v>692</v>
      </c>
      <c r="W113" s="81">
        <v>43509.39988425926</v>
      </c>
      <c r="X113" s="82" t="s">
        <v>761</v>
      </c>
      <c r="Y113" s="79"/>
      <c r="Z113" s="79"/>
      <c r="AA113" s="85" t="s">
        <v>984</v>
      </c>
      <c r="AB113" s="79"/>
      <c r="AC113" s="79" t="b">
        <v>0</v>
      </c>
      <c r="AD113" s="79">
        <v>0</v>
      </c>
      <c r="AE113" s="85" t="s">
        <v>1169</v>
      </c>
      <c r="AF113" s="79" t="b">
        <v>0</v>
      </c>
      <c r="AG113" s="79" t="s">
        <v>1182</v>
      </c>
      <c r="AH113" s="79"/>
      <c r="AI113" s="85" t="s">
        <v>1169</v>
      </c>
      <c r="AJ113" s="79" t="b">
        <v>0</v>
      </c>
      <c r="AK113" s="79">
        <v>6</v>
      </c>
      <c r="AL113" s="85" t="s">
        <v>1033</v>
      </c>
      <c r="AM113" s="79" t="s">
        <v>1189</v>
      </c>
      <c r="AN113" s="79" t="b">
        <v>0</v>
      </c>
      <c r="AO113" s="85" t="s">
        <v>1033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1</v>
      </c>
      <c r="BD113" s="48">
        <v>1</v>
      </c>
      <c r="BE113" s="49">
        <v>4.545454545454546</v>
      </c>
      <c r="BF113" s="48">
        <v>0</v>
      </c>
      <c r="BG113" s="49">
        <v>0</v>
      </c>
      <c r="BH113" s="48">
        <v>0</v>
      </c>
      <c r="BI113" s="49">
        <v>0</v>
      </c>
      <c r="BJ113" s="48">
        <v>21</v>
      </c>
      <c r="BK113" s="49">
        <v>95.45454545454545</v>
      </c>
      <c r="BL113" s="48">
        <v>22</v>
      </c>
    </row>
    <row r="114" spans="1:64" ht="15">
      <c r="A114" s="64" t="s">
        <v>245</v>
      </c>
      <c r="B114" s="64" t="s">
        <v>246</v>
      </c>
      <c r="C114" s="65" t="s">
        <v>2912</v>
      </c>
      <c r="D114" s="66">
        <v>3</v>
      </c>
      <c r="E114" s="67" t="s">
        <v>132</v>
      </c>
      <c r="F114" s="68">
        <v>35</v>
      </c>
      <c r="G114" s="65"/>
      <c r="H114" s="69"/>
      <c r="I114" s="70"/>
      <c r="J114" s="70"/>
      <c r="K114" s="34" t="s">
        <v>66</v>
      </c>
      <c r="L114" s="77">
        <v>114</v>
      </c>
      <c r="M114" s="77"/>
      <c r="N114" s="72"/>
      <c r="O114" s="79" t="s">
        <v>308</v>
      </c>
      <c r="P114" s="81">
        <v>43509.39543981481</v>
      </c>
      <c r="Q114" s="79" t="s">
        <v>353</v>
      </c>
      <c r="R114" s="79"/>
      <c r="S114" s="79"/>
      <c r="T114" s="79"/>
      <c r="U114" s="79"/>
      <c r="V114" s="82" t="s">
        <v>693</v>
      </c>
      <c r="W114" s="81">
        <v>43509.39543981481</v>
      </c>
      <c r="X114" s="82" t="s">
        <v>762</v>
      </c>
      <c r="Y114" s="79"/>
      <c r="Z114" s="79"/>
      <c r="AA114" s="85" t="s">
        <v>985</v>
      </c>
      <c r="AB114" s="85" t="s">
        <v>986</v>
      </c>
      <c r="AC114" s="79" t="b">
        <v>0</v>
      </c>
      <c r="AD114" s="79">
        <v>0</v>
      </c>
      <c r="AE114" s="85" t="s">
        <v>1177</v>
      </c>
      <c r="AF114" s="79" t="b">
        <v>0</v>
      </c>
      <c r="AG114" s="79" t="s">
        <v>1182</v>
      </c>
      <c r="AH114" s="79"/>
      <c r="AI114" s="85" t="s">
        <v>1169</v>
      </c>
      <c r="AJ114" s="79" t="b">
        <v>0</v>
      </c>
      <c r="AK114" s="79">
        <v>0</v>
      </c>
      <c r="AL114" s="85" t="s">
        <v>1169</v>
      </c>
      <c r="AM114" s="79" t="s">
        <v>1187</v>
      </c>
      <c r="AN114" s="79" t="b">
        <v>0</v>
      </c>
      <c r="AO114" s="85" t="s">
        <v>986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246</v>
      </c>
      <c r="B115" s="64" t="s">
        <v>286</v>
      </c>
      <c r="C115" s="65" t="s">
        <v>2913</v>
      </c>
      <c r="D115" s="66">
        <v>3.6363636363636362</v>
      </c>
      <c r="E115" s="67" t="s">
        <v>136</v>
      </c>
      <c r="F115" s="68">
        <v>32.90909090909091</v>
      </c>
      <c r="G115" s="65"/>
      <c r="H115" s="69"/>
      <c r="I115" s="70"/>
      <c r="J115" s="70"/>
      <c r="K115" s="34" t="s">
        <v>65</v>
      </c>
      <c r="L115" s="77">
        <v>115</v>
      </c>
      <c r="M115" s="77"/>
      <c r="N115" s="72"/>
      <c r="O115" s="79" t="s">
        <v>307</v>
      </c>
      <c r="P115" s="81">
        <v>43509.38015046297</v>
      </c>
      <c r="Q115" s="79" t="s">
        <v>354</v>
      </c>
      <c r="R115" s="79"/>
      <c r="S115" s="79"/>
      <c r="T115" s="79"/>
      <c r="U115" s="79"/>
      <c r="V115" s="82" t="s">
        <v>694</v>
      </c>
      <c r="W115" s="81">
        <v>43509.38015046297</v>
      </c>
      <c r="X115" s="82" t="s">
        <v>763</v>
      </c>
      <c r="Y115" s="79"/>
      <c r="Z115" s="79"/>
      <c r="AA115" s="85" t="s">
        <v>986</v>
      </c>
      <c r="AB115" s="85" t="s">
        <v>999</v>
      </c>
      <c r="AC115" s="79" t="b">
        <v>0</v>
      </c>
      <c r="AD115" s="79">
        <v>0</v>
      </c>
      <c r="AE115" s="85" t="s">
        <v>1178</v>
      </c>
      <c r="AF115" s="79" t="b">
        <v>0</v>
      </c>
      <c r="AG115" s="79" t="s">
        <v>1182</v>
      </c>
      <c r="AH115" s="79"/>
      <c r="AI115" s="85" t="s">
        <v>1169</v>
      </c>
      <c r="AJ115" s="79" t="b">
        <v>0</v>
      </c>
      <c r="AK115" s="79">
        <v>0</v>
      </c>
      <c r="AL115" s="85" t="s">
        <v>1169</v>
      </c>
      <c r="AM115" s="79" t="s">
        <v>1189</v>
      </c>
      <c r="AN115" s="79" t="b">
        <v>0</v>
      </c>
      <c r="AO115" s="85" t="s">
        <v>999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4</v>
      </c>
      <c r="BC115" s="78" t="str">
        <f>REPLACE(INDEX(GroupVertices[Group],MATCH(Edges[[#This Row],[Vertex 2]],GroupVertices[Vertex],0)),1,1,"")</f>
        <v>4</v>
      </c>
      <c r="BD115" s="48">
        <v>0</v>
      </c>
      <c r="BE115" s="49">
        <v>0</v>
      </c>
      <c r="BF115" s="48">
        <v>2</v>
      </c>
      <c r="BG115" s="49">
        <v>8.695652173913043</v>
      </c>
      <c r="BH115" s="48">
        <v>0</v>
      </c>
      <c r="BI115" s="49">
        <v>0</v>
      </c>
      <c r="BJ115" s="48">
        <v>21</v>
      </c>
      <c r="BK115" s="49">
        <v>91.30434782608695</v>
      </c>
      <c r="BL115" s="48">
        <v>23</v>
      </c>
    </row>
    <row r="116" spans="1:64" ht="15">
      <c r="A116" s="64" t="s">
        <v>246</v>
      </c>
      <c r="B116" s="64" t="s">
        <v>252</v>
      </c>
      <c r="C116" s="65" t="s">
        <v>2913</v>
      </c>
      <c r="D116" s="66">
        <v>3.6363636363636362</v>
      </c>
      <c r="E116" s="67" t="s">
        <v>136</v>
      </c>
      <c r="F116" s="68">
        <v>32.90909090909091</v>
      </c>
      <c r="G116" s="65"/>
      <c r="H116" s="69"/>
      <c r="I116" s="70"/>
      <c r="J116" s="70"/>
      <c r="K116" s="34" t="s">
        <v>65</v>
      </c>
      <c r="L116" s="77">
        <v>116</v>
      </c>
      <c r="M116" s="77"/>
      <c r="N116" s="72"/>
      <c r="O116" s="79" t="s">
        <v>307</v>
      </c>
      <c r="P116" s="81">
        <v>43509.38015046297</v>
      </c>
      <c r="Q116" s="79" t="s">
        <v>354</v>
      </c>
      <c r="R116" s="79"/>
      <c r="S116" s="79"/>
      <c r="T116" s="79"/>
      <c r="U116" s="79"/>
      <c r="V116" s="82" t="s">
        <v>694</v>
      </c>
      <c r="W116" s="81">
        <v>43509.38015046297</v>
      </c>
      <c r="X116" s="82" t="s">
        <v>763</v>
      </c>
      <c r="Y116" s="79"/>
      <c r="Z116" s="79"/>
      <c r="AA116" s="85" t="s">
        <v>986</v>
      </c>
      <c r="AB116" s="85" t="s">
        <v>999</v>
      </c>
      <c r="AC116" s="79" t="b">
        <v>0</v>
      </c>
      <c r="AD116" s="79">
        <v>0</v>
      </c>
      <c r="AE116" s="85" t="s">
        <v>1178</v>
      </c>
      <c r="AF116" s="79" t="b">
        <v>0</v>
      </c>
      <c r="AG116" s="79" t="s">
        <v>1182</v>
      </c>
      <c r="AH116" s="79"/>
      <c r="AI116" s="85" t="s">
        <v>1169</v>
      </c>
      <c r="AJ116" s="79" t="b">
        <v>0</v>
      </c>
      <c r="AK116" s="79">
        <v>0</v>
      </c>
      <c r="AL116" s="85" t="s">
        <v>1169</v>
      </c>
      <c r="AM116" s="79" t="s">
        <v>1189</v>
      </c>
      <c r="AN116" s="79" t="b">
        <v>0</v>
      </c>
      <c r="AO116" s="85" t="s">
        <v>999</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4</v>
      </c>
      <c r="BC116" s="78" t="str">
        <f>REPLACE(INDEX(GroupVertices[Group],MATCH(Edges[[#This Row],[Vertex 2]],GroupVertices[Vertex],0)),1,1,"")</f>
        <v>1</v>
      </c>
      <c r="BD116" s="48"/>
      <c r="BE116" s="49"/>
      <c r="BF116" s="48"/>
      <c r="BG116" s="49"/>
      <c r="BH116" s="48"/>
      <c r="BI116" s="49"/>
      <c r="BJ116" s="48"/>
      <c r="BK116" s="49"/>
      <c r="BL116" s="48"/>
    </row>
    <row r="117" spans="1:64" ht="15">
      <c r="A117" s="64" t="s">
        <v>246</v>
      </c>
      <c r="B117" s="64" t="s">
        <v>250</v>
      </c>
      <c r="C117" s="65" t="s">
        <v>2913</v>
      </c>
      <c r="D117" s="66">
        <v>3.6363636363636362</v>
      </c>
      <c r="E117" s="67" t="s">
        <v>136</v>
      </c>
      <c r="F117" s="68">
        <v>32.90909090909091</v>
      </c>
      <c r="G117" s="65"/>
      <c r="H117" s="69"/>
      <c r="I117" s="70"/>
      <c r="J117" s="70"/>
      <c r="K117" s="34" t="s">
        <v>65</v>
      </c>
      <c r="L117" s="77">
        <v>117</v>
      </c>
      <c r="M117" s="77"/>
      <c r="N117" s="72"/>
      <c r="O117" s="79" t="s">
        <v>307</v>
      </c>
      <c r="P117" s="81">
        <v>43509.38015046297</v>
      </c>
      <c r="Q117" s="79" t="s">
        <v>354</v>
      </c>
      <c r="R117" s="79"/>
      <c r="S117" s="79"/>
      <c r="T117" s="79"/>
      <c r="U117" s="79"/>
      <c r="V117" s="82" t="s">
        <v>694</v>
      </c>
      <c r="W117" s="81">
        <v>43509.38015046297</v>
      </c>
      <c r="X117" s="82" t="s">
        <v>763</v>
      </c>
      <c r="Y117" s="79"/>
      <c r="Z117" s="79"/>
      <c r="AA117" s="85" t="s">
        <v>986</v>
      </c>
      <c r="AB117" s="85" t="s">
        <v>999</v>
      </c>
      <c r="AC117" s="79" t="b">
        <v>0</v>
      </c>
      <c r="AD117" s="79">
        <v>0</v>
      </c>
      <c r="AE117" s="85" t="s">
        <v>1178</v>
      </c>
      <c r="AF117" s="79" t="b">
        <v>0</v>
      </c>
      <c r="AG117" s="79" t="s">
        <v>1182</v>
      </c>
      <c r="AH117" s="79"/>
      <c r="AI117" s="85" t="s">
        <v>1169</v>
      </c>
      <c r="AJ117" s="79" t="b">
        <v>0</v>
      </c>
      <c r="AK117" s="79">
        <v>0</v>
      </c>
      <c r="AL117" s="85" t="s">
        <v>1169</v>
      </c>
      <c r="AM117" s="79" t="s">
        <v>1189</v>
      </c>
      <c r="AN117" s="79" t="b">
        <v>0</v>
      </c>
      <c r="AO117" s="85" t="s">
        <v>999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246</v>
      </c>
      <c r="B118" s="64" t="s">
        <v>285</v>
      </c>
      <c r="C118" s="65" t="s">
        <v>2913</v>
      </c>
      <c r="D118" s="66">
        <v>3.6363636363636362</v>
      </c>
      <c r="E118" s="67" t="s">
        <v>136</v>
      </c>
      <c r="F118" s="68">
        <v>32.90909090909091</v>
      </c>
      <c r="G118" s="65"/>
      <c r="H118" s="69"/>
      <c r="I118" s="70"/>
      <c r="J118" s="70"/>
      <c r="K118" s="34" t="s">
        <v>65</v>
      </c>
      <c r="L118" s="77">
        <v>118</v>
      </c>
      <c r="M118" s="77"/>
      <c r="N118" s="72"/>
      <c r="O118" s="79" t="s">
        <v>307</v>
      </c>
      <c r="P118" s="81">
        <v>43509.38015046297</v>
      </c>
      <c r="Q118" s="79" t="s">
        <v>354</v>
      </c>
      <c r="R118" s="79"/>
      <c r="S118" s="79"/>
      <c r="T118" s="79"/>
      <c r="U118" s="79"/>
      <c r="V118" s="82" t="s">
        <v>694</v>
      </c>
      <c r="W118" s="81">
        <v>43509.38015046297</v>
      </c>
      <c r="X118" s="82" t="s">
        <v>763</v>
      </c>
      <c r="Y118" s="79"/>
      <c r="Z118" s="79"/>
      <c r="AA118" s="85" t="s">
        <v>986</v>
      </c>
      <c r="AB118" s="85" t="s">
        <v>999</v>
      </c>
      <c r="AC118" s="79" t="b">
        <v>0</v>
      </c>
      <c r="AD118" s="79">
        <v>0</v>
      </c>
      <c r="AE118" s="85" t="s">
        <v>1178</v>
      </c>
      <c r="AF118" s="79" t="b">
        <v>0</v>
      </c>
      <c r="AG118" s="79" t="s">
        <v>1182</v>
      </c>
      <c r="AH118" s="79"/>
      <c r="AI118" s="85" t="s">
        <v>1169</v>
      </c>
      <c r="AJ118" s="79" t="b">
        <v>0</v>
      </c>
      <c r="AK118" s="79">
        <v>0</v>
      </c>
      <c r="AL118" s="85" t="s">
        <v>1169</v>
      </c>
      <c r="AM118" s="79" t="s">
        <v>1189</v>
      </c>
      <c r="AN118" s="79" t="b">
        <v>0</v>
      </c>
      <c r="AO118" s="85" t="s">
        <v>999</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246</v>
      </c>
      <c r="B119" s="64" t="s">
        <v>261</v>
      </c>
      <c r="C119" s="65" t="s">
        <v>2913</v>
      </c>
      <c r="D119" s="66">
        <v>3.6363636363636362</v>
      </c>
      <c r="E119" s="67" t="s">
        <v>136</v>
      </c>
      <c r="F119" s="68">
        <v>32.90909090909091</v>
      </c>
      <c r="G119" s="65"/>
      <c r="H119" s="69"/>
      <c r="I119" s="70"/>
      <c r="J119" s="70"/>
      <c r="K119" s="34" t="s">
        <v>65</v>
      </c>
      <c r="L119" s="77">
        <v>119</v>
      </c>
      <c r="M119" s="77"/>
      <c r="N119" s="72"/>
      <c r="O119" s="79" t="s">
        <v>307</v>
      </c>
      <c r="P119" s="81">
        <v>43509.38015046297</v>
      </c>
      <c r="Q119" s="79" t="s">
        <v>354</v>
      </c>
      <c r="R119" s="79"/>
      <c r="S119" s="79"/>
      <c r="T119" s="79"/>
      <c r="U119" s="79"/>
      <c r="V119" s="82" t="s">
        <v>694</v>
      </c>
      <c r="W119" s="81">
        <v>43509.38015046297</v>
      </c>
      <c r="X119" s="82" t="s">
        <v>763</v>
      </c>
      <c r="Y119" s="79"/>
      <c r="Z119" s="79"/>
      <c r="AA119" s="85" t="s">
        <v>986</v>
      </c>
      <c r="AB119" s="85" t="s">
        <v>999</v>
      </c>
      <c r="AC119" s="79" t="b">
        <v>0</v>
      </c>
      <c r="AD119" s="79">
        <v>0</v>
      </c>
      <c r="AE119" s="85" t="s">
        <v>1178</v>
      </c>
      <c r="AF119" s="79" t="b">
        <v>0</v>
      </c>
      <c r="AG119" s="79" t="s">
        <v>1182</v>
      </c>
      <c r="AH119" s="79"/>
      <c r="AI119" s="85" t="s">
        <v>1169</v>
      </c>
      <c r="AJ119" s="79" t="b">
        <v>0</v>
      </c>
      <c r="AK119" s="79">
        <v>0</v>
      </c>
      <c r="AL119" s="85" t="s">
        <v>1169</v>
      </c>
      <c r="AM119" s="79" t="s">
        <v>1189</v>
      </c>
      <c r="AN119" s="79" t="b">
        <v>0</v>
      </c>
      <c r="AO119" s="85" t="s">
        <v>999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246</v>
      </c>
      <c r="B120" s="64" t="s">
        <v>259</v>
      </c>
      <c r="C120" s="65" t="s">
        <v>2913</v>
      </c>
      <c r="D120" s="66">
        <v>3.6363636363636362</v>
      </c>
      <c r="E120" s="67" t="s">
        <v>136</v>
      </c>
      <c r="F120" s="68">
        <v>32.90909090909091</v>
      </c>
      <c r="G120" s="65"/>
      <c r="H120" s="69"/>
      <c r="I120" s="70"/>
      <c r="J120" s="70"/>
      <c r="K120" s="34" t="s">
        <v>65</v>
      </c>
      <c r="L120" s="77">
        <v>120</v>
      </c>
      <c r="M120" s="77"/>
      <c r="N120" s="72"/>
      <c r="O120" s="79" t="s">
        <v>307</v>
      </c>
      <c r="P120" s="81">
        <v>43509.38015046297</v>
      </c>
      <c r="Q120" s="79" t="s">
        <v>354</v>
      </c>
      <c r="R120" s="79"/>
      <c r="S120" s="79"/>
      <c r="T120" s="79"/>
      <c r="U120" s="79"/>
      <c r="V120" s="82" t="s">
        <v>694</v>
      </c>
      <c r="W120" s="81">
        <v>43509.38015046297</v>
      </c>
      <c r="X120" s="82" t="s">
        <v>763</v>
      </c>
      <c r="Y120" s="79"/>
      <c r="Z120" s="79"/>
      <c r="AA120" s="85" t="s">
        <v>986</v>
      </c>
      <c r="AB120" s="85" t="s">
        <v>999</v>
      </c>
      <c r="AC120" s="79" t="b">
        <v>0</v>
      </c>
      <c r="AD120" s="79">
        <v>0</v>
      </c>
      <c r="AE120" s="85" t="s">
        <v>1178</v>
      </c>
      <c r="AF120" s="79" t="b">
        <v>0</v>
      </c>
      <c r="AG120" s="79" t="s">
        <v>1182</v>
      </c>
      <c r="AH120" s="79"/>
      <c r="AI120" s="85" t="s">
        <v>1169</v>
      </c>
      <c r="AJ120" s="79" t="b">
        <v>0</v>
      </c>
      <c r="AK120" s="79">
        <v>0</v>
      </c>
      <c r="AL120" s="85" t="s">
        <v>1169</v>
      </c>
      <c r="AM120" s="79" t="s">
        <v>1189</v>
      </c>
      <c r="AN120" s="79" t="b">
        <v>0</v>
      </c>
      <c r="AO120" s="85" t="s">
        <v>999</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246</v>
      </c>
      <c r="B121" s="64" t="s">
        <v>245</v>
      </c>
      <c r="C121" s="65" t="s">
        <v>2913</v>
      </c>
      <c r="D121" s="66">
        <v>3.6363636363636362</v>
      </c>
      <c r="E121" s="67" t="s">
        <v>136</v>
      </c>
      <c r="F121" s="68">
        <v>32.90909090909091</v>
      </c>
      <c r="G121" s="65"/>
      <c r="H121" s="69"/>
      <c r="I121" s="70"/>
      <c r="J121" s="70"/>
      <c r="K121" s="34" t="s">
        <v>66</v>
      </c>
      <c r="L121" s="77">
        <v>121</v>
      </c>
      <c r="M121" s="77"/>
      <c r="N121" s="72"/>
      <c r="O121" s="79" t="s">
        <v>308</v>
      </c>
      <c r="P121" s="81">
        <v>43509.38015046297</v>
      </c>
      <c r="Q121" s="79" t="s">
        <v>354</v>
      </c>
      <c r="R121" s="79"/>
      <c r="S121" s="79"/>
      <c r="T121" s="79"/>
      <c r="U121" s="79"/>
      <c r="V121" s="82" t="s">
        <v>694</v>
      </c>
      <c r="W121" s="81">
        <v>43509.38015046297</v>
      </c>
      <c r="X121" s="82" t="s">
        <v>763</v>
      </c>
      <c r="Y121" s="79"/>
      <c r="Z121" s="79"/>
      <c r="AA121" s="85" t="s">
        <v>986</v>
      </c>
      <c r="AB121" s="85" t="s">
        <v>999</v>
      </c>
      <c r="AC121" s="79" t="b">
        <v>0</v>
      </c>
      <c r="AD121" s="79">
        <v>0</v>
      </c>
      <c r="AE121" s="85" t="s">
        <v>1178</v>
      </c>
      <c r="AF121" s="79" t="b">
        <v>0</v>
      </c>
      <c r="AG121" s="79" t="s">
        <v>1182</v>
      </c>
      <c r="AH121" s="79"/>
      <c r="AI121" s="85" t="s">
        <v>1169</v>
      </c>
      <c r="AJ121" s="79" t="b">
        <v>0</v>
      </c>
      <c r="AK121" s="79">
        <v>0</v>
      </c>
      <c r="AL121" s="85" t="s">
        <v>1169</v>
      </c>
      <c r="AM121" s="79" t="s">
        <v>1189</v>
      </c>
      <c r="AN121" s="79" t="b">
        <v>0</v>
      </c>
      <c r="AO121" s="85" t="s">
        <v>999</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246</v>
      </c>
      <c r="B122" s="64" t="s">
        <v>286</v>
      </c>
      <c r="C122" s="65" t="s">
        <v>2913</v>
      </c>
      <c r="D122" s="66">
        <v>3.6363636363636362</v>
      </c>
      <c r="E122" s="67" t="s">
        <v>136</v>
      </c>
      <c r="F122" s="68">
        <v>32.90909090909091</v>
      </c>
      <c r="G122" s="65"/>
      <c r="H122" s="69"/>
      <c r="I122" s="70"/>
      <c r="J122" s="70"/>
      <c r="K122" s="34" t="s">
        <v>65</v>
      </c>
      <c r="L122" s="77">
        <v>122</v>
      </c>
      <c r="M122" s="77"/>
      <c r="N122" s="72"/>
      <c r="O122" s="79" t="s">
        <v>307</v>
      </c>
      <c r="P122" s="81">
        <v>43509.47869212963</v>
      </c>
      <c r="Q122" s="79" t="s">
        <v>355</v>
      </c>
      <c r="R122" s="79"/>
      <c r="S122" s="79"/>
      <c r="T122" s="79"/>
      <c r="U122" s="79"/>
      <c r="V122" s="82" t="s">
        <v>694</v>
      </c>
      <c r="W122" s="81">
        <v>43509.47869212963</v>
      </c>
      <c r="X122" s="82" t="s">
        <v>764</v>
      </c>
      <c r="Y122" s="79"/>
      <c r="Z122" s="79"/>
      <c r="AA122" s="85" t="s">
        <v>987</v>
      </c>
      <c r="AB122" s="85" t="s">
        <v>985</v>
      </c>
      <c r="AC122" s="79" t="b">
        <v>0</v>
      </c>
      <c r="AD122" s="79">
        <v>2</v>
      </c>
      <c r="AE122" s="85" t="s">
        <v>1178</v>
      </c>
      <c r="AF122" s="79" t="b">
        <v>0</v>
      </c>
      <c r="AG122" s="79" t="s">
        <v>1182</v>
      </c>
      <c r="AH122" s="79"/>
      <c r="AI122" s="85" t="s">
        <v>1169</v>
      </c>
      <c r="AJ122" s="79" t="b">
        <v>0</v>
      </c>
      <c r="AK122" s="79">
        <v>0</v>
      </c>
      <c r="AL122" s="85" t="s">
        <v>1169</v>
      </c>
      <c r="AM122" s="79" t="s">
        <v>1189</v>
      </c>
      <c r="AN122" s="79" t="b">
        <v>0</v>
      </c>
      <c r="AO122" s="85" t="s">
        <v>985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14</v>
      </c>
      <c r="BK122" s="49">
        <v>100</v>
      </c>
      <c r="BL122" s="48">
        <v>14</v>
      </c>
    </row>
    <row r="123" spans="1:64" ht="15">
      <c r="A123" s="64" t="s">
        <v>246</v>
      </c>
      <c r="B123" s="64" t="s">
        <v>252</v>
      </c>
      <c r="C123" s="65" t="s">
        <v>2913</v>
      </c>
      <c r="D123" s="66">
        <v>3.6363636363636362</v>
      </c>
      <c r="E123" s="67" t="s">
        <v>136</v>
      </c>
      <c r="F123" s="68">
        <v>32.90909090909091</v>
      </c>
      <c r="G123" s="65"/>
      <c r="H123" s="69"/>
      <c r="I123" s="70"/>
      <c r="J123" s="70"/>
      <c r="K123" s="34" t="s">
        <v>65</v>
      </c>
      <c r="L123" s="77">
        <v>123</v>
      </c>
      <c r="M123" s="77"/>
      <c r="N123" s="72"/>
      <c r="O123" s="79" t="s">
        <v>307</v>
      </c>
      <c r="P123" s="81">
        <v>43509.47869212963</v>
      </c>
      <c r="Q123" s="79" t="s">
        <v>355</v>
      </c>
      <c r="R123" s="79"/>
      <c r="S123" s="79"/>
      <c r="T123" s="79"/>
      <c r="U123" s="79"/>
      <c r="V123" s="82" t="s">
        <v>694</v>
      </c>
      <c r="W123" s="81">
        <v>43509.47869212963</v>
      </c>
      <c r="X123" s="82" t="s">
        <v>764</v>
      </c>
      <c r="Y123" s="79"/>
      <c r="Z123" s="79"/>
      <c r="AA123" s="85" t="s">
        <v>987</v>
      </c>
      <c r="AB123" s="85" t="s">
        <v>985</v>
      </c>
      <c r="AC123" s="79" t="b">
        <v>0</v>
      </c>
      <c r="AD123" s="79">
        <v>2</v>
      </c>
      <c r="AE123" s="85" t="s">
        <v>1178</v>
      </c>
      <c r="AF123" s="79" t="b">
        <v>0</v>
      </c>
      <c r="AG123" s="79" t="s">
        <v>1182</v>
      </c>
      <c r="AH123" s="79"/>
      <c r="AI123" s="85" t="s">
        <v>1169</v>
      </c>
      <c r="AJ123" s="79" t="b">
        <v>0</v>
      </c>
      <c r="AK123" s="79">
        <v>0</v>
      </c>
      <c r="AL123" s="85" t="s">
        <v>1169</v>
      </c>
      <c r="AM123" s="79" t="s">
        <v>1189</v>
      </c>
      <c r="AN123" s="79" t="b">
        <v>0</v>
      </c>
      <c r="AO123" s="85" t="s">
        <v>985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4</v>
      </c>
      <c r="BC123" s="78" t="str">
        <f>REPLACE(INDEX(GroupVertices[Group],MATCH(Edges[[#This Row],[Vertex 2]],GroupVertices[Vertex],0)),1,1,"")</f>
        <v>1</v>
      </c>
      <c r="BD123" s="48"/>
      <c r="BE123" s="49"/>
      <c r="BF123" s="48"/>
      <c r="BG123" s="49"/>
      <c r="BH123" s="48"/>
      <c r="BI123" s="49"/>
      <c r="BJ123" s="48"/>
      <c r="BK123" s="49"/>
      <c r="BL123" s="48"/>
    </row>
    <row r="124" spans="1:64" ht="15">
      <c r="A124" s="64" t="s">
        <v>246</v>
      </c>
      <c r="B124" s="64" t="s">
        <v>250</v>
      </c>
      <c r="C124" s="65" t="s">
        <v>2913</v>
      </c>
      <c r="D124" s="66">
        <v>3.6363636363636362</v>
      </c>
      <c r="E124" s="67" t="s">
        <v>136</v>
      </c>
      <c r="F124" s="68">
        <v>32.90909090909091</v>
      </c>
      <c r="G124" s="65"/>
      <c r="H124" s="69"/>
      <c r="I124" s="70"/>
      <c r="J124" s="70"/>
      <c r="K124" s="34" t="s">
        <v>65</v>
      </c>
      <c r="L124" s="77">
        <v>124</v>
      </c>
      <c r="M124" s="77"/>
      <c r="N124" s="72"/>
      <c r="O124" s="79" t="s">
        <v>307</v>
      </c>
      <c r="P124" s="81">
        <v>43509.47869212963</v>
      </c>
      <c r="Q124" s="79" t="s">
        <v>355</v>
      </c>
      <c r="R124" s="79"/>
      <c r="S124" s="79"/>
      <c r="T124" s="79"/>
      <c r="U124" s="79"/>
      <c r="V124" s="82" t="s">
        <v>694</v>
      </c>
      <c r="W124" s="81">
        <v>43509.47869212963</v>
      </c>
      <c r="X124" s="82" t="s">
        <v>764</v>
      </c>
      <c r="Y124" s="79"/>
      <c r="Z124" s="79"/>
      <c r="AA124" s="85" t="s">
        <v>987</v>
      </c>
      <c r="AB124" s="85" t="s">
        <v>985</v>
      </c>
      <c r="AC124" s="79" t="b">
        <v>0</v>
      </c>
      <c r="AD124" s="79">
        <v>2</v>
      </c>
      <c r="AE124" s="85" t="s">
        <v>1178</v>
      </c>
      <c r="AF124" s="79" t="b">
        <v>0</v>
      </c>
      <c r="AG124" s="79" t="s">
        <v>1182</v>
      </c>
      <c r="AH124" s="79"/>
      <c r="AI124" s="85" t="s">
        <v>1169</v>
      </c>
      <c r="AJ124" s="79" t="b">
        <v>0</v>
      </c>
      <c r="AK124" s="79">
        <v>0</v>
      </c>
      <c r="AL124" s="85" t="s">
        <v>1169</v>
      </c>
      <c r="AM124" s="79" t="s">
        <v>1189</v>
      </c>
      <c r="AN124" s="79" t="b">
        <v>0</v>
      </c>
      <c r="AO124" s="85" t="s">
        <v>985</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246</v>
      </c>
      <c r="B125" s="64" t="s">
        <v>285</v>
      </c>
      <c r="C125" s="65" t="s">
        <v>2913</v>
      </c>
      <c r="D125" s="66">
        <v>3.6363636363636362</v>
      </c>
      <c r="E125" s="67" t="s">
        <v>136</v>
      </c>
      <c r="F125" s="68">
        <v>32.90909090909091</v>
      </c>
      <c r="G125" s="65"/>
      <c r="H125" s="69"/>
      <c r="I125" s="70"/>
      <c r="J125" s="70"/>
      <c r="K125" s="34" t="s">
        <v>65</v>
      </c>
      <c r="L125" s="77">
        <v>125</v>
      </c>
      <c r="M125" s="77"/>
      <c r="N125" s="72"/>
      <c r="O125" s="79" t="s">
        <v>307</v>
      </c>
      <c r="P125" s="81">
        <v>43509.47869212963</v>
      </c>
      <c r="Q125" s="79" t="s">
        <v>355</v>
      </c>
      <c r="R125" s="79"/>
      <c r="S125" s="79"/>
      <c r="T125" s="79"/>
      <c r="U125" s="79"/>
      <c r="V125" s="82" t="s">
        <v>694</v>
      </c>
      <c r="W125" s="81">
        <v>43509.47869212963</v>
      </c>
      <c r="X125" s="82" t="s">
        <v>764</v>
      </c>
      <c r="Y125" s="79"/>
      <c r="Z125" s="79"/>
      <c r="AA125" s="85" t="s">
        <v>987</v>
      </c>
      <c r="AB125" s="85" t="s">
        <v>985</v>
      </c>
      <c r="AC125" s="79" t="b">
        <v>0</v>
      </c>
      <c r="AD125" s="79">
        <v>2</v>
      </c>
      <c r="AE125" s="85" t="s">
        <v>1178</v>
      </c>
      <c r="AF125" s="79" t="b">
        <v>0</v>
      </c>
      <c r="AG125" s="79" t="s">
        <v>1182</v>
      </c>
      <c r="AH125" s="79"/>
      <c r="AI125" s="85" t="s">
        <v>1169</v>
      </c>
      <c r="AJ125" s="79" t="b">
        <v>0</v>
      </c>
      <c r="AK125" s="79">
        <v>0</v>
      </c>
      <c r="AL125" s="85" t="s">
        <v>1169</v>
      </c>
      <c r="AM125" s="79" t="s">
        <v>1189</v>
      </c>
      <c r="AN125" s="79" t="b">
        <v>0</v>
      </c>
      <c r="AO125" s="85" t="s">
        <v>985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246</v>
      </c>
      <c r="B126" s="64" t="s">
        <v>261</v>
      </c>
      <c r="C126" s="65" t="s">
        <v>2913</v>
      </c>
      <c r="D126" s="66">
        <v>3.6363636363636362</v>
      </c>
      <c r="E126" s="67" t="s">
        <v>136</v>
      </c>
      <c r="F126" s="68">
        <v>32.90909090909091</v>
      </c>
      <c r="G126" s="65"/>
      <c r="H126" s="69"/>
      <c r="I126" s="70"/>
      <c r="J126" s="70"/>
      <c r="K126" s="34" t="s">
        <v>65</v>
      </c>
      <c r="L126" s="77">
        <v>126</v>
      </c>
      <c r="M126" s="77"/>
      <c r="N126" s="72"/>
      <c r="O126" s="79" t="s">
        <v>307</v>
      </c>
      <c r="P126" s="81">
        <v>43509.47869212963</v>
      </c>
      <c r="Q126" s="79" t="s">
        <v>355</v>
      </c>
      <c r="R126" s="79"/>
      <c r="S126" s="79"/>
      <c r="T126" s="79"/>
      <c r="U126" s="79"/>
      <c r="V126" s="82" t="s">
        <v>694</v>
      </c>
      <c r="W126" s="81">
        <v>43509.47869212963</v>
      </c>
      <c r="X126" s="82" t="s">
        <v>764</v>
      </c>
      <c r="Y126" s="79"/>
      <c r="Z126" s="79"/>
      <c r="AA126" s="85" t="s">
        <v>987</v>
      </c>
      <c r="AB126" s="85" t="s">
        <v>985</v>
      </c>
      <c r="AC126" s="79" t="b">
        <v>0</v>
      </c>
      <c r="AD126" s="79">
        <v>2</v>
      </c>
      <c r="AE126" s="85" t="s">
        <v>1178</v>
      </c>
      <c r="AF126" s="79" t="b">
        <v>0</v>
      </c>
      <c r="AG126" s="79" t="s">
        <v>1182</v>
      </c>
      <c r="AH126" s="79"/>
      <c r="AI126" s="85" t="s">
        <v>1169</v>
      </c>
      <c r="AJ126" s="79" t="b">
        <v>0</v>
      </c>
      <c r="AK126" s="79">
        <v>0</v>
      </c>
      <c r="AL126" s="85" t="s">
        <v>1169</v>
      </c>
      <c r="AM126" s="79" t="s">
        <v>1189</v>
      </c>
      <c r="AN126" s="79" t="b">
        <v>0</v>
      </c>
      <c r="AO126" s="85" t="s">
        <v>985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246</v>
      </c>
      <c r="B127" s="64" t="s">
        <v>259</v>
      </c>
      <c r="C127" s="65" t="s">
        <v>2913</v>
      </c>
      <c r="D127" s="66">
        <v>3.6363636363636362</v>
      </c>
      <c r="E127" s="67" t="s">
        <v>136</v>
      </c>
      <c r="F127" s="68">
        <v>32.90909090909091</v>
      </c>
      <c r="G127" s="65"/>
      <c r="H127" s="69"/>
      <c r="I127" s="70"/>
      <c r="J127" s="70"/>
      <c r="K127" s="34" t="s">
        <v>65</v>
      </c>
      <c r="L127" s="77">
        <v>127</v>
      </c>
      <c r="M127" s="77"/>
      <c r="N127" s="72"/>
      <c r="O127" s="79" t="s">
        <v>307</v>
      </c>
      <c r="P127" s="81">
        <v>43509.47869212963</v>
      </c>
      <c r="Q127" s="79" t="s">
        <v>355</v>
      </c>
      <c r="R127" s="79"/>
      <c r="S127" s="79"/>
      <c r="T127" s="79"/>
      <c r="U127" s="79"/>
      <c r="V127" s="82" t="s">
        <v>694</v>
      </c>
      <c r="W127" s="81">
        <v>43509.47869212963</v>
      </c>
      <c r="X127" s="82" t="s">
        <v>764</v>
      </c>
      <c r="Y127" s="79"/>
      <c r="Z127" s="79"/>
      <c r="AA127" s="85" t="s">
        <v>987</v>
      </c>
      <c r="AB127" s="85" t="s">
        <v>985</v>
      </c>
      <c r="AC127" s="79" t="b">
        <v>0</v>
      </c>
      <c r="AD127" s="79">
        <v>2</v>
      </c>
      <c r="AE127" s="85" t="s">
        <v>1178</v>
      </c>
      <c r="AF127" s="79" t="b">
        <v>0</v>
      </c>
      <c r="AG127" s="79" t="s">
        <v>1182</v>
      </c>
      <c r="AH127" s="79"/>
      <c r="AI127" s="85" t="s">
        <v>1169</v>
      </c>
      <c r="AJ127" s="79" t="b">
        <v>0</v>
      </c>
      <c r="AK127" s="79">
        <v>0</v>
      </c>
      <c r="AL127" s="85" t="s">
        <v>1169</v>
      </c>
      <c r="AM127" s="79" t="s">
        <v>1189</v>
      </c>
      <c r="AN127" s="79" t="b">
        <v>0</v>
      </c>
      <c r="AO127" s="85" t="s">
        <v>985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246</v>
      </c>
      <c r="B128" s="64" t="s">
        <v>245</v>
      </c>
      <c r="C128" s="65" t="s">
        <v>2913</v>
      </c>
      <c r="D128" s="66">
        <v>3.6363636363636362</v>
      </c>
      <c r="E128" s="67" t="s">
        <v>136</v>
      </c>
      <c r="F128" s="68">
        <v>32.90909090909091</v>
      </c>
      <c r="G128" s="65"/>
      <c r="H128" s="69"/>
      <c r="I128" s="70"/>
      <c r="J128" s="70"/>
      <c r="K128" s="34" t="s">
        <v>66</v>
      </c>
      <c r="L128" s="77">
        <v>128</v>
      </c>
      <c r="M128" s="77"/>
      <c r="N128" s="72"/>
      <c r="O128" s="79" t="s">
        <v>308</v>
      </c>
      <c r="P128" s="81">
        <v>43509.47869212963</v>
      </c>
      <c r="Q128" s="79" t="s">
        <v>355</v>
      </c>
      <c r="R128" s="79"/>
      <c r="S128" s="79"/>
      <c r="T128" s="79"/>
      <c r="U128" s="79"/>
      <c r="V128" s="82" t="s">
        <v>694</v>
      </c>
      <c r="W128" s="81">
        <v>43509.47869212963</v>
      </c>
      <c r="X128" s="82" t="s">
        <v>764</v>
      </c>
      <c r="Y128" s="79"/>
      <c r="Z128" s="79"/>
      <c r="AA128" s="85" t="s">
        <v>987</v>
      </c>
      <c r="AB128" s="85" t="s">
        <v>985</v>
      </c>
      <c r="AC128" s="79" t="b">
        <v>0</v>
      </c>
      <c r="AD128" s="79">
        <v>2</v>
      </c>
      <c r="AE128" s="85" t="s">
        <v>1178</v>
      </c>
      <c r="AF128" s="79" t="b">
        <v>0</v>
      </c>
      <c r="AG128" s="79" t="s">
        <v>1182</v>
      </c>
      <c r="AH128" s="79"/>
      <c r="AI128" s="85" t="s">
        <v>1169</v>
      </c>
      <c r="AJ128" s="79" t="b">
        <v>0</v>
      </c>
      <c r="AK128" s="79">
        <v>0</v>
      </c>
      <c r="AL128" s="85" t="s">
        <v>1169</v>
      </c>
      <c r="AM128" s="79" t="s">
        <v>1189</v>
      </c>
      <c r="AN128" s="79" t="b">
        <v>0</v>
      </c>
      <c r="AO128" s="85" t="s">
        <v>985</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228</v>
      </c>
      <c r="B129" s="64" t="s">
        <v>247</v>
      </c>
      <c r="C129" s="65" t="s">
        <v>2912</v>
      </c>
      <c r="D129" s="66">
        <v>3</v>
      </c>
      <c r="E129" s="67" t="s">
        <v>132</v>
      </c>
      <c r="F129" s="68">
        <v>35</v>
      </c>
      <c r="G129" s="65"/>
      <c r="H129" s="69"/>
      <c r="I129" s="70"/>
      <c r="J129" s="70"/>
      <c r="K129" s="34" t="s">
        <v>66</v>
      </c>
      <c r="L129" s="77">
        <v>129</v>
      </c>
      <c r="M129" s="77"/>
      <c r="N129" s="72"/>
      <c r="O129" s="79" t="s">
        <v>307</v>
      </c>
      <c r="P129" s="81">
        <v>43441.72180555556</v>
      </c>
      <c r="Q129" s="79" t="s">
        <v>326</v>
      </c>
      <c r="R129" s="79"/>
      <c r="S129" s="79"/>
      <c r="T129" s="79"/>
      <c r="U129" s="79"/>
      <c r="V129" s="82" t="s">
        <v>677</v>
      </c>
      <c r="W129" s="81">
        <v>43441.72180555556</v>
      </c>
      <c r="X129" s="82" t="s">
        <v>734</v>
      </c>
      <c r="Y129" s="79"/>
      <c r="Z129" s="79"/>
      <c r="AA129" s="85" t="s">
        <v>957</v>
      </c>
      <c r="AB129" s="85" t="s">
        <v>1164</v>
      </c>
      <c r="AC129" s="79" t="b">
        <v>0</v>
      </c>
      <c r="AD129" s="79">
        <v>0</v>
      </c>
      <c r="AE129" s="85" t="s">
        <v>1171</v>
      </c>
      <c r="AF129" s="79" t="b">
        <v>0</v>
      </c>
      <c r="AG129" s="79" t="s">
        <v>1182</v>
      </c>
      <c r="AH129" s="79"/>
      <c r="AI129" s="85" t="s">
        <v>1169</v>
      </c>
      <c r="AJ129" s="79" t="b">
        <v>0</v>
      </c>
      <c r="AK129" s="79">
        <v>0</v>
      </c>
      <c r="AL129" s="85" t="s">
        <v>1169</v>
      </c>
      <c r="AM129" s="79" t="s">
        <v>1192</v>
      </c>
      <c r="AN129" s="79" t="b">
        <v>0</v>
      </c>
      <c r="AO129" s="85" t="s">
        <v>1164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247</v>
      </c>
      <c r="B130" s="64" t="s">
        <v>252</v>
      </c>
      <c r="C130" s="65" t="s">
        <v>2915</v>
      </c>
      <c r="D130" s="66">
        <v>8.727272727272727</v>
      </c>
      <c r="E130" s="67" t="s">
        <v>136</v>
      </c>
      <c r="F130" s="68">
        <v>16.181818181818183</v>
      </c>
      <c r="G130" s="65"/>
      <c r="H130" s="69"/>
      <c r="I130" s="70"/>
      <c r="J130" s="70"/>
      <c r="K130" s="34" t="s">
        <v>65</v>
      </c>
      <c r="L130" s="77">
        <v>130</v>
      </c>
      <c r="M130" s="77"/>
      <c r="N130" s="72"/>
      <c r="O130" s="79" t="s">
        <v>307</v>
      </c>
      <c r="P130" s="81">
        <v>43441.51048611111</v>
      </c>
      <c r="Q130" s="79" t="s">
        <v>356</v>
      </c>
      <c r="R130" s="82" t="s">
        <v>509</v>
      </c>
      <c r="S130" s="79" t="s">
        <v>547</v>
      </c>
      <c r="T130" s="79" t="s">
        <v>562</v>
      </c>
      <c r="U130" s="79"/>
      <c r="V130" s="82" t="s">
        <v>695</v>
      </c>
      <c r="W130" s="81">
        <v>43441.51048611111</v>
      </c>
      <c r="X130" s="82" t="s">
        <v>765</v>
      </c>
      <c r="Y130" s="79"/>
      <c r="Z130" s="79"/>
      <c r="AA130" s="85" t="s">
        <v>988</v>
      </c>
      <c r="AB130" s="79"/>
      <c r="AC130" s="79" t="b">
        <v>0</v>
      </c>
      <c r="AD130" s="79">
        <v>0</v>
      </c>
      <c r="AE130" s="85" t="s">
        <v>1169</v>
      </c>
      <c r="AF130" s="79" t="b">
        <v>0</v>
      </c>
      <c r="AG130" s="79" t="s">
        <v>1182</v>
      </c>
      <c r="AH130" s="79"/>
      <c r="AI130" s="85" t="s">
        <v>1169</v>
      </c>
      <c r="AJ130" s="79" t="b">
        <v>0</v>
      </c>
      <c r="AK130" s="79">
        <v>1</v>
      </c>
      <c r="AL130" s="85" t="s">
        <v>1169</v>
      </c>
      <c r="AM130" s="79" t="s">
        <v>1199</v>
      </c>
      <c r="AN130" s="79" t="b">
        <v>0</v>
      </c>
      <c r="AO130" s="85" t="s">
        <v>988</v>
      </c>
      <c r="AP130" s="79" t="s">
        <v>176</v>
      </c>
      <c r="AQ130" s="79">
        <v>0</v>
      </c>
      <c r="AR130" s="79">
        <v>0</v>
      </c>
      <c r="AS130" s="79"/>
      <c r="AT130" s="79"/>
      <c r="AU130" s="79"/>
      <c r="AV130" s="79"/>
      <c r="AW130" s="79"/>
      <c r="AX130" s="79"/>
      <c r="AY130" s="79"/>
      <c r="AZ130" s="79"/>
      <c r="BA130">
        <v>10</v>
      </c>
      <c r="BB130" s="78" t="str">
        <f>REPLACE(INDEX(GroupVertices[Group],MATCH(Edges[[#This Row],[Vertex 1]],GroupVertices[Vertex],0)),1,1,"")</f>
        <v>5</v>
      </c>
      <c r="BC130" s="78" t="str">
        <f>REPLACE(INDEX(GroupVertices[Group],MATCH(Edges[[#This Row],[Vertex 2]],GroupVertices[Vertex],0)),1,1,"")</f>
        <v>1</v>
      </c>
      <c r="BD130" s="48">
        <v>2</v>
      </c>
      <c r="BE130" s="49">
        <v>9.090909090909092</v>
      </c>
      <c r="BF130" s="48">
        <v>0</v>
      </c>
      <c r="BG130" s="49">
        <v>0</v>
      </c>
      <c r="BH130" s="48">
        <v>0</v>
      </c>
      <c r="BI130" s="49">
        <v>0</v>
      </c>
      <c r="BJ130" s="48">
        <v>20</v>
      </c>
      <c r="BK130" s="49">
        <v>90.9090909090909</v>
      </c>
      <c r="BL130" s="48">
        <v>22</v>
      </c>
    </row>
    <row r="131" spans="1:64" ht="15">
      <c r="A131" s="64" t="s">
        <v>247</v>
      </c>
      <c r="B131" s="64" t="s">
        <v>228</v>
      </c>
      <c r="C131" s="65" t="s">
        <v>2912</v>
      </c>
      <c r="D131" s="66">
        <v>3</v>
      </c>
      <c r="E131" s="67" t="s">
        <v>132</v>
      </c>
      <c r="F131" s="68">
        <v>35</v>
      </c>
      <c r="G131" s="65"/>
      <c r="H131" s="69"/>
      <c r="I131" s="70"/>
      <c r="J131" s="70"/>
      <c r="K131" s="34" t="s">
        <v>66</v>
      </c>
      <c r="L131" s="77">
        <v>131</v>
      </c>
      <c r="M131" s="77"/>
      <c r="N131" s="72"/>
      <c r="O131" s="79" t="s">
        <v>307</v>
      </c>
      <c r="P131" s="81">
        <v>43445.853425925925</v>
      </c>
      <c r="Q131" s="79" t="s">
        <v>357</v>
      </c>
      <c r="R131" s="79"/>
      <c r="S131" s="79"/>
      <c r="T131" s="79" t="s">
        <v>565</v>
      </c>
      <c r="U131" s="82" t="s">
        <v>630</v>
      </c>
      <c r="V131" s="82" t="s">
        <v>630</v>
      </c>
      <c r="W131" s="81">
        <v>43445.853425925925</v>
      </c>
      <c r="X131" s="82" t="s">
        <v>766</v>
      </c>
      <c r="Y131" s="79"/>
      <c r="Z131" s="79"/>
      <c r="AA131" s="85" t="s">
        <v>989</v>
      </c>
      <c r="AB131" s="79"/>
      <c r="AC131" s="79" t="b">
        <v>0</v>
      </c>
      <c r="AD131" s="79">
        <v>0</v>
      </c>
      <c r="AE131" s="85" t="s">
        <v>1169</v>
      </c>
      <c r="AF131" s="79" t="b">
        <v>0</v>
      </c>
      <c r="AG131" s="79" t="s">
        <v>1182</v>
      </c>
      <c r="AH131" s="79"/>
      <c r="AI131" s="85" t="s">
        <v>1169</v>
      </c>
      <c r="AJ131" s="79" t="b">
        <v>0</v>
      </c>
      <c r="AK131" s="79">
        <v>2</v>
      </c>
      <c r="AL131" s="85" t="s">
        <v>1083</v>
      </c>
      <c r="AM131" s="79" t="s">
        <v>1189</v>
      </c>
      <c r="AN131" s="79" t="b">
        <v>0</v>
      </c>
      <c r="AO131" s="85" t="s">
        <v>1083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0</v>
      </c>
      <c r="BE131" s="49">
        <v>0</v>
      </c>
      <c r="BF131" s="48">
        <v>0</v>
      </c>
      <c r="BG131" s="49">
        <v>0</v>
      </c>
      <c r="BH131" s="48">
        <v>0</v>
      </c>
      <c r="BI131" s="49">
        <v>0</v>
      </c>
      <c r="BJ131" s="48">
        <v>14</v>
      </c>
      <c r="BK131" s="49">
        <v>100</v>
      </c>
      <c r="BL131" s="48">
        <v>14</v>
      </c>
    </row>
    <row r="132" spans="1:64" ht="15">
      <c r="A132" s="64" t="s">
        <v>247</v>
      </c>
      <c r="B132" s="64" t="s">
        <v>252</v>
      </c>
      <c r="C132" s="65" t="s">
        <v>2915</v>
      </c>
      <c r="D132" s="66">
        <v>8.727272727272727</v>
      </c>
      <c r="E132" s="67" t="s">
        <v>136</v>
      </c>
      <c r="F132" s="68">
        <v>16.181818181818183</v>
      </c>
      <c r="G132" s="65"/>
      <c r="H132" s="69"/>
      <c r="I132" s="70"/>
      <c r="J132" s="70"/>
      <c r="K132" s="34" t="s">
        <v>65</v>
      </c>
      <c r="L132" s="77">
        <v>132</v>
      </c>
      <c r="M132" s="77"/>
      <c r="N132" s="72"/>
      <c r="O132" s="79" t="s">
        <v>307</v>
      </c>
      <c r="P132" s="81">
        <v>43445.853425925925</v>
      </c>
      <c r="Q132" s="79" t="s">
        <v>357</v>
      </c>
      <c r="R132" s="79"/>
      <c r="S132" s="79"/>
      <c r="T132" s="79" t="s">
        <v>565</v>
      </c>
      <c r="U132" s="82" t="s">
        <v>630</v>
      </c>
      <c r="V132" s="82" t="s">
        <v>630</v>
      </c>
      <c r="W132" s="81">
        <v>43445.853425925925</v>
      </c>
      <c r="X132" s="82" t="s">
        <v>766</v>
      </c>
      <c r="Y132" s="79"/>
      <c r="Z132" s="79"/>
      <c r="AA132" s="85" t="s">
        <v>989</v>
      </c>
      <c r="AB132" s="79"/>
      <c r="AC132" s="79" t="b">
        <v>0</v>
      </c>
      <c r="AD132" s="79">
        <v>0</v>
      </c>
      <c r="AE132" s="85" t="s">
        <v>1169</v>
      </c>
      <c r="AF132" s="79" t="b">
        <v>0</v>
      </c>
      <c r="AG132" s="79" t="s">
        <v>1182</v>
      </c>
      <c r="AH132" s="79"/>
      <c r="AI132" s="85" t="s">
        <v>1169</v>
      </c>
      <c r="AJ132" s="79" t="b">
        <v>0</v>
      </c>
      <c r="AK132" s="79">
        <v>2</v>
      </c>
      <c r="AL132" s="85" t="s">
        <v>1083</v>
      </c>
      <c r="AM132" s="79" t="s">
        <v>1189</v>
      </c>
      <c r="AN132" s="79" t="b">
        <v>0</v>
      </c>
      <c r="AO132" s="85" t="s">
        <v>1083</v>
      </c>
      <c r="AP132" s="79" t="s">
        <v>176</v>
      </c>
      <c r="AQ132" s="79">
        <v>0</v>
      </c>
      <c r="AR132" s="79">
        <v>0</v>
      </c>
      <c r="AS132" s="79"/>
      <c r="AT132" s="79"/>
      <c r="AU132" s="79"/>
      <c r="AV132" s="79"/>
      <c r="AW132" s="79"/>
      <c r="AX132" s="79"/>
      <c r="AY132" s="79"/>
      <c r="AZ132" s="79"/>
      <c r="BA132">
        <v>10</v>
      </c>
      <c r="BB132" s="78" t="str">
        <f>REPLACE(INDEX(GroupVertices[Group],MATCH(Edges[[#This Row],[Vertex 1]],GroupVertices[Vertex],0)),1,1,"")</f>
        <v>5</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252</v>
      </c>
      <c r="C133" s="65" t="s">
        <v>2915</v>
      </c>
      <c r="D133" s="66">
        <v>8.727272727272727</v>
      </c>
      <c r="E133" s="67" t="s">
        <v>136</v>
      </c>
      <c r="F133" s="68">
        <v>16.181818181818183</v>
      </c>
      <c r="G133" s="65"/>
      <c r="H133" s="69"/>
      <c r="I133" s="70"/>
      <c r="J133" s="70"/>
      <c r="K133" s="34" t="s">
        <v>65</v>
      </c>
      <c r="L133" s="77">
        <v>133</v>
      </c>
      <c r="M133" s="77"/>
      <c r="N133" s="72"/>
      <c r="O133" s="79" t="s">
        <v>307</v>
      </c>
      <c r="P133" s="81">
        <v>43447.626064814816</v>
      </c>
      <c r="Q133" s="79" t="s">
        <v>358</v>
      </c>
      <c r="R133" s="82" t="s">
        <v>509</v>
      </c>
      <c r="S133" s="79" t="s">
        <v>547</v>
      </c>
      <c r="T133" s="79" t="s">
        <v>562</v>
      </c>
      <c r="U133" s="79"/>
      <c r="V133" s="82" t="s">
        <v>695</v>
      </c>
      <c r="W133" s="81">
        <v>43447.626064814816</v>
      </c>
      <c r="X133" s="82" t="s">
        <v>767</v>
      </c>
      <c r="Y133" s="79"/>
      <c r="Z133" s="79"/>
      <c r="AA133" s="85" t="s">
        <v>990</v>
      </c>
      <c r="AB133" s="79"/>
      <c r="AC133" s="79" t="b">
        <v>0</v>
      </c>
      <c r="AD133" s="79">
        <v>0</v>
      </c>
      <c r="AE133" s="85" t="s">
        <v>1169</v>
      </c>
      <c r="AF133" s="79" t="b">
        <v>0</v>
      </c>
      <c r="AG133" s="79" t="s">
        <v>1182</v>
      </c>
      <c r="AH133" s="79"/>
      <c r="AI133" s="85" t="s">
        <v>1169</v>
      </c>
      <c r="AJ133" s="79" t="b">
        <v>0</v>
      </c>
      <c r="AK133" s="79">
        <v>0</v>
      </c>
      <c r="AL133" s="85" t="s">
        <v>1169</v>
      </c>
      <c r="AM133" s="79" t="s">
        <v>1200</v>
      </c>
      <c r="AN133" s="79" t="b">
        <v>0</v>
      </c>
      <c r="AO133" s="85" t="s">
        <v>990</v>
      </c>
      <c r="AP133" s="79" t="s">
        <v>176</v>
      </c>
      <c r="AQ133" s="79">
        <v>0</v>
      </c>
      <c r="AR133" s="79">
        <v>0</v>
      </c>
      <c r="AS133" s="79"/>
      <c r="AT133" s="79"/>
      <c r="AU133" s="79"/>
      <c r="AV133" s="79"/>
      <c r="AW133" s="79"/>
      <c r="AX133" s="79"/>
      <c r="AY133" s="79"/>
      <c r="AZ133" s="79"/>
      <c r="BA133">
        <v>10</v>
      </c>
      <c r="BB133" s="78" t="str">
        <f>REPLACE(INDEX(GroupVertices[Group],MATCH(Edges[[#This Row],[Vertex 1]],GroupVertices[Vertex],0)),1,1,"")</f>
        <v>5</v>
      </c>
      <c r="BC133" s="78" t="str">
        <f>REPLACE(INDEX(GroupVertices[Group],MATCH(Edges[[#This Row],[Vertex 2]],GroupVertices[Vertex],0)),1,1,"")</f>
        <v>1</v>
      </c>
      <c r="BD133" s="48">
        <v>2</v>
      </c>
      <c r="BE133" s="49">
        <v>9.090909090909092</v>
      </c>
      <c r="BF133" s="48">
        <v>0</v>
      </c>
      <c r="BG133" s="49">
        <v>0</v>
      </c>
      <c r="BH133" s="48">
        <v>0</v>
      </c>
      <c r="BI133" s="49">
        <v>0</v>
      </c>
      <c r="BJ133" s="48">
        <v>20</v>
      </c>
      <c r="BK133" s="49">
        <v>90.9090909090909</v>
      </c>
      <c r="BL133" s="48">
        <v>22</v>
      </c>
    </row>
    <row r="134" spans="1:64" ht="15">
      <c r="A134" s="64" t="s">
        <v>247</v>
      </c>
      <c r="B134" s="64" t="s">
        <v>252</v>
      </c>
      <c r="C134" s="65" t="s">
        <v>2915</v>
      </c>
      <c r="D134" s="66">
        <v>8.727272727272727</v>
      </c>
      <c r="E134" s="67" t="s">
        <v>136</v>
      </c>
      <c r="F134" s="68">
        <v>16.181818181818183</v>
      </c>
      <c r="G134" s="65"/>
      <c r="H134" s="69"/>
      <c r="I134" s="70"/>
      <c r="J134" s="70"/>
      <c r="K134" s="34" t="s">
        <v>65</v>
      </c>
      <c r="L134" s="77">
        <v>134</v>
      </c>
      <c r="M134" s="77"/>
      <c r="N134" s="72"/>
      <c r="O134" s="79" t="s">
        <v>307</v>
      </c>
      <c r="P134" s="81">
        <v>43453.33378472222</v>
      </c>
      <c r="Q134" s="79" t="s">
        <v>359</v>
      </c>
      <c r="R134" s="82" t="s">
        <v>509</v>
      </c>
      <c r="S134" s="79" t="s">
        <v>547</v>
      </c>
      <c r="T134" s="79"/>
      <c r="U134" s="79"/>
      <c r="V134" s="82" t="s">
        <v>695</v>
      </c>
      <c r="W134" s="81">
        <v>43453.33378472222</v>
      </c>
      <c r="X134" s="82" t="s">
        <v>768</v>
      </c>
      <c r="Y134" s="79"/>
      <c r="Z134" s="79"/>
      <c r="AA134" s="85" t="s">
        <v>991</v>
      </c>
      <c r="AB134" s="79"/>
      <c r="AC134" s="79" t="b">
        <v>0</v>
      </c>
      <c r="AD134" s="79">
        <v>0</v>
      </c>
      <c r="AE134" s="85" t="s">
        <v>1169</v>
      </c>
      <c r="AF134" s="79" t="b">
        <v>0</v>
      </c>
      <c r="AG134" s="79" t="s">
        <v>1182</v>
      </c>
      <c r="AH134" s="79"/>
      <c r="AI134" s="85" t="s">
        <v>1169</v>
      </c>
      <c r="AJ134" s="79" t="b">
        <v>0</v>
      </c>
      <c r="AK134" s="79">
        <v>0</v>
      </c>
      <c r="AL134" s="85" t="s">
        <v>1169</v>
      </c>
      <c r="AM134" s="79" t="s">
        <v>1200</v>
      </c>
      <c r="AN134" s="79" t="b">
        <v>0</v>
      </c>
      <c r="AO134" s="85" t="s">
        <v>991</v>
      </c>
      <c r="AP134" s="79" t="s">
        <v>176</v>
      </c>
      <c r="AQ134" s="79">
        <v>0</v>
      </c>
      <c r="AR134" s="79">
        <v>0</v>
      </c>
      <c r="AS134" s="79"/>
      <c r="AT134" s="79"/>
      <c r="AU134" s="79"/>
      <c r="AV134" s="79"/>
      <c r="AW134" s="79"/>
      <c r="AX134" s="79"/>
      <c r="AY134" s="79"/>
      <c r="AZ134" s="79"/>
      <c r="BA134">
        <v>10</v>
      </c>
      <c r="BB134" s="78" t="str">
        <f>REPLACE(INDEX(GroupVertices[Group],MATCH(Edges[[#This Row],[Vertex 1]],GroupVertices[Vertex],0)),1,1,"")</f>
        <v>5</v>
      </c>
      <c r="BC134" s="78" t="str">
        <f>REPLACE(INDEX(GroupVertices[Group],MATCH(Edges[[#This Row],[Vertex 2]],GroupVertices[Vertex],0)),1,1,"")</f>
        <v>1</v>
      </c>
      <c r="BD134" s="48">
        <v>2</v>
      </c>
      <c r="BE134" s="49">
        <v>8.695652173913043</v>
      </c>
      <c r="BF134" s="48">
        <v>0</v>
      </c>
      <c r="BG134" s="49">
        <v>0</v>
      </c>
      <c r="BH134" s="48">
        <v>0</v>
      </c>
      <c r="BI134" s="49">
        <v>0</v>
      </c>
      <c r="BJ134" s="48">
        <v>21</v>
      </c>
      <c r="BK134" s="49">
        <v>91.30434782608695</v>
      </c>
      <c r="BL134" s="48">
        <v>23</v>
      </c>
    </row>
    <row r="135" spans="1:64" ht="15">
      <c r="A135" s="64" t="s">
        <v>247</v>
      </c>
      <c r="B135" s="64" t="s">
        <v>252</v>
      </c>
      <c r="C135" s="65" t="s">
        <v>2915</v>
      </c>
      <c r="D135" s="66">
        <v>8.727272727272727</v>
      </c>
      <c r="E135" s="67" t="s">
        <v>136</v>
      </c>
      <c r="F135" s="68">
        <v>16.181818181818183</v>
      </c>
      <c r="G135" s="65"/>
      <c r="H135" s="69"/>
      <c r="I135" s="70"/>
      <c r="J135" s="70"/>
      <c r="K135" s="34" t="s">
        <v>65</v>
      </c>
      <c r="L135" s="77">
        <v>135</v>
      </c>
      <c r="M135" s="77"/>
      <c r="N135" s="72"/>
      <c r="O135" s="79" t="s">
        <v>307</v>
      </c>
      <c r="P135" s="81">
        <v>43456.4587962963</v>
      </c>
      <c r="Q135" s="79" t="s">
        <v>360</v>
      </c>
      <c r="R135" s="82" t="s">
        <v>509</v>
      </c>
      <c r="S135" s="79" t="s">
        <v>547</v>
      </c>
      <c r="T135" s="79" t="s">
        <v>562</v>
      </c>
      <c r="U135" s="79"/>
      <c r="V135" s="82" t="s">
        <v>695</v>
      </c>
      <c r="W135" s="81">
        <v>43456.4587962963</v>
      </c>
      <c r="X135" s="82" t="s">
        <v>769</v>
      </c>
      <c r="Y135" s="79"/>
      <c r="Z135" s="79"/>
      <c r="AA135" s="85" t="s">
        <v>992</v>
      </c>
      <c r="AB135" s="79"/>
      <c r="AC135" s="79" t="b">
        <v>0</v>
      </c>
      <c r="AD135" s="79">
        <v>0</v>
      </c>
      <c r="AE135" s="85" t="s">
        <v>1169</v>
      </c>
      <c r="AF135" s="79" t="b">
        <v>0</v>
      </c>
      <c r="AG135" s="79" t="s">
        <v>1182</v>
      </c>
      <c r="AH135" s="79"/>
      <c r="AI135" s="85" t="s">
        <v>1169</v>
      </c>
      <c r="AJ135" s="79" t="b">
        <v>0</v>
      </c>
      <c r="AK135" s="79">
        <v>0</v>
      </c>
      <c r="AL135" s="85" t="s">
        <v>1169</v>
      </c>
      <c r="AM135" s="79" t="s">
        <v>1200</v>
      </c>
      <c r="AN135" s="79" t="b">
        <v>0</v>
      </c>
      <c r="AO135" s="85" t="s">
        <v>992</v>
      </c>
      <c r="AP135" s="79" t="s">
        <v>176</v>
      </c>
      <c r="AQ135" s="79">
        <v>0</v>
      </c>
      <c r="AR135" s="79">
        <v>0</v>
      </c>
      <c r="AS135" s="79"/>
      <c r="AT135" s="79"/>
      <c r="AU135" s="79"/>
      <c r="AV135" s="79"/>
      <c r="AW135" s="79"/>
      <c r="AX135" s="79"/>
      <c r="AY135" s="79"/>
      <c r="AZ135" s="79"/>
      <c r="BA135">
        <v>10</v>
      </c>
      <c r="BB135" s="78" t="str">
        <f>REPLACE(INDEX(GroupVertices[Group],MATCH(Edges[[#This Row],[Vertex 1]],GroupVertices[Vertex],0)),1,1,"")</f>
        <v>5</v>
      </c>
      <c r="BC135" s="78" t="str">
        <f>REPLACE(INDEX(GroupVertices[Group],MATCH(Edges[[#This Row],[Vertex 2]],GroupVertices[Vertex],0)),1,1,"")</f>
        <v>1</v>
      </c>
      <c r="BD135" s="48">
        <v>2</v>
      </c>
      <c r="BE135" s="49">
        <v>9.090909090909092</v>
      </c>
      <c r="BF135" s="48">
        <v>0</v>
      </c>
      <c r="BG135" s="49">
        <v>0</v>
      </c>
      <c r="BH135" s="48">
        <v>0</v>
      </c>
      <c r="BI135" s="49">
        <v>0</v>
      </c>
      <c r="BJ135" s="48">
        <v>20</v>
      </c>
      <c r="BK135" s="49">
        <v>90.9090909090909</v>
      </c>
      <c r="BL135" s="48">
        <v>22</v>
      </c>
    </row>
    <row r="136" spans="1:64" ht="15">
      <c r="A136" s="64" t="s">
        <v>247</v>
      </c>
      <c r="B136" s="64" t="s">
        <v>252</v>
      </c>
      <c r="C136" s="65" t="s">
        <v>2915</v>
      </c>
      <c r="D136" s="66">
        <v>8.727272727272727</v>
      </c>
      <c r="E136" s="67" t="s">
        <v>136</v>
      </c>
      <c r="F136" s="68">
        <v>16.181818181818183</v>
      </c>
      <c r="G136" s="65"/>
      <c r="H136" s="69"/>
      <c r="I136" s="70"/>
      <c r="J136" s="70"/>
      <c r="K136" s="34" t="s">
        <v>65</v>
      </c>
      <c r="L136" s="77">
        <v>136</v>
      </c>
      <c r="M136" s="77"/>
      <c r="N136" s="72"/>
      <c r="O136" s="79" t="s">
        <v>307</v>
      </c>
      <c r="P136" s="81">
        <v>43472.229212962964</v>
      </c>
      <c r="Q136" s="79" t="s">
        <v>361</v>
      </c>
      <c r="R136" s="82" t="s">
        <v>509</v>
      </c>
      <c r="S136" s="79" t="s">
        <v>547</v>
      </c>
      <c r="T136" s="79" t="s">
        <v>562</v>
      </c>
      <c r="U136" s="79"/>
      <c r="V136" s="82" t="s">
        <v>695</v>
      </c>
      <c r="W136" s="81">
        <v>43472.229212962964</v>
      </c>
      <c r="X136" s="82" t="s">
        <v>770</v>
      </c>
      <c r="Y136" s="79"/>
      <c r="Z136" s="79"/>
      <c r="AA136" s="85" t="s">
        <v>993</v>
      </c>
      <c r="AB136" s="79"/>
      <c r="AC136" s="79" t="b">
        <v>0</v>
      </c>
      <c r="AD136" s="79">
        <v>0</v>
      </c>
      <c r="AE136" s="85" t="s">
        <v>1169</v>
      </c>
      <c r="AF136" s="79" t="b">
        <v>0</v>
      </c>
      <c r="AG136" s="79" t="s">
        <v>1182</v>
      </c>
      <c r="AH136" s="79"/>
      <c r="AI136" s="85" t="s">
        <v>1169</v>
      </c>
      <c r="AJ136" s="79" t="b">
        <v>0</v>
      </c>
      <c r="AK136" s="79">
        <v>0</v>
      </c>
      <c r="AL136" s="85" t="s">
        <v>1169</v>
      </c>
      <c r="AM136" s="79" t="s">
        <v>1200</v>
      </c>
      <c r="AN136" s="79" t="b">
        <v>0</v>
      </c>
      <c r="AO136" s="85" t="s">
        <v>993</v>
      </c>
      <c r="AP136" s="79" t="s">
        <v>176</v>
      </c>
      <c r="AQ136" s="79">
        <v>0</v>
      </c>
      <c r="AR136" s="79">
        <v>0</v>
      </c>
      <c r="AS136" s="79"/>
      <c r="AT136" s="79"/>
      <c r="AU136" s="79"/>
      <c r="AV136" s="79"/>
      <c r="AW136" s="79"/>
      <c r="AX136" s="79"/>
      <c r="AY136" s="79"/>
      <c r="AZ136" s="79"/>
      <c r="BA136">
        <v>10</v>
      </c>
      <c r="BB136" s="78" t="str">
        <f>REPLACE(INDEX(GroupVertices[Group],MATCH(Edges[[#This Row],[Vertex 1]],GroupVertices[Vertex],0)),1,1,"")</f>
        <v>5</v>
      </c>
      <c r="BC136" s="78" t="str">
        <f>REPLACE(INDEX(GroupVertices[Group],MATCH(Edges[[#This Row],[Vertex 2]],GroupVertices[Vertex],0)),1,1,"")</f>
        <v>1</v>
      </c>
      <c r="BD136" s="48">
        <v>2</v>
      </c>
      <c r="BE136" s="49">
        <v>9.090909090909092</v>
      </c>
      <c r="BF136" s="48">
        <v>0</v>
      </c>
      <c r="BG136" s="49">
        <v>0</v>
      </c>
      <c r="BH136" s="48">
        <v>0</v>
      </c>
      <c r="BI136" s="49">
        <v>0</v>
      </c>
      <c r="BJ136" s="48">
        <v>20</v>
      </c>
      <c r="BK136" s="49">
        <v>90.9090909090909</v>
      </c>
      <c r="BL136" s="48">
        <v>22</v>
      </c>
    </row>
    <row r="137" spans="1:64" ht="15">
      <c r="A137" s="64" t="s">
        <v>247</v>
      </c>
      <c r="B137" s="64" t="s">
        <v>252</v>
      </c>
      <c r="C137" s="65" t="s">
        <v>2915</v>
      </c>
      <c r="D137" s="66">
        <v>8.727272727272727</v>
      </c>
      <c r="E137" s="67" t="s">
        <v>136</v>
      </c>
      <c r="F137" s="68">
        <v>16.181818181818183</v>
      </c>
      <c r="G137" s="65"/>
      <c r="H137" s="69"/>
      <c r="I137" s="70"/>
      <c r="J137" s="70"/>
      <c r="K137" s="34" t="s">
        <v>65</v>
      </c>
      <c r="L137" s="77">
        <v>137</v>
      </c>
      <c r="M137" s="77"/>
      <c r="N137" s="72"/>
      <c r="O137" s="79" t="s">
        <v>307</v>
      </c>
      <c r="P137" s="81">
        <v>43478.62567129629</v>
      </c>
      <c r="Q137" s="79" t="s">
        <v>362</v>
      </c>
      <c r="R137" s="82" t="s">
        <v>509</v>
      </c>
      <c r="S137" s="79" t="s">
        <v>547</v>
      </c>
      <c r="T137" s="79" t="s">
        <v>562</v>
      </c>
      <c r="U137" s="79"/>
      <c r="V137" s="82" t="s">
        <v>695</v>
      </c>
      <c r="W137" s="81">
        <v>43478.62567129629</v>
      </c>
      <c r="X137" s="82" t="s">
        <v>771</v>
      </c>
      <c r="Y137" s="79"/>
      <c r="Z137" s="79"/>
      <c r="AA137" s="85" t="s">
        <v>994</v>
      </c>
      <c r="AB137" s="79"/>
      <c r="AC137" s="79" t="b">
        <v>0</v>
      </c>
      <c r="AD137" s="79">
        <v>0</v>
      </c>
      <c r="AE137" s="85" t="s">
        <v>1169</v>
      </c>
      <c r="AF137" s="79" t="b">
        <v>0</v>
      </c>
      <c r="AG137" s="79" t="s">
        <v>1182</v>
      </c>
      <c r="AH137" s="79"/>
      <c r="AI137" s="85" t="s">
        <v>1169</v>
      </c>
      <c r="AJ137" s="79" t="b">
        <v>0</v>
      </c>
      <c r="AK137" s="79">
        <v>0</v>
      </c>
      <c r="AL137" s="85" t="s">
        <v>1169</v>
      </c>
      <c r="AM137" s="79" t="s">
        <v>1200</v>
      </c>
      <c r="AN137" s="79" t="b">
        <v>0</v>
      </c>
      <c r="AO137" s="85" t="s">
        <v>994</v>
      </c>
      <c r="AP137" s="79" t="s">
        <v>176</v>
      </c>
      <c r="AQ137" s="79">
        <v>0</v>
      </c>
      <c r="AR137" s="79">
        <v>0</v>
      </c>
      <c r="AS137" s="79"/>
      <c r="AT137" s="79"/>
      <c r="AU137" s="79"/>
      <c r="AV137" s="79"/>
      <c r="AW137" s="79"/>
      <c r="AX137" s="79"/>
      <c r="AY137" s="79"/>
      <c r="AZ137" s="79"/>
      <c r="BA137">
        <v>10</v>
      </c>
      <c r="BB137" s="78" t="str">
        <f>REPLACE(INDEX(GroupVertices[Group],MATCH(Edges[[#This Row],[Vertex 1]],GroupVertices[Vertex],0)),1,1,"")</f>
        <v>5</v>
      </c>
      <c r="BC137" s="78" t="str">
        <f>REPLACE(INDEX(GroupVertices[Group],MATCH(Edges[[#This Row],[Vertex 2]],GroupVertices[Vertex],0)),1,1,"")</f>
        <v>1</v>
      </c>
      <c r="BD137" s="48">
        <v>2</v>
      </c>
      <c r="BE137" s="49">
        <v>9.090909090909092</v>
      </c>
      <c r="BF137" s="48">
        <v>0</v>
      </c>
      <c r="BG137" s="49">
        <v>0</v>
      </c>
      <c r="BH137" s="48">
        <v>0</v>
      </c>
      <c r="BI137" s="49">
        <v>0</v>
      </c>
      <c r="BJ137" s="48">
        <v>20</v>
      </c>
      <c r="BK137" s="49">
        <v>90.9090909090909</v>
      </c>
      <c r="BL137" s="48">
        <v>22</v>
      </c>
    </row>
    <row r="138" spans="1:64" ht="15">
      <c r="A138" s="64" t="s">
        <v>247</v>
      </c>
      <c r="B138" s="64" t="s">
        <v>252</v>
      </c>
      <c r="C138" s="65" t="s">
        <v>2915</v>
      </c>
      <c r="D138" s="66">
        <v>8.727272727272727</v>
      </c>
      <c r="E138" s="67" t="s">
        <v>136</v>
      </c>
      <c r="F138" s="68">
        <v>16.181818181818183</v>
      </c>
      <c r="G138" s="65"/>
      <c r="H138" s="69"/>
      <c r="I138" s="70"/>
      <c r="J138" s="70"/>
      <c r="K138" s="34" t="s">
        <v>65</v>
      </c>
      <c r="L138" s="77">
        <v>138</v>
      </c>
      <c r="M138" s="77"/>
      <c r="N138" s="72"/>
      <c r="O138" s="79" t="s">
        <v>307</v>
      </c>
      <c r="P138" s="81">
        <v>43484.33363425926</v>
      </c>
      <c r="Q138" s="79" t="s">
        <v>363</v>
      </c>
      <c r="R138" s="82" t="s">
        <v>509</v>
      </c>
      <c r="S138" s="79" t="s">
        <v>547</v>
      </c>
      <c r="T138" s="79"/>
      <c r="U138" s="79"/>
      <c r="V138" s="82" t="s">
        <v>695</v>
      </c>
      <c r="W138" s="81">
        <v>43484.33363425926</v>
      </c>
      <c r="X138" s="82" t="s">
        <v>772</v>
      </c>
      <c r="Y138" s="79"/>
      <c r="Z138" s="79"/>
      <c r="AA138" s="85" t="s">
        <v>995</v>
      </c>
      <c r="AB138" s="79"/>
      <c r="AC138" s="79" t="b">
        <v>0</v>
      </c>
      <c r="AD138" s="79">
        <v>0</v>
      </c>
      <c r="AE138" s="85" t="s">
        <v>1169</v>
      </c>
      <c r="AF138" s="79" t="b">
        <v>0</v>
      </c>
      <c r="AG138" s="79" t="s">
        <v>1182</v>
      </c>
      <c r="AH138" s="79"/>
      <c r="AI138" s="85" t="s">
        <v>1169</v>
      </c>
      <c r="AJ138" s="79" t="b">
        <v>0</v>
      </c>
      <c r="AK138" s="79">
        <v>0</v>
      </c>
      <c r="AL138" s="85" t="s">
        <v>1169</v>
      </c>
      <c r="AM138" s="79" t="s">
        <v>1200</v>
      </c>
      <c r="AN138" s="79" t="b">
        <v>0</v>
      </c>
      <c r="AO138" s="85" t="s">
        <v>995</v>
      </c>
      <c r="AP138" s="79" t="s">
        <v>176</v>
      </c>
      <c r="AQ138" s="79">
        <v>0</v>
      </c>
      <c r="AR138" s="79">
        <v>0</v>
      </c>
      <c r="AS138" s="79"/>
      <c r="AT138" s="79"/>
      <c r="AU138" s="79"/>
      <c r="AV138" s="79"/>
      <c r="AW138" s="79"/>
      <c r="AX138" s="79"/>
      <c r="AY138" s="79"/>
      <c r="AZ138" s="79"/>
      <c r="BA138">
        <v>10</v>
      </c>
      <c r="BB138" s="78" t="str">
        <f>REPLACE(INDEX(GroupVertices[Group],MATCH(Edges[[#This Row],[Vertex 1]],GroupVertices[Vertex],0)),1,1,"")</f>
        <v>5</v>
      </c>
      <c r="BC138" s="78" t="str">
        <f>REPLACE(INDEX(GroupVertices[Group],MATCH(Edges[[#This Row],[Vertex 2]],GroupVertices[Vertex],0)),1,1,"")</f>
        <v>1</v>
      </c>
      <c r="BD138" s="48">
        <v>2</v>
      </c>
      <c r="BE138" s="49">
        <v>8.695652173913043</v>
      </c>
      <c r="BF138" s="48">
        <v>0</v>
      </c>
      <c r="BG138" s="49">
        <v>0</v>
      </c>
      <c r="BH138" s="48">
        <v>0</v>
      </c>
      <c r="BI138" s="49">
        <v>0</v>
      </c>
      <c r="BJ138" s="48">
        <v>21</v>
      </c>
      <c r="BK138" s="49">
        <v>91.30434782608695</v>
      </c>
      <c r="BL138" s="48">
        <v>23</v>
      </c>
    </row>
    <row r="139" spans="1:64" ht="15">
      <c r="A139" s="64" t="s">
        <v>247</v>
      </c>
      <c r="B139" s="64" t="s">
        <v>252</v>
      </c>
      <c r="C139" s="65" t="s">
        <v>2915</v>
      </c>
      <c r="D139" s="66">
        <v>8.727272727272727</v>
      </c>
      <c r="E139" s="67" t="s">
        <v>136</v>
      </c>
      <c r="F139" s="68">
        <v>16.181818181818183</v>
      </c>
      <c r="G139" s="65"/>
      <c r="H139" s="69"/>
      <c r="I139" s="70"/>
      <c r="J139" s="70"/>
      <c r="K139" s="34" t="s">
        <v>65</v>
      </c>
      <c r="L139" s="77">
        <v>139</v>
      </c>
      <c r="M139" s="77"/>
      <c r="N139" s="72"/>
      <c r="O139" s="79" t="s">
        <v>307</v>
      </c>
      <c r="P139" s="81">
        <v>43487.45888888889</v>
      </c>
      <c r="Q139" s="79" t="s">
        <v>364</v>
      </c>
      <c r="R139" s="82" t="s">
        <v>509</v>
      </c>
      <c r="S139" s="79" t="s">
        <v>547</v>
      </c>
      <c r="T139" s="79" t="s">
        <v>562</v>
      </c>
      <c r="U139" s="79"/>
      <c r="V139" s="82" t="s">
        <v>695</v>
      </c>
      <c r="W139" s="81">
        <v>43487.45888888889</v>
      </c>
      <c r="X139" s="82" t="s">
        <v>773</v>
      </c>
      <c r="Y139" s="79"/>
      <c r="Z139" s="79"/>
      <c r="AA139" s="85" t="s">
        <v>996</v>
      </c>
      <c r="AB139" s="79"/>
      <c r="AC139" s="79" t="b">
        <v>0</v>
      </c>
      <c r="AD139" s="79">
        <v>0</v>
      </c>
      <c r="AE139" s="85" t="s">
        <v>1169</v>
      </c>
      <c r="AF139" s="79" t="b">
        <v>0</v>
      </c>
      <c r="AG139" s="79" t="s">
        <v>1182</v>
      </c>
      <c r="AH139" s="79"/>
      <c r="AI139" s="85" t="s">
        <v>1169</v>
      </c>
      <c r="AJ139" s="79" t="b">
        <v>0</v>
      </c>
      <c r="AK139" s="79">
        <v>0</v>
      </c>
      <c r="AL139" s="85" t="s">
        <v>1169</v>
      </c>
      <c r="AM139" s="79" t="s">
        <v>1200</v>
      </c>
      <c r="AN139" s="79" t="b">
        <v>0</v>
      </c>
      <c r="AO139" s="85" t="s">
        <v>996</v>
      </c>
      <c r="AP139" s="79" t="s">
        <v>176</v>
      </c>
      <c r="AQ139" s="79">
        <v>0</v>
      </c>
      <c r="AR139" s="79">
        <v>0</v>
      </c>
      <c r="AS139" s="79"/>
      <c r="AT139" s="79"/>
      <c r="AU139" s="79"/>
      <c r="AV139" s="79"/>
      <c r="AW139" s="79"/>
      <c r="AX139" s="79"/>
      <c r="AY139" s="79"/>
      <c r="AZ139" s="79"/>
      <c r="BA139">
        <v>10</v>
      </c>
      <c r="BB139" s="78" t="str">
        <f>REPLACE(INDEX(GroupVertices[Group],MATCH(Edges[[#This Row],[Vertex 1]],GroupVertices[Vertex],0)),1,1,"")</f>
        <v>5</v>
      </c>
      <c r="BC139" s="78" t="str">
        <f>REPLACE(INDEX(GroupVertices[Group],MATCH(Edges[[#This Row],[Vertex 2]],GroupVertices[Vertex],0)),1,1,"")</f>
        <v>1</v>
      </c>
      <c r="BD139" s="48">
        <v>2</v>
      </c>
      <c r="BE139" s="49">
        <v>9.090909090909092</v>
      </c>
      <c r="BF139" s="48">
        <v>0</v>
      </c>
      <c r="BG139" s="49">
        <v>0</v>
      </c>
      <c r="BH139" s="48">
        <v>0</v>
      </c>
      <c r="BI139" s="49">
        <v>0</v>
      </c>
      <c r="BJ139" s="48">
        <v>20</v>
      </c>
      <c r="BK139" s="49">
        <v>90.9090909090909</v>
      </c>
      <c r="BL139" s="48">
        <v>22</v>
      </c>
    </row>
    <row r="140" spans="1:64" ht="15">
      <c r="A140" s="64" t="s">
        <v>247</v>
      </c>
      <c r="B140" s="64" t="s">
        <v>252</v>
      </c>
      <c r="C140" s="65" t="s">
        <v>2915</v>
      </c>
      <c r="D140" s="66">
        <v>8.727272727272727</v>
      </c>
      <c r="E140" s="67" t="s">
        <v>136</v>
      </c>
      <c r="F140" s="68">
        <v>16.181818181818183</v>
      </c>
      <c r="G140" s="65"/>
      <c r="H140" s="69"/>
      <c r="I140" s="70"/>
      <c r="J140" s="70"/>
      <c r="K140" s="34" t="s">
        <v>65</v>
      </c>
      <c r="L140" s="77">
        <v>140</v>
      </c>
      <c r="M140" s="77"/>
      <c r="N140" s="72"/>
      <c r="O140" s="79" t="s">
        <v>307</v>
      </c>
      <c r="P140" s="81">
        <v>43509.62634259259</v>
      </c>
      <c r="Q140" s="79" t="s">
        <v>365</v>
      </c>
      <c r="R140" s="82" t="s">
        <v>509</v>
      </c>
      <c r="S140" s="79" t="s">
        <v>547</v>
      </c>
      <c r="T140" s="79" t="s">
        <v>562</v>
      </c>
      <c r="U140" s="79"/>
      <c r="V140" s="82" t="s">
        <v>695</v>
      </c>
      <c r="W140" s="81">
        <v>43509.62634259259</v>
      </c>
      <c r="X140" s="82" t="s">
        <v>774</v>
      </c>
      <c r="Y140" s="79"/>
      <c r="Z140" s="79"/>
      <c r="AA140" s="85" t="s">
        <v>997</v>
      </c>
      <c r="AB140" s="79"/>
      <c r="AC140" s="79" t="b">
        <v>0</v>
      </c>
      <c r="AD140" s="79">
        <v>0</v>
      </c>
      <c r="AE140" s="85" t="s">
        <v>1169</v>
      </c>
      <c r="AF140" s="79" t="b">
        <v>0</v>
      </c>
      <c r="AG140" s="79" t="s">
        <v>1182</v>
      </c>
      <c r="AH140" s="79"/>
      <c r="AI140" s="85" t="s">
        <v>1169</v>
      </c>
      <c r="AJ140" s="79" t="b">
        <v>0</v>
      </c>
      <c r="AK140" s="79">
        <v>0</v>
      </c>
      <c r="AL140" s="85" t="s">
        <v>1169</v>
      </c>
      <c r="AM140" s="79" t="s">
        <v>1200</v>
      </c>
      <c r="AN140" s="79" t="b">
        <v>0</v>
      </c>
      <c r="AO140" s="85" t="s">
        <v>997</v>
      </c>
      <c r="AP140" s="79" t="s">
        <v>176</v>
      </c>
      <c r="AQ140" s="79">
        <v>0</v>
      </c>
      <c r="AR140" s="79">
        <v>0</v>
      </c>
      <c r="AS140" s="79"/>
      <c r="AT140" s="79"/>
      <c r="AU140" s="79"/>
      <c r="AV140" s="79"/>
      <c r="AW140" s="79"/>
      <c r="AX140" s="79"/>
      <c r="AY140" s="79"/>
      <c r="AZ140" s="79"/>
      <c r="BA140">
        <v>10</v>
      </c>
      <c r="BB140" s="78" t="str">
        <f>REPLACE(INDEX(GroupVertices[Group],MATCH(Edges[[#This Row],[Vertex 1]],GroupVertices[Vertex],0)),1,1,"")</f>
        <v>5</v>
      </c>
      <c r="BC140" s="78" t="str">
        <f>REPLACE(INDEX(GroupVertices[Group],MATCH(Edges[[#This Row],[Vertex 2]],GroupVertices[Vertex],0)),1,1,"")</f>
        <v>1</v>
      </c>
      <c r="BD140" s="48">
        <v>2</v>
      </c>
      <c r="BE140" s="49">
        <v>9.090909090909092</v>
      </c>
      <c r="BF140" s="48">
        <v>0</v>
      </c>
      <c r="BG140" s="49">
        <v>0</v>
      </c>
      <c r="BH140" s="48">
        <v>0</v>
      </c>
      <c r="BI140" s="49">
        <v>0</v>
      </c>
      <c r="BJ140" s="48">
        <v>20</v>
      </c>
      <c r="BK140" s="49">
        <v>90.9090909090909</v>
      </c>
      <c r="BL140" s="48">
        <v>22</v>
      </c>
    </row>
    <row r="141" spans="1:64" ht="15">
      <c r="A141" s="64" t="s">
        <v>248</v>
      </c>
      <c r="B141" s="64" t="s">
        <v>248</v>
      </c>
      <c r="C141" s="65" t="s">
        <v>2912</v>
      </c>
      <c r="D141" s="66">
        <v>3</v>
      </c>
      <c r="E141" s="67" t="s">
        <v>132</v>
      </c>
      <c r="F141" s="68">
        <v>35</v>
      </c>
      <c r="G141" s="65"/>
      <c r="H141" s="69"/>
      <c r="I141" s="70"/>
      <c r="J141" s="70"/>
      <c r="K141" s="34" t="s">
        <v>65</v>
      </c>
      <c r="L141" s="77">
        <v>141</v>
      </c>
      <c r="M141" s="77"/>
      <c r="N141" s="72"/>
      <c r="O141" s="79" t="s">
        <v>176</v>
      </c>
      <c r="P141" s="81">
        <v>43509.63065972222</v>
      </c>
      <c r="Q141" s="79" t="s">
        <v>366</v>
      </c>
      <c r="R141" s="82" t="s">
        <v>510</v>
      </c>
      <c r="S141" s="79" t="s">
        <v>547</v>
      </c>
      <c r="T141" s="79"/>
      <c r="U141" s="79"/>
      <c r="V141" s="82" t="s">
        <v>696</v>
      </c>
      <c r="W141" s="81">
        <v>43509.63065972222</v>
      </c>
      <c r="X141" s="82" t="s">
        <v>775</v>
      </c>
      <c r="Y141" s="79"/>
      <c r="Z141" s="79"/>
      <c r="AA141" s="85" t="s">
        <v>998</v>
      </c>
      <c r="AB141" s="79"/>
      <c r="AC141" s="79" t="b">
        <v>0</v>
      </c>
      <c r="AD141" s="79">
        <v>0</v>
      </c>
      <c r="AE141" s="85" t="s">
        <v>1169</v>
      </c>
      <c r="AF141" s="79" t="b">
        <v>0</v>
      </c>
      <c r="AG141" s="79" t="s">
        <v>1183</v>
      </c>
      <c r="AH141" s="79"/>
      <c r="AI141" s="85" t="s">
        <v>1169</v>
      </c>
      <c r="AJ141" s="79" t="b">
        <v>0</v>
      </c>
      <c r="AK141" s="79">
        <v>0</v>
      </c>
      <c r="AL141" s="85" t="s">
        <v>1169</v>
      </c>
      <c r="AM141" s="79" t="s">
        <v>1189</v>
      </c>
      <c r="AN141" s="79" t="b">
        <v>0</v>
      </c>
      <c r="AO141" s="85" t="s">
        <v>998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v>0</v>
      </c>
      <c r="BE141" s="49">
        <v>0</v>
      </c>
      <c r="BF141" s="48">
        <v>0</v>
      </c>
      <c r="BG141" s="49">
        <v>0</v>
      </c>
      <c r="BH141" s="48">
        <v>0</v>
      </c>
      <c r="BI141" s="49">
        <v>0</v>
      </c>
      <c r="BJ141" s="48">
        <v>13</v>
      </c>
      <c r="BK141" s="49">
        <v>100</v>
      </c>
      <c r="BL141" s="48">
        <v>13</v>
      </c>
    </row>
    <row r="142" spans="1:64" ht="15">
      <c r="A142" s="64" t="s">
        <v>245</v>
      </c>
      <c r="B142" s="64" t="s">
        <v>286</v>
      </c>
      <c r="C142" s="65" t="s">
        <v>2913</v>
      </c>
      <c r="D142" s="66">
        <v>3.6363636363636362</v>
      </c>
      <c r="E142" s="67" t="s">
        <v>136</v>
      </c>
      <c r="F142" s="68">
        <v>32.90909090909091</v>
      </c>
      <c r="G142" s="65"/>
      <c r="H142" s="69"/>
      <c r="I142" s="70"/>
      <c r="J142" s="70"/>
      <c r="K142" s="34" t="s">
        <v>65</v>
      </c>
      <c r="L142" s="77">
        <v>142</v>
      </c>
      <c r="M142" s="77"/>
      <c r="N142" s="72"/>
      <c r="O142" s="79" t="s">
        <v>307</v>
      </c>
      <c r="P142" s="81">
        <v>43509.31623842593</v>
      </c>
      <c r="Q142" s="79" t="s">
        <v>367</v>
      </c>
      <c r="R142" s="79"/>
      <c r="S142" s="79"/>
      <c r="T142" s="79" t="s">
        <v>573</v>
      </c>
      <c r="U142" s="79"/>
      <c r="V142" s="82" t="s">
        <v>693</v>
      </c>
      <c r="W142" s="81">
        <v>43509.31623842593</v>
      </c>
      <c r="X142" s="82" t="s">
        <v>776</v>
      </c>
      <c r="Y142" s="79"/>
      <c r="Z142" s="79"/>
      <c r="AA142" s="85" t="s">
        <v>999</v>
      </c>
      <c r="AB142" s="79"/>
      <c r="AC142" s="79" t="b">
        <v>0</v>
      </c>
      <c r="AD142" s="79">
        <v>3</v>
      </c>
      <c r="AE142" s="85" t="s">
        <v>1169</v>
      </c>
      <c r="AF142" s="79" t="b">
        <v>0</v>
      </c>
      <c r="AG142" s="79" t="s">
        <v>1182</v>
      </c>
      <c r="AH142" s="79"/>
      <c r="AI142" s="85" t="s">
        <v>1169</v>
      </c>
      <c r="AJ142" s="79" t="b">
        <v>0</v>
      </c>
      <c r="AK142" s="79">
        <v>1</v>
      </c>
      <c r="AL142" s="85" t="s">
        <v>1169</v>
      </c>
      <c r="AM142" s="79" t="s">
        <v>1187</v>
      </c>
      <c r="AN142" s="79" t="b">
        <v>0</v>
      </c>
      <c r="AO142" s="85" t="s">
        <v>999</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4</v>
      </c>
      <c r="BC142" s="78" t="str">
        <f>REPLACE(INDEX(GroupVertices[Group],MATCH(Edges[[#This Row],[Vertex 2]],GroupVertices[Vertex],0)),1,1,"")</f>
        <v>4</v>
      </c>
      <c r="BD142" s="48">
        <v>1</v>
      </c>
      <c r="BE142" s="49">
        <v>2.9411764705882355</v>
      </c>
      <c r="BF142" s="48">
        <v>0</v>
      </c>
      <c r="BG142" s="49">
        <v>0</v>
      </c>
      <c r="BH142" s="48">
        <v>0</v>
      </c>
      <c r="BI142" s="49">
        <v>0</v>
      </c>
      <c r="BJ142" s="48">
        <v>33</v>
      </c>
      <c r="BK142" s="49">
        <v>97.05882352941177</v>
      </c>
      <c r="BL142" s="48">
        <v>34</v>
      </c>
    </row>
    <row r="143" spans="1:64" ht="15">
      <c r="A143" s="64" t="s">
        <v>245</v>
      </c>
      <c r="B143" s="64" t="s">
        <v>286</v>
      </c>
      <c r="C143" s="65" t="s">
        <v>2913</v>
      </c>
      <c r="D143" s="66">
        <v>3.6363636363636362</v>
      </c>
      <c r="E143" s="67" t="s">
        <v>136</v>
      </c>
      <c r="F143" s="68">
        <v>32.90909090909091</v>
      </c>
      <c r="G143" s="65"/>
      <c r="H143" s="69"/>
      <c r="I143" s="70"/>
      <c r="J143" s="70"/>
      <c r="K143" s="34" t="s">
        <v>65</v>
      </c>
      <c r="L143" s="77">
        <v>143</v>
      </c>
      <c r="M143" s="77"/>
      <c r="N143" s="72"/>
      <c r="O143" s="79" t="s">
        <v>307</v>
      </c>
      <c r="P143" s="81">
        <v>43509.39543981481</v>
      </c>
      <c r="Q143" s="79" t="s">
        <v>353</v>
      </c>
      <c r="R143" s="79"/>
      <c r="S143" s="79"/>
      <c r="T143" s="79"/>
      <c r="U143" s="79"/>
      <c r="V143" s="82" t="s">
        <v>693</v>
      </c>
      <c r="W143" s="81">
        <v>43509.39543981481</v>
      </c>
      <c r="X143" s="82" t="s">
        <v>762</v>
      </c>
      <c r="Y143" s="79"/>
      <c r="Z143" s="79"/>
      <c r="AA143" s="85" t="s">
        <v>985</v>
      </c>
      <c r="AB143" s="85" t="s">
        <v>986</v>
      </c>
      <c r="AC143" s="79" t="b">
        <v>0</v>
      </c>
      <c r="AD143" s="79">
        <v>0</v>
      </c>
      <c r="AE143" s="85" t="s">
        <v>1177</v>
      </c>
      <c r="AF143" s="79" t="b">
        <v>0</v>
      </c>
      <c r="AG143" s="79" t="s">
        <v>1182</v>
      </c>
      <c r="AH143" s="79"/>
      <c r="AI143" s="85" t="s">
        <v>1169</v>
      </c>
      <c r="AJ143" s="79" t="b">
        <v>0</v>
      </c>
      <c r="AK143" s="79">
        <v>0</v>
      </c>
      <c r="AL143" s="85" t="s">
        <v>1169</v>
      </c>
      <c r="AM143" s="79" t="s">
        <v>1187</v>
      </c>
      <c r="AN143" s="79" t="b">
        <v>0</v>
      </c>
      <c r="AO143" s="85" t="s">
        <v>986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4</v>
      </c>
      <c r="BC143" s="78" t="str">
        <f>REPLACE(INDEX(GroupVertices[Group],MATCH(Edges[[#This Row],[Vertex 2]],GroupVertices[Vertex],0)),1,1,"")</f>
        <v>4</v>
      </c>
      <c r="BD143" s="48">
        <v>1</v>
      </c>
      <c r="BE143" s="49">
        <v>5.555555555555555</v>
      </c>
      <c r="BF143" s="48">
        <v>0</v>
      </c>
      <c r="BG143" s="49">
        <v>0</v>
      </c>
      <c r="BH143" s="48">
        <v>0</v>
      </c>
      <c r="BI143" s="49">
        <v>0</v>
      </c>
      <c r="BJ143" s="48">
        <v>17</v>
      </c>
      <c r="BK143" s="49">
        <v>94.44444444444444</v>
      </c>
      <c r="BL143" s="48">
        <v>18</v>
      </c>
    </row>
    <row r="144" spans="1:64" ht="15">
      <c r="A144" s="64" t="s">
        <v>249</v>
      </c>
      <c r="B144" s="64" t="s">
        <v>286</v>
      </c>
      <c r="C144" s="65" t="s">
        <v>2912</v>
      </c>
      <c r="D144" s="66">
        <v>3</v>
      </c>
      <c r="E144" s="67" t="s">
        <v>132</v>
      </c>
      <c r="F144" s="68">
        <v>35</v>
      </c>
      <c r="G144" s="65"/>
      <c r="H144" s="69"/>
      <c r="I144" s="70"/>
      <c r="J144" s="70"/>
      <c r="K144" s="34" t="s">
        <v>65</v>
      </c>
      <c r="L144" s="77">
        <v>144</v>
      </c>
      <c r="M144" s="77"/>
      <c r="N144" s="72"/>
      <c r="O144" s="79" t="s">
        <v>307</v>
      </c>
      <c r="P144" s="81">
        <v>43509.872708333336</v>
      </c>
      <c r="Q144" s="79" t="s">
        <v>368</v>
      </c>
      <c r="R144" s="79"/>
      <c r="S144" s="79"/>
      <c r="T144" s="79"/>
      <c r="U144" s="79"/>
      <c r="V144" s="82" t="s">
        <v>697</v>
      </c>
      <c r="W144" s="81">
        <v>43509.872708333336</v>
      </c>
      <c r="X144" s="82" t="s">
        <v>777</v>
      </c>
      <c r="Y144" s="79"/>
      <c r="Z144" s="79"/>
      <c r="AA144" s="85" t="s">
        <v>1000</v>
      </c>
      <c r="AB144" s="85" t="s">
        <v>999</v>
      </c>
      <c r="AC144" s="79" t="b">
        <v>0</v>
      </c>
      <c r="AD144" s="79">
        <v>3</v>
      </c>
      <c r="AE144" s="85" t="s">
        <v>1178</v>
      </c>
      <c r="AF144" s="79" t="b">
        <v>0</v>
      </c>
      <c r="AG144" s="79" t="s">
        <v>1182</v>
      </c>
      <c r="AH144" s="79"/>
      <c r="AI144" s="85" t="s">
        <v>1169</v>
      </c>
      <c r="AJ144" s="79" t="b">
        <v>0</v>
      </c>
      <c r="AK144" s="79">
        <v>0</v>
      </c>
      <c r="AL144" s="85" t="s">
        <v>1169</v>
      </c>
      <c r="AM144" s="79" t="s">
        <v>1189</v>
      </c>
      <c r="AN144" s="79" t="b">
        <v>0</v>
      </c>
      <c r="AO144" s="85" t="s">
        <v>999</v>
      </c>
      <c r="AP144" s="79" t="s">
        <v>176</v>
      </c>
      <c r="AQ144" s="79">
        <v>0</v>
      </c>
      <c r="AR144" s="79">
        <v>0</v>
      </c>
      <c r="AS144" s="79" t="s">
        <v>1206</v>
      </c>
      <c r="AT144" s="79" t="s">
        <v>1210</v>
      </c>
      <c r="AU144" s="79" t="s">
        <v>1212</v>
      </c>
      <c r="AV144" s="79" t="s">
        <v>1214</v>
      </c>
      <c r="AW144" s="79" t="s">
        <v>1218</v>
      </c>
      <c r="AX144" s="79" t="s">
        <v>1222</v>
      </c>
      <c r="AY144" s="79" t="s">
        <v>1226</v>
      </c>
      <c r="AZ144" s="82" t="s">
        <v>1227</v>
      </c>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245</v>
      </c>
      <c r="B145" s="64" t="s">
        <v>285</v>
      </c>
      <c r="C145" s="65" t="s">
        <v>2913</v>
      </c>
      <c r="D145" s="66">
        <v>3.6363636363636362</v>
      </c>
      <c r="E145" s="67" t="s">
        <v>136</v>
      </c>
      <c r="F145" s="68">
        <v>32.90909090909091</v>
      </c>
      <c r="G145" s="65"/>
      <c r="H145" s="69"/>
      <c r="I145" s="70"/>
      <c r="J145" s="70"/>
      <c r="K145" s="34" t="s">
        <v>65</v>
      </c>
      <c r="L145" s="77">
        <v>145</v>
      </c>
      <c r="M145" s="77"/>
      <c r="N145" s="72"/>
      <c r="O145" s="79" t="s">
        <v>307</v>
      </c>
      <c r="P145" s="81">
        <v>43509.31623842593</v>
      </c>
      <c r="Q145" s="79" t="s">
        <v>367</v>
      </c>
      <c r="R145" s="79"/>
      <c r="S145" s="79"/>
      <c r="T145" s="79" t="s">
        <v>573</v>
      </c>
      <c r="U145" s="79"/>
      <c r="V145" s="82" t="s">
        <v>693</v>
      </c>
      <c r="W145" s="81">
        <v>43509.31623842593</v>
      </c>
      <c r="X145" s="82" t="s">
        <v>776</v>
      </c>
      <c r="Y145" s="79"/>
      <c r="Z145" s="79"/>
      <c r="AA145" s="85" t="s">
        <v>999</v>
      </c>
      <c r="AB145" s="79"/>
      <c r="AC145" s="79" t="b">
        <v>0</v>
      </c>
      <c r="AD145" s="79">
        <v>3</v>
      </c>
      <c r="AE145" s="85" t="s">
        <v>1169</v>
      </c>
      <c r="AF145" s="79" t="b">
        <v>0</v>
      </c>
      <c r="AG145" s="79" t="s">
        <v>1182</v>
      </c>
      <c r="AH145" s="79"/>
      <c r="AI145" s="85" t="s">
        <v>1169</v>
      </c>
      <c r="AJ145" s="79" t="b">
        <v>0</v>
      </c>
      <c r="AK145" s="79">
        <v>1</v>
      </c>
      <c r="AL145" s="85" t="s">
        <v>1169</v>
      </c>
      <c r="AM145" s="79" t="s">
        <v>1187</v>
      </c>
      <c r="AN145" s="79" t="b">
        <v>0</v>
      </c>
      <c r="AO145" s="85" t="s">
        <v>999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245</v>
      </c>
      <c r="B146" s="64" t="s">
        <v>285</v>
      </c>
      <c r="C146" s="65" t="s">
        <v>2913</v>
      </c>
      <c r="D146" s="66">
        <v>3.6363636363636362</v>
      </c>
      <c r="E146" s="67" t="s">
        <v>136</v>
      </c>
      <c r="F146" s="68">
        <v>32.90909090909091</v>
      </c>
      <c r="G146" s="65"/>
      <c r="H146" s="69"/>
      <c r="I146" s="70"/>
      <c r="J146" s="70"/>
      <c r="K146" s="34" t="s">
        <v>65</v>
      </c>
      <c r="L146" s="77">
        <v>146</v>
      </c>
      <c r="M146" s="77"/>
      <c r="N146" s="72"/>
      <c r="O146" s="79" t="s">
        <v>307</v>
      </c>
      <c r="P146" s="81">
        <v>43509.39543981481</v>
      </c>
      <c r="Q146" s="79" t="s">
        <v>353</v>
      </c>
      <c r="R146" s="79"/>
      <c r="S146" s="79"/>
      <c r="T146" s="79"/>
      <c r="U146" s="79"/>
      <c r="V146" s="82" t="s">
        <v>693</v>
      </c>
      <c r="W146" s="81">
        <v>43509.39543981481</v>
      </c>
      <c r="X146" s="82" t="s">
        <v>762</v>
      </c>
      <c r="Y146" s="79"/>
      <c r="Z146" s="79"/>
      <c r="AA146" s="85" t="s">
        <v>985</v>
      </c>
      <c r="AB146" s="85" t="s">
        <v>986</v>
      </c>
      <c r="AC146" s="79" t="b">
        <v>0</v>
      </c>
      <c r="AD146" s="79">
        <v>0</v>
      </c>
      <c r="AE146" s="85" t="s">
        <v>1177</v>
      </c>
      <c r="AF146" s="79" t="b">
        <v>0</v>
      </c>
      <c r="AG146" s="79" t="s">
        <v>1182</v>
      </c>
      <c r="AH146" s="79"/>
      <c r="AI146" s="85" t="s">
        <v>1169</v>
      </c>
      <c r="AJ146" s="79" t="b">
        <v>0</v>
      </c>
      <c r="AK146" s="79">
        <v>0</v>
      </c>
      <c r="AL146" s="85" t="s">
        <v>1169</v>
      </c>
      <c r="AM146" s="79" t="s">
        <v>1187</v>
      </c>
      <c r="AN146" s="79" t="b">
        <v>0</v>
      </c>
      <c r="AO146" s="85" t="s">
        <v>986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250</v>
      </c>
      <c r="B147" s="64" t="s">
        <v>285</v>
      </c>
      <c r="C147" s="65" t="s">
        <v>2912</v>
      </c>
      <c r="D147" s="66">
        <v>3</v>
      </c>
      <c r="E147" s="67" t="s">
        <v>132</v>
      </c>
      <c r="F147" s="68">
        <v>35</v>
      </c>
      <c r="G147" s="65"/>
      <c r="H147" s="69"/>
      <c r="I147" s="70"/>
      <c r="J147" s="70"/>
      <c r="K147" s="34" t="s">
        <v>65</v>
      </c>
      <c r="L147" s="77">
        <v>147</v>
      </c>
      <c r="M147" s="77"/>
      <c r="N147" s="72"/>
      <c r="O147" s="79" t="s">
        <v>307</v>
      </c>
      <c r="P147" s="81">
        <v>43509.870046296295</v>
      </c>
      <c r="Q147" s="79" t="s">
        <v>352</v>
      </c>
      <c r="R147" s="79"/>
      <c r="S147" s="79"/>
      <c r="T147" s="79"/>
      <c r="U147" s="79"/>
      <c r="V147" s="82" t="s">
        <v>698</v>
      </c>
      <c r="W147" s="81">
        <v>43509.870046296295</v>
      </c>
      <c r="X147" s="82" t="s">
        <v>778</v>
      </c>
      <c r="Y147" s="79"/>
      <c r="Z147" s="79"/>
      <c r="AA147" s="85" t="s">
        <v>1001</v>
      </c>
      <c r="AB147" s="79"/>
      <c r="AC147" s="79" t="b">
        <v>0</v>
      </c>
      <c r="AD147" s="79">
        <v>0</v>
      </c>
      <c r="AE147" s="85" t="s">
        <v>1169</v>
      </c>
      <c r="AF147" s="79" t="b">
        <v>0</v>
      </c>
      <c r="AG147" s="79" t="s">
        <v>1182</v>
      </c>
      <c r="AH147" s="79"/>
      <c r="AI147" s="85" t="s">
        <v>1169</v>
      </c>
      <c r="AJ147" s="79" t="b">
        <v>0</v>
      </c>
      <c r="AK147" s="79">
        <v>2</v>
      </c>
      <c r="AL147" s="85" t="s">
        <v>999</v>
      </c>
      <c r="AM147" s="79" t="s">
        <v>1187</v>
      </c>
      <c r="AN147" s="79" t="b">
        <v>0</v>
      </c>
      <c r="AO147" s="85" t="s">
        <v>999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249</v>
      </c>
      <c r="B148" s="64" t="s">
        <v>285</v>
      </c>
      <c r="C148" s="65" t="s">
        <v>2912</v>
      </c>
      <c r="D148" s="66">
        <v>3</v>
      </c>
      <c r="E148" s="67" t="s">
        <v>132</v>
      </c>
      <c r="F148" s="68">
        <v>35</v>
      </c>
      <c r="G148" s="65"/>
      <c r="H148" s="69"/>
      <c r="I148" s="70"/>
      <c r="J148" s="70"/>
      <c r="K148" s="34" t="s">
        <v>65</v>
      </c>
      <c r="L148" s="77">
        <v>148</v>
      </c>
      <c r="M148" s="77"/>
      <c r="N148" s="72"/>
      <c r="O148" s="79" t="s">
        <v>307</v>
      </c>
      <c r="P148" s="81">
        <v>43509.872708333336</v>
      </c>
      <c r="Q148" s="79" t="s">
        <v>368</v>
      </c>
      <c r="R148" s="79"/>
      <c r="S148" s="79"/>
      <c r="T148" s="79"/>
      <c r="U148" s="79"/>
      <c r="V148" s="82" t="s">
        <v>697</v>
      </c>
      <c r="W148" s="81">
        <v>43509.872708333336</v>
      </c>
      <c r="X148" s="82" t="s">
        <v>777</v>
      </c>
      <c r="Y148" s="79"/>
      <c r="Z148" s="79"/>
      <c r="AA148" s="85" t="s">
        <v>1000</v>
      </c>
      <c r="AB148" s="85" t="s">
        <v>999</v>
      </c>
      <c r="AC148" s="79" t="b">
        <v>0</v>
      </c>
      <c r="AD148" s="79">
        <v>3</v>
      </c>
      <c r="AE148" s="85" t="s">
        <v>1178</v>
      </c>
      <c r="AF148" s="79" t="b">
        <v>0</v>
      </c>
      <c r="AG148" s="79" t="s">
        <v>1182</v>
      </c>
      <c r="AH148" s="79"/>
      <c r="AI148" s="85" t="s">
        <v>1169</v>
      </c>
      <c r="AJ148" s="79" t="b">
        <v>0</v>
      </c>
      <c r="AK148" s="79">
        <v>0</v>
      </c>
      <c r="AL148" s="85" t="s">
        <v>1169</v>
      </c>
      <c r="AM148" s="79" t="s">
        <v>1189</v>
      </c>
      <c r="AN148" s="79" t="b">
        <v>0</v>
      </c>
      <c r="AO148" s="85" t="s">
        <v>999</v>
      </c>
      <c r="AP148" s="79" t="s">
        <v>176</v>
      </c>
      <c r="AQ148" s="79">
        <v>0</v>
      </c>
      <c r="AR148" s="79">
        <v>0</v>
      </c>
      <c r="AS148" s="79" t="s">
        <v>1206</v>
      </c>
      <c r="AT148" s="79" t="s">
        <v>1210</v>
      </c>
      <c r="AU148" s="79" t="s">
        <v>1212</v>
      </c>
      <c r="AV148" s="79" t="s">
        <v>1214</v>
      </c>
      <c r="AW148" s="79" t="s">
        <v>1218</v>
      </c>
      <c r="AX148" s="79" t="s">
        <v>1222</v>
      </c>
      <c r="AY148" s="79" t="s">
        <v>1226</v>
      </c>
      <c r="AZ148" s="82" t="s">
        <v>1227</v>
      </c>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245</v>
      </c>
      <c r="B149" s="64" t="s">
        <v>250</v>
      </c>
      <c r="C149" s="65" t="s">
        <v>2913</v>
      </c>
      <c r="D149" s="66">
        <v>3.6363636363636362</v>
      </c>
      <c r="E149" s="67" t="s">
        <v>136</v>
      </c>
      <c r="F149" s="68">
        <v>32.90909090909091</v>
      </c>
      <c r="G149" s="65"/>
      <c r="H149" s="69"/>
      <c r="I149" s="70"/>
      <c r="J149" s="70"/>
      <c r="K149" s="34" t="s">
        <v>66</v>
      </c>
      <c r="L149" s="77">
        <v>149</v>
      </c>
      <c r="M149" s="77"/>
      <c r="N149" s="72"/>
      <c r="O149" s="79" t="s">
        <v>307</v>
      </c>
      <c r="P149" s="81">
        <v>43509.31623842593</v>
      </c>
      <c r="Q149" s="79" t="s">
        <v>367</v>
      </c>
      <c r="R149" s="79"/>
      <c r="S149" s="79"/>
      <c r="T149" s="79" t="s">
        <v>573</v>
      </c>
      <c r="U149" s="79"/>
      <c r="V149" s="82" t="s">
        <v>693</v>
      </c>
      <c r="W149" s="81">
        <v>43509.31623842593</v>
      </c>
      <c r="X149" s="82" t="s">
        <v>776</v>
      </c>
      <c r="Y149" s="79"/>
      <c r="Z149" s="79"/>
      <c r="AA149" s="85" t="s">
        <v>999</v>
      </c>
      <c r="AB149" s="79"/>
      <c r="AC149" s="79" t="b">
        <v>0</v>
      </c>
      <c r="AD149" s="79">
        <v>3</v>
      </c>
      <c r="AE149" s="85" t="s">
        <v>1169</v>
      </c>
      <c r="AF149" s="79" t="b">
        <v>0</v>
      </c>
      <c r="AG149" s="79" t="s">
        <v>1182</v>
      </c>
      <c r="AH149" s="79"/>
      <c r="AI149" s="85" t="s">
        <v>1169</v>
      </c>
      <c r="AJ149" s="79" t="b">
        <v>0</v>
      </c>
      <c r="AK149" s="79">
        <v>1</v>
      </c>
      <c r="AL149" s="85" t="s">
        <v>1169</v>
      </c>
      <c r="AM149" s="79" t="s">
        <v>1187</v>
      </c>
      <c r="AN149" s="79" t="b">
        <v>0</v>
      </c>
      <c r="AO149" s="85" t="s">
        <v>999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245</v>
      </c>
      <c r="B150" s="64" t="s">
        <v>250</v>
      </c>
      <c r="C150" s="65" t="s">
        <v>2913</v>
      </c>
      <c r="D150" s="66">
        <v>3.6363636363636362</v>
      </c>
      <c r="E150" s="67" t="s">
        <v>136</v>
      </c>
      <c r="F150" s="68">
        <v>32.90909090909091</v>
      </c>
      <c r="G150" s="65"/>
      <c r="H150" s="69"/>
      <c r="I150" s="70"/>
      <c r="J150" s="70"/>
      <c r="K150" s="34" t="s">
        <v>66</v>
      </c>
      <c r="L150" s="77">
        <v>150</v>
      </c>
      <c r="M150" s="77"/>
      <c r="N150" s="72"/>
      <c r="O150" s="79" t="s">
        <v>307</v>
      </c>
      <c r="P150" s="81">
        <v>43509.39543981481</v>
      </c>
      <c r="Q150" s="79" t="s">
        <v>353</v>
      </c>
      <c r="R150" s="79"/>
      <c r="S150" s="79"/>
      <c r="T150" s="79"/>
      <c r="U150" s="79"/>
      <c r="V150" s="82" t="s">
        <v>693</v>
      </c>
      <c r="W150" s="81">
        <v>43509.39543981481</v>
      </c>
      <c r="X150" s="82" t="s">
        <v>762</v>
      </c>
      <c r="Y150" s="79"/>
      <c r="Z150" s="79"/>
      <c r="AA150" s="85" t="s">
        <v>985</v>
      </c>
      <c r="AB150" s="85" t="s">
        <v>986</v>
      </c>
      <c r="AC150" s="79" t="b">
        <v>0</v>
      </c>
      <c r="AD150" s="79">
        <v>0</v>
      </c>
      <c r="AE150" s="85" t="s">
        <v>1177</v>
      </c>
      <c r="AF150" s="79" t="b">
        <v>0</v>
      </c>
      <c r="AG150" s="79" t="s">
        <v>1182</v>
      </c>
      <c r="AH150" s="79"/>
      <c r="AI150" s="85" t="s">
        <v>1169</v>
      </c>
      <c r="AJ150" s="79" t="b">
        <v>0</v>
      </c>
      <c r="AK150" s="79">
        <v>0</v>
      </c>
      <c r="AL150" s="85" t="s">
        <v>1169</v>
      </c>
      <c r="AM150" s="79" t="s">
        <v>1187</v>
      </c>
      <c r="AN150" s="79" t="b">
        <v>0</v>
      </c>
      <c r="AO150" s="85" t="s">
        <v>986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250</v>
      </c>
      <c r="B151" s="64" t="s">
        <v>252</v>
      </c>
      <c r="C151" s="65" t="s">
        <v>2912</v>
      </c>
      <c r="D151" s="66">
        <v>3</v>
      </c>
      <c r="E151" s="67" t="s">
        <v>132</v>
      </c>
      <c r="F151" s="68">
        <v>35</v>
      </c>
      <c r="G151" s="65"/>
      <c r="H151" s="69"/>
      <c r="I151" s="70"/>
      <c r="J151" s="70"/>
      <c r="K151" s="34" t="s">
        <v>65</v>
      </c>
      <c r="L151" s="77">
        <v>151</v>
      </c>
      <c r="M151" s="77"/>
      <c r="N151" s="72"/>
      <c r="O151" s="79" t="s">
        <v>307</v>
      </c>
      <c r="P151" s="81">
        <v>43509.870046296295</v>
      </c>
      <c r="Q151" s="79" t="s">
        <v>352</v>
      </c>
      <c r="R151" s="79"/>
      <c r="S151" s="79"/>
      <c r="T151" s="79"/>
      <c r="U151" s="79"/>
      <c r="V151" s="82" t="s">
        <v>698</v>
      </c>
      <c r="W151" s="81">
        <v>43509.870046296295</v>
      </c>
      <c r="X151" s="82" t="s">
        <v>778</v>
      </c>
      <c r="Y151" s="79"/>
      <c r="Z151" s="79"/>
      <c r="AA151" s="85" t="s">
        <v>1001</v>
      </c>
      <c r="AB151" s="79"/>
      <c r="AC151" s="79" t="b">
        <v>0</v>
      </c>
      <c r="AD151" s="79">
        <v>0</v>
      </c>
      <c r="AE151" s="85" t="s">
        <v>1169</v>
      </c>
      <c r="AF151" s="79" t="b">
        <v>0</v>
      </c>
      <c r="AG151" s="79" t="s">
        <v>1182</v>
      </c>
      <c r="AH151" s="79"/>
      <c r="AI151" s="85" t="s">
        <v>1169</v>
      </c>
      <c r="AJ151" s="79" t="b">
        <v>0</v>
      </c>
      <c r="AK151" s="79">
        <v>2</v>
      </c>
      <c r="AL151" s="85" t="s">
        <v>999</v>
      </c>
      <c r="AM151" s="79" t="s">
        <v>1187</v>
      </c>
      <c r="AN151" s="79" t="b">
        <v>0</v>
      </c>
      <c r="AO151" s="85" t="s">
        <v>999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1</v>
      </c>
      <c r="BD151" s="48"/>
      <c r="BE151" s="49"/>
      <c r="BF151" s="48"/>
      <c r="BG151" s="49"/>
      <c r="BH151" s="48"/>
      <c r="BI151" s="49"/>
      <c r="BJ151" s="48"/>
      <c r="BK151" s="49"/>
      <c r="BL151" s="48"/>
    </row>
    <row r="152" spans="1:64" ht="15">
      <c r="A152" s="64" t="s">
        <v>250</v>
      </c>
      <c r="B152" s="64" t="s">
        <v>261</v>
      </c>
      <c r="C152" s="65" t="s">
        <v>2912</v>
      </c>
      <c r="D152" s="66">
        <v>3</v>
      </c>
      <c r="E152" s="67" t="s">
        <v>132</v>
      </c>
      <c r="F152" s="68">
        <v>35</v>
      </c>
      <c r="G152" s="65"/>
      <c r="H152" s="69"/>
      <c r="I152" s="70"/>
      <c r="J152" s="70"/>
      <c r="K152" s="34" t="s">
        <v>65</v>
      </c>
      <c r="L152" s="77">
        <v>152</v>
      </c>
      <c r="M152" s="77"/>
      <c r="N152" s="72"/>
      <c r="O152" s="79" t="s">
        <v>307</v>
      </c>
      <c r="P152" s="81">
        <v>43509.870046296295</v>
      </c>
      <c r="Q152" s="79" t="s">
        <v>352</v>
      </c>
      <c r="R152" s="79"/>
      <c r="S152" s="79"/>
      <c r="T152" s="79"/>
      <c r="U152" s="79"/>
      <c r="V152" s="82" t="s">
        <v>698</v>
      </c>
      <c r="W152" s="81">
        <v>43509.870046296295</v>
      </c>
      <c r="X152" s="82" t="s">
        <v>778</v>
      </c>
      <c r="Y152" s="79"/>
      <c r="Z152" s="79"/>
      <c r="AA152" s="85" t="s">
        <v>1001</v>
      </c>
      <c r="AB152" s="79"/>
      <c r="AC152" s="79" t="b">
        <v>0</v>
      </c>
      <c r="AD152" s="79">
        <v>0</v>
      </c>
      <c r="AE152" s="85" t="s">
        <v>1169</v>
      </c>
      <c r="AF152" s="79" t="b">
        <v>0</v>
      </c>
      <c r="AG152" s="79" t="s">
        <v>1182</v>
      </c>
      <c r="AH152" s="79"/>
      <c r="AI152" s="85" t="s">
        <v>1169</v>
      </c>
      <c r="AJ152" s="79" t="b">
        <v>0</v>
      </c>
      <c r="AK152" s="79">
        <v>2</v>
      </c>
      <c r="AL152" s="85" t="s">
        <v>999</v>
      </c>
      <c r="AM152" s="79" t="s">
        <v>1187</v>
      </c>
      <c r="AN152" s="79" t="b">
        <v>0</v>
      </c>
      <c r="AO152" s="85" t="s">
        <v>999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250</v>
      </c>
      <c r="B153" s="64" t="s">
        <v>259</v>
      </c>
      <c r="C153" s="65" t="s">
        <v>2912</v>
      </c>
      <c r="D153" s="66">
        <v>3</v>
      </c>
      <c r="E153" s="67" t="s">
        <v>132</v>
      </c>
      <c r="F153" s="68">
        <v>35</v>
      </c>
      <c r="G153" s="65"/>
      <c r="H153" s="69"/>
      <c r="I153" s="70"/>
      <c r="J153" s="70"/>
      <c r="K153" s="34" t="s">
        <v>65</v>
      </c>
      <c r="L153" s="77">
        <v>153</v>
      </c>
      <c r="M153" s="77"/>
      <c r="N153" s="72"/>
      <c r="O153" s="79" t="s">
        <v>307</v>
      </c>
      <c r="P153" s="81">
        <v>43509.870046296295</v>
      </c>
      <c r="Q153" s="79" t="s">
        <v>352</v>
      </c>
      <c r="R153" s="79"/>
      <c r="S153" s="79"/>
      <c r="T153" s="79"/>
      <c r="U153" s="79"/>
      <c r="V153" s="82" t="s">
        <v>698</v>
      </c>
      <c r="W153" s="81">
        <v>43509.870046296295</v>
      </c>
      <c r="X153" s="82" t="s">
        <v>778</v>
      </c>
      <c r="Y153" s="79"/>
      <c r="Z153" s="79"/>
      <c r="AA153" s="85" t="s">
        <v>1001</v>
      </c>
      <c r="AB153" s="79"/>
      <c r="AC153" s="79" t="b">
        <v>0</v>
      </c>
      <c r="AD153" s="79">
        <v>0</v>
      </c>
      <c r="AE153" s="85" t="s">
        <v>1169</v>
      </c>
      <c r="AF153" s="79" t="b">
        <v>0</v>
      </c>
      <c r="AG153" s="79" t="s">
        <v>1182</v>
      </c>
      <c r="AH153" s="79"/>
      <c r="AI153" s="85" t="s">
        <v>1169</v>
      </c>
      <c r="AJ153" s="79" t="b">
        <v>0</v>
      </c>
      <c r="AK153" s="79">
        <v>2</v>
      </c>
      <c r="AL153" s="85" t="s">
        <v>999</v>
      </c>
      <c r="AM153" s="79" t="s">
        <v>1187</v>
      </c>
      <c r="AN153" s="79" t="b">
        <v>0</v>
      </c>
      <c r="AO153" s="85" t="s">
        <v>999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250</v>
      </c>
      <c r="B154" s="64" t="s">
        <v>245</v>
      </c>
      <c r="C154" s="65" t="s">
        <v>2912</v>
      </c>
      <c r="D154" s="66">
        <v>3</v>
      </c>
      <c r="E154" s="67" t="s">
        <v>132</v>
      </c>
      <c r="F154" s="68">
        <v>35</v>
      </c>
      <c r="G154" s="65"/>
      <c r="H154" s="69"/>
      <c r="I154" s="70"/>
      <c r="J154" s="70"/>
      <c r="K154" s="34" t="s">
        <v>66</v>
      </c>
      <c r="L154" s="77">
        <v>154</v>
      </c>
      <c r="M154" s="77"/>
      <c r="N154" s="72"/>
      <c r="O154" s="79" t="s">
        <v>307</v>
      </c>
      <c r="P154" s="81">
        <v>43509.870046296295</v>
      </c>
      <c r="Q154" s="79" t="s">
        <v>352</v>
      </c>
      <c r="R154" s="79"/>
      <c r="S154" s="79"/>
      <c r="T154" s="79"/>
      <c r="U154" s="79"/>
      <c r="V154" s="82" t="s">
        <v>698</v>
      </c>
      <c r="W154" s="81">
        <v>43509.870046296295</v>
      </c>
      <c r="X154" s="82" t="s">
        <v>778</v>
      </c>
      <c r="Y154" s="79"/>
      <c r="Z154" s="79"/>
      <c r="AA154" s="85" t="s">
        <v>1001</v>
      </c>
      <c r="AB154" s="79"/>
      <c r="AC154" s="79" t="b">
        <v>0</v>
      </c>
      <c r="AD154" s="79">
        <v>0</v>
      </c>
      <c r="AE154" s="85" t="s">
        <v>1169</v>
      </c>
      <c r="AF154" s="79" t="b">
        <v>0</v>
      </c>
      <c r="AG154" s="79" t="s">
        <v>1182</v>
      </c>
      <c r="AH154" s="79"/>
      <c r="AI154" s="85" t="s">
        <v>1169</v>
      </c>
      <c r="AJ154" s="79" t="b">
        <v>0</v>
      </c>
      <c r="AK154" s="79">
        <v>2</v>
      </c>
      <c r="AL154" s="85" t="s">
        <v>999</v>
      </c>
      <c r="AM154" s="79" t="s">
        <v>1187</v>
      </c>
      <c r="AN154" s="79" t="b">
        <v>0</v>
      </c>
      <c r="AO154" s="85" t="s">
        <v>999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1</v>
      </c>
      <c r="BE154" s="49">
        <v>5</v>
      </c>
      <c r="BF154" s="48">
        <v>0</v>
      </c>
      <c r="BG154" s="49">
        <v>0</v>
      </c>
      <c r="BH154" s="48">
        <v>0</v>
      </c>
      <c r="BI154" s="49">
        <v>0</v>
      </c>
      <c r="BJ154" s="48">
        <v>19</v>
      </c>
      <c r="BK154" s="49">
        <v>95</v>
      </c>
      <c r="BL154" s="48">
        <v>20</v>
      </c>
    </row>
    <row r="155" spans="1:64" ht="15">
      <c r="A155" s="64" t="s">
        <v>249</v>
      </c>
      <c r="B155" s="64" t="s">
        <v>250</v>
      </c>
      <c r="C155" s="65" t="s">
        <v>2912</v>
      </c>
      <c r="D155" s="66">
        <v>3</v>
      </c>
      <c r="E155" s="67" t="s">
        <v>132</v>
      </c>
      <c r="F155" s="68">
        <v>35</v>
      </c>
      <c r="G155" s="65"/>
      <c r="H155" s="69"/>
      <c r="I155" s="70"/>
      <c r="J155" s="70"/>
      <c r="K155" s="34" t="s">
        <v>65</v>
      </c>
      <c r="L155" s="77">
        <v>155</v>
      </c>
      <c r="M155" s="77"/>
      <c r="N155" s="72"/>
      <c r="O155" s="79" t="s">
        <v>307</v>
      </c>
      <c r="P155" s="81">
        <v>43509.872708333336</v>
      </c>
      <c r="Q155" s="79" t="s">
        <v>368</v>
      </c>
      <c r="R155" s="79"/>
      <c r="S155" s="79"/>
      <c r="T155" s="79"/>
      <c r="U155" s="79"/>
      <c r="V155" s="82" t="s">
        <v>697</v>
      </c>
      <c r="W155" s="81">
        <v>43509.872708333336</v>
      </c>
      <c r="X155" s="82" t="s">
        <v>777</v>
      </c>
      <c r="Y155" s="79"/>
      <c r="Z155" s="79"/>
      <c r="AA155" s="85" t="s">
        <v>1000</v>
      </c>
      <c r="AB155" s="85" t="s">
        <v>999</v>
      </c>
      <c r="AC155" s="79" t="b">
        <v>0</v>
      </c>
      <c r="AD155" s="79">
        <v>3</v>
      </c>
      <c r="AE155" s="85" t="s">
        <v>1178</v>
      </c>
      <c r="AF155" s="79" t="b">
        <v>0</v>
      </c>
      <c r="AG155" s="79" t="s">
        <v>1182</v>
      </c>
      <c r="AH155" s="79"/>
      <c r="AI155" s="85" t="s">
        <v>1169</v>
      </c>
      <c r="AJ155" s="79" t="b">
        <v>0</v>
      </c>
      <c r="AK155" s="79">
        <v>0</v>
      </c>
      <c r="AL155" s="85" t="s">
        <v>1169</v>
      </c>
      <c r="AM155" s="79" t="s">
        <v>1189</v>
      </c>
      <c r="AN155" s="79" t="b">
        <v>0</v>
      </c>
      <c r="AO155" s="85" t="s">
        <v>999</v>
      </c>
      <c r="AP155" s="79" t="s">
        <v>176</v>
      </c>
      <c r="AQ155" s="79">
        <v>0</v>
      </c>
      <c r="AR155" s="79">
        <v>0</v>
      </c>
      <c r="AS155" s="79" t="s">
        <v>1206</v>
      </c>
      <c r="AT155" s="79" t="s">
        <v>1210</v>
      </c>
      <c r="AU155" s="79" t="s">
        <v>1212</v>
      </c>
      <c r="AV155" s="79" t="s">
        <v>1214</v>
      </c>
      <c r="AW155" s="79" t="s">
        <v>1218</v>
      </c>
      <c r="AX155" s="79" t="s">
        <v>1222</v>
      </c>
      <c r="AY155" s="79" t="s">
        <v>1226</v>
      </c>
      <c r="AZ155" s="82" t="s">
        <v>1227</v>
      </c>
      <c r="BA155">
        <v>1</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245</v>
      </c>
      <c r="B156" s="64" t="s">
        <v>252</v>
      </c>
      <c r="C156" s="65" t="s">
        <v>2913</v>
      </c>
      <c r="D156" s="66">
        <v>3.6363636363636362</v>
      </c>
      <c r="E156" s="67" t="s">
        <v>136</v>
      </c>
      <c r="F156" s="68">
        <v>32.90909090909091</v>
      </c>
      <c r="G156" s="65"/>
      <c r="H156" s="69"/>
      <c r="I156" s="70"/>
      <c r="J156" s="70"/>
      <c r="K156" s="34" t="s">
        <v>65</v>
      </c>
      <c r="L156" s="77">
        <v>156</v>
      </c>
      <c r="M156" s="77"/>
      <c r="N156" s="72"/>
      <c r="O156" s="79" t="s">
        <v>307</v>
      </c>
      <c r="P156" s="81">
        <v>43509.31623842593</v>
      </c>
      <c r="Q156" s="79" t="s">
        <v>367</v>
      </c>
      <c r="R156" s="79"/>
      <c r="S156" s="79"/>
      <c r="T156" s="79" t="s">
        <v>573</v>
      </c>
      <c r="U156" s="79"/>
      <c r="V156" s="82" t="s">
        <v>693</v>
      </c>
      <c r="W156" s="81">
        <v>43509.31623842593</v>
      </c>
      <c r="X156" s="82" t="s">
        <v>776</v>
      </c>
      <c r="Y156" s="79"/>
      <c r="Z156" s="79"/>
      <c r="AA156" s="85" t="s">
        <v>999</v>
      </c>
      <c r="AB156" s="79"/>
      <c r="AC156" s="79" t="b">
        <v>0</v>
      </c>
      <c r="AD156" s="79">
        <v>3</v>
      </c>
      <c r="AE156" s="85" t="s">
        <v>1169</v>
      </c>
      <c r="AF156" s="79" t="b">
        <v>0</v>
      </c>
      <c r="AG156" s="79" t="s">
        <v>1182</v>
      </c>
      <c r="AH156" s="79"/>
      <c r="AI156" s="85" t="s">
        <v>1169</v>
      </c>
      <c r="AJ156" s="79" t="b">
        <v>0</v>
      </c>
      <c r="AK156" s="79">
        <v>1</v>
      </c>
      <c r="AL156" s="85" t="s">
        <v>1169</v>
      </c>
      <c r="AM156" s="79" t="s">
        <v>1187</v>
      </c>
      <c r="AN156" s="79" t="b">
        <v>0</v>
      </c>
      <c r="AO156" s="85" t="s">
        <v>999</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4</v>
      </c>
      <c r="BC156" s="78" t="str">
        <f>REPLACE(INDEX(GroupVertices[Group],MATCH(Edges[[#This Row],[Vertex 2]],GroupVertices[Vertex],0)),1,1,"")</f>
        <v>1</v>
      </c>
      <c r="BD156" s="48"/>
      <c r="BE156" s="49"/>
      <c r="BF156" s="48"/>
      <c r="BG156" s="49"/>
      <c r="BH156" s="48"/>
      <c r="BI156" s="49"/>
      <c r="BJ156" s="48"/>
      <c r="BK156" s="49"/>
      <c r="BL156" s="48"/>
    </row>
    <row r="157" spans="1:64" ht="15">
      <c r="A157" s="64" t="s">
        <v>245</v>
      </c>
      <c r="B157" s="64" t="s">
        <v>261</v>
      </c>
      <c r="C157" s="65" t="s">
        <v>2913</v>
      </c>
      <c r="D157" s="66">
        <v>3.6363636363636362</v>
      </c>
      <c r="E157" s="67" t="s">
        <v>136</v>
      </c>
      <c r="F157" s="68">
        <v>32.90909090909091</v>
      </c>
      <c r="G157" s="65"/>
      <c r="H157" s="69"/>
      <c r="I157" s="70"/>
      <c r="J157" s="70"/>
      <c r="K157" s="34" t="s">
        <v>65</v>
      </c>
      <c r="L157" s="77">
        <v>157</v>
      </c>
      <c r="M157" s="77"/>
      <c r="N157" s="72"/>
      <c r="O157" s="79" t="s">
        <v>307</v>
      </c>
      <c r="P157" s="81">
        <v>43509.31623842593</v>
      </c>
      <c r="Q157" s="79" t="s">
        <v>367</v>
      </c>
      <c r="R157" s="79"/>
      <c r="S157" s="79"/>
      <c r="T157" s="79" t="s">
        <v>573</v>
      </c>
      <c r="U157" s="79"/>
      <c r="V157" s="82" t="s">
        <v>693</v>
      </c>
      <c r="W157" s="81">
        <v>43509.31623842593</v>
      </c>
      <c r="X157" s="82" t="s">
        <v>776</v>
      </c>
      <c r="Y157" s="79"/>
      <c r="Z157" s="79"/>
      <c r="AA157" s="85" t="s">
        <v>999</v>
      </c>
      <c r="AB157" s="79"/>
      <c r="AC157" s="79" t="b">
        <v>0</v>
      </c>
      <c r="AD157" s="79">
        <v>3</v>
      </c>
      <c r="AE157" s="85" t="s">
        <v>1169</v>
      </c>
      <c r="AF157" s="79" t="b">
        <v>0</v>
      </c>
      <c r="AG157" s="79" t="s">
        <v>1182</v>
      </c>
      <c r="AH157" s="79"/>
      <c r="AI157" s="85" t="s">
        <v>1169</v>
      </c>
      <c r="AJ157" s="79" t="b">
        <v>0</v>
      </c>
      <c r="AK157" s="79">
        <v>1</v>
      </c>
      <c r="AL157" s="85" t="s">
        <v>1169</v>
      </c>
      <c r="AM157" s="79" t="s">
        <v>1187</v>
      </c>
      <c r="AN157" s="79" t="b">
        <v>0</v>
      </c>
      <c r="AO157" s="85" t="s">
        <v>999</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245</v>
      </c>
      <c r="B158" s="64" t="s">
        <v>259</v>
      </c>
      <c r="C158" s="65" t="s">
        <v>2913</v>
      </c>
      <c r="D158" s="66">
        <v>3.6363636363636362</v>
      </c>
      <c r="E158" s="67" t="s">
        <v>136</v>
      </c>
      <c r="F158" s="68">
        <v>32.90909090909091</v>
      </c>
      <c r="G158" s="65"/>
      <c r="H158" s="69"/>
      <c r="I158" s="70"/>
      <c r="J158" s="70"/>
      <c r="K158" s="34" t="s">
        <v>65</v>
      </c>
      <c r="L158" s="77">
        <v>158</v>
      </c>
      <c r="M158" s="77"/>
      <c r="N158" s="72"/>
      <c r="O158" s="79" t="s">
        <v>307</v>
      </c>
      <c r="P158" s="81">
        <v>43509.31623842593</v>
      </c>
      <c r="Q158" s="79" t="s">
        <v>367</v>
      </c>
      <c r="R158" s="79"/>
      <c r="S158" s="79"/>
      <c r="T158" s="79" t="s">
        <v>573</v>
      </c>
      <c r="U158" s="79"/>
      <c r="V158" s="82" t="s">
        <v>693</v>
      </c>
      <c r="W158" s="81">
        <v>43509.31623842593</v>
      </c>
      <c r="X158" s="82" t="s">
        <v>776</v>
      </c>
      <c r="Y158" s="79"/>
      <c r="Z158" s="79"/>
      <c r="AA158" s="85" t="s">
        <v>999</v>
      </c>
      <c r="AB158" s="79"/>
      <c r="AC158" s="79" t="b">
        <v>0</v>
      </c>
      <c r="AD158" s="79">
        <v>3</v>
      </c>
      <c r="AE158" s="85" t="s">
        <v>1169</v>
      </c>
      <c r="AF158" s="79" t="b">
        <v>0</v>
      </c>
      <c r="AG158" s="79" t="s">
        <v>1182</v>
      </c>
      <c r="AH158" s="79"/>
      <c r="AI158" s="85" t="s">
        <v>1169</v>
      </c>
      <c r="AJ158" s="79" t="b">
        <v>0</v>
      </c>
      <c r="AK158" s="79">
        <v>1</v>
      </c>
      <c r="AL158" s="85" t="s">
        <v>1169</v>
      </c>
      <c r="AM158" s="79" t="s">
        <v>1187</v>
      </c>
      <c r="AN158" s="79" t="b">
        <v>0</v>
      </c>
      <c r="AO158" s="85" t="s">
        <v>999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245</v>
      </c>
      <c r="B159" s="64" t="s">
        <v>252</v>
      </c>
      <c r="C159" s="65" t="s">
        <v>2913</v>
      </c>
      <c r="D159" s="66">
        <v>3.6363636363636362</v>
      </c>
      <c r="E159" s="67" t="s">
        <v>136</v>
      </c>
      <c r="F159" s="68">
        <v>32.90909090909091</v>
      </c>
      <c r="G159" s="65"/>
      <c r="H159" s="69"/>
      <c r="I159" s="70"/>
      <c r="J159" s="70"/>
      <c r="K159" s="34" t="s">
        <v>65</v>
      </c>
      <c r="L159" s="77">
        <v>159</v>
      </c>
      <c r="M159" s="77"/>
      <c r="N159" s="72"/>
      <c r="O159" s="79" t="s">
        <v>307</v>
      </c>
      <c r="P159" s="81">
        <v>43509.39543981481</v>
      </c>
      <c r="Q159" s="79" t="s">
        <v>353</v>
      </c>
      <c r="R159" s="79"/>
      <c r="S159" s="79"/>
      <c r="T159" s="79"/>
      <c r="U159" s="79"/>
      <c r="V159" s="82" t="s">
        <v>693</v>
      </c>
      <c r="W159" s="81">
        <v>43509.39543981481</v>
      </c>
      <c r="X159" s="82" t="s">
        <v>762</v>
      </c>
      <c r="Y159" s="79"/>
      <c r="Z159" s="79"/>
      <c r="AA159" s="85" t="s">
        <v>985</v>
      </c>
      <c r="AB159" s="85" t="s">
        <v>986</v>
      </c>
      <c r="AC159" s="79" t="b">
        <v>0</v>
      </c>
      <c r="AD159" s="79">
        <v>0</v>
      </c>
      <c r="AE159" s="85" t="s">
        <v>1177</v>
      </c>
      <c r="AF159" s="79" t="b">
        <v>0</v>
      </c>
      <c r="AG159" s="79" t="s">
        <v>1182</v>
      </c>
      <c r="AH159" s="79"/>
      <c r="AI159" s="85" t="s">
        <v>1169</v>
      </c>
      <c r="AJ159" s="79" t="b">
        <v>0</v>
      </c>
      <c r="AK159" s="79">
        <v>0</v>
      </c>
      <c r="AL159" s="85" t="s">
        <v>1169</v>
      </c>
      <c r="AM159" s="79" t="s">
        <v>1187</v>
      </c>
      <c r="AN159" s="79" t="b">
        <v>0</v>
      </c>
      <c r="AO159" s="85" t="s">
        <v>986</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4</v>
      </c>
      <c r="BC159" s="78" t="str">
        <f>REPLACE(INDEX(GroupVertices[Group],MATCH(Edges[[#This Row],[Vertex 2]],GroupVertices[Vertex],0)),1,1,"")</f>
        <v>1</v>
      </c>
      <c r="BD159" s="48"/>
      <c r="BE159" s="49"/>
      <c r="BF159" s="48"/>
      <c r="BG159" s="49"/>
      <c r="BH159" s="48"/>
      <c r="BI159" s="49"/>
      <c r="BJ159" s="48"/>
      <c r="BK159" s="49"/>
      <c r="BL159" s="48"/>
    </row>
    <row r="160" spans="1:64" ht="15">
      <c r="A160" s="64" t="s">
        <v>245</v>
      </c>
      <c r="B160" s="64" t="s">
        <v>261</v>
      </c>
      <c r="C160" s="65" t="s">
        <v>2913</v>
      </c>
      <c r="D160" s="66">
        <v>3.6363636363636362</v>
      </c>
      <c r="E160" s="67" t="s">
        <v>136</v>
      </c>
      <c r="F160" s="68">
        <v>32.90909090909091</v>
      </c>
      <c r="G160" s="65"/>
      <c r="H160" s="69"/>
      <c r="I160" s="70"/>
      <c r="J160" s="70"/>
      <c r="K160" s="34" t="s">
        <v>65</v>
      </c>
      <c r="L160" s="77">
        <v>160</v>
      </c>
      <c r="M160" s="77"/>
      <c r="N160" s="72"/>
      <c r="O160" s="79" t="s">
        <v>307</v>
      </c>
      <c r="P160" s="81">
        <v>43509.39543981481</v>
      </c>
      <c r="Q160" s="79" t="s">
        <v>353</v>
      </c>
      <c r="R160" s="79"/>
      <c r="S160" s="79"/>
      <c r="T160" s="79"/>
      <c r="U160" s="79"/>
      <c r="V160" s="82" t="s">
        <v>693</v>
      </c>
      <c r="W160" s="81">
        <v>43509.39543981481</v>
      </c>
      <c r="X160" s="82" t="s">
        <v>762</v>
      </c>
      <c r="Y160" s="79"/>
      <c r="Z160" s="79"/>
      <c r="AA160" s="85" t="s">
        <v>985</v>
      </c>
      <c r="AB160" s="85" t="s">
        <v>986</v>
      </c>
      <c r="AC160" s="79" t="b">
        <v>0</v>
      </c>
      <c r="AD160" s="79">
        <v>0</v>
      </c>
      <c r="AE160" s="85" t="s">
        <v>1177</v>
      </c>
      <c r="AF160" s="79" t="b">
        <v>0</v>
      </c>
      <c r="AG160" s="79" t="s">
        <v>1182</v>
      </c>
      <c r="AH160" s="79"/>
      <c r="AI160" s="85" t="s">
        <v>1169</v>
      </c>
      <c r="AJ160" s="79" t="b">
        <v>0</v>
      </c>
      <c r="AK160" s="79">
        <v>0</v>
      </c>
      <c r="AL160" s="85" t="s">
        <v>1169</v>
      </c>
      <c r="AM160" s="79" t="s">
        <v>1187</v>
      </c>
      <c r="AN160" s="79" t="b">
        <v>0</v>
      </c>
      <c r="AO160" s="85" t="s">
        <v>986</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245</v>
      </c>
      <c r="B161" s="64" t="s">
        <v>259</v>
      </c>
      <c r="C161" s="65" t="s">
        <v>2913</v>
      </c>
      <c r="D161" s="66">
        <v>3.6363636363636362</v>
      </c>
      <c r="E161" s="67" t="s">
        <v>136</v>
      </c>
      <c r="F161" s="68">
        <v>32.90909090909091</v>
      </c>
      <c r="G161" s="65"/>
      <c r="H161" s="69"/>
      <c r="I161" s="70"/>
      <c r="J161" s="70"/>
      <c r="K161" s="34" t="s">
        <v>65</v>
      </c>
      <c r="L161" s="77">
        <v>161</v>
      </c>
      <c r="M161" s="77"/>
      <c r="N161" s="72"/>
      <c r="O161" s="79" t="s">
        <v>307</v>
      </c>
      <c r="P161" s="81">
        <v>43509.39543981481</v>
      </c>
      <c r="Q161" s="79" t="s">
        <v>353</v>
      </c>
      <c r="R161" s="79"/>
      <c r="S161" s="79"/>
      <c r="T161" s="79"/>
      <c r="U161" s="79"/>
      <c r="V161" s="82" t="s">
        <v>693</v>
      </c>
      <c r="W161" s="81">
        <v>43509.39543981481</v>
      </c>
      <c r="X161" s="82" t="s">
        <v>762</v>
      </c>
      <c r="Y161" s="79"/>
      <c r="Z161" s="79"/>
      <c r="AA161" s="85" t="s">
        <v>985</v>
      </c>
      <c r="AB161" s="85" t="s">
        <v>986</v>
      </c>
      <c r="AC161" s="79" t="b">
        <v>0</v>
      </c>
      <c r="AD161" s="79">
        <v>0</v>
      </c>
      <c r="AE161" s="85" t="s">
        <v>1177</v>
      </c>
      <c r="AF161" s="79" t="b">
        <v>0</v>
      </c>
      <c r="AG161" s="79" t="s">
        <v>1182</v>
      </c>
      <c r="AH161" s="79"/>
      <c r="AI161" s="85" t="s">
        <v>1169</v>
      </c>
      <c r="AJ161" s="79" t="b">
        <v>0</v>
      </c>
      <c r="AK161" s="79">
        <v>0</v>
      </c>
      <c r="AL161" s="85" t="s">
        <v>1169</v>
      </c>
      <c r="AM161" s="79" t="s">
        <v>1187</v>
      </c>
      <c r="AN161" s="79" t="b">
        <v>0</v>
      </c>
      <c r="AO161" s="85" t="s">
        <v>986</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249</v>
      </c>
      <c r="B162" s="64" t="s">
        <v>245</v>
      </c>
      <c r="C162" s="65" t="s">
        <v>2912</v>
      </c>
      <c r="D162" s="66">
        <v>3</v>
      </c>
      <c r="E162" s="67" t="s">
        <v>132</v>
      </c>
      <c r="F162" s="68">
        <v>35</v>
      </c>
      <c r="G162" s="65"/>
      <c r="H162" s="69"/>
      <c r="I162" s="70"/>
      <c r="J162" s="70"/>
      <c r="K162" s="34" t="s">
        <v>65</v>
      </c>
      <c r="L162" s="77">
        <v>162</v>
      </c>
      <c r="M162" s="77"/>
      <c r="N162" s="72"/>
      <c r="O162" s="79" t="s">
        <v>308</v>
      </c>
      <c r="P162" s="81">
        <v>43509.872708333336</v>
      </c>
      <c r="Q162" s="79" t="s">
        <v>368</v>
      </c>
      <c r="R162" s="79"/>
      <c r="S162" s="79"/>
      <c r="T162" s="79"/>
      <c r="U162" s="79"/>
      <c r="V162" s="82" t="s">
        <v>697</v>
      </c>
      <c r="W162" s="81">
        <v>43509.872708333336</v>
      </c>
      <c r="X162" s="82" t="s">
        <v>777</v>
      </c>
      <c r="Y162" s="79"/>
      <c r="Z162" s="79"/>
      <c r="AA162" s="85" t="s">
        <v>1000</v>
      </c>
      <c r="AB162" s="85" t="s">
        <v>999</v>
      </c>
      <c r="AC162" s="79" t="b">
        <v>0</v>
      </c>
      <c r="AD162" s="79">
        <v>3</v>
      </c>
      <c r="AE162" s="85" t="s">
        <v>1178</v>
      </c>
      <c r="AF162" s="79" t="b">
        <v>0</v>
      </c>
      <c r="AG162" s="79" t="s">
        <v>1182</v>
      </c>
      <c r="AH162" s="79"/>
      <c r="AI162" s="85" t="s">
        <v>1169</v>
      </c>
      <c r="AJ162" s="79" t="b">
        <v>0</v>
      </c>
      <c r="AK162" s="79">
        <v>0</v>
      </c>
      <c r="AL162" s="85" t="s">
        <v>1169</v>
      </c>
      <c r="AM162" s="79" t="s">
        <v>1189</v>
      </c>
      <c r="AN162" s="79" t="b">
        <v>0</v>
      </c>
      <c r="AO162" s="85" t="s">
        <v>999</v>
      </c>
      <c r="AP162" s="79" t="s">
        <v>176</v>
      </c>
      <c r="AQ162" s="79">
        <v>0</v>
      </c>
      <c r="AR162" s="79">
        <v>0</v>
      </c>
      <c r="AS162" s="79" t="s">
        <v>1206</v>
      </c>
      <c r="AT162" s="79" t="s">
        <v>1210</v>
      </c>
      <c r="AU162" s="79" t="s">
        <v>1212</v>
      </c>
      <c r="AV162" s="79" t="s">
        <v>1214</v>
      </c>
      <c r="AW162" s="79" t="s">
        <v>1218</v>
      </c>
      <c r="AX162" s="79" t="s">
        <v>1222</v>
      </c>
      <c r="AY162" s="79" t="s">
        <v>1226</v>
      </c>
      <c r="AZ162" s="82" t="s">
        <v>1227</v>
      </c>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249</v>
      </c>
      <c r="B163" s="64" t="s">
        <v>252</v>
      </c>
      <c r="C163" s="65" t="s">
        <v>2912</v>
      </c>
      <c r="D163" s="66">
        <v>3</v>
      </c>
      <c r="E163" s="67" t="s">
        <v>132</v>
      </c>
      <c r="F163" s="68">
        <v>35</v>
      </c>
      <c r="G163" s="65"/>
      <c r="H163" s="69"/>
      <c r="I163" s="70"/>
      <c r="J163" s="70"/>
      <c r="K163" s="34" t="s">
        <v>65</v>
      </c>
      <c r="L163" s="77">
        <v>163</v>
      </c>
      <c r="M163" s="77"/>
      <c r="N163" s="72"/>
      <c r="O163" s="79" t="s">
        <v>307</v>
      </c>
      <c r="P163" s="81">
        <v>43509.872708333336</v>
      </c>
      <c r="Q163" s="79" t="s">
        <v>368</v>
      </c>
      <c r="R163" s="79"/>
      <c r="S163" s="79"/>
      <c r="T163" s="79"/>
      <c r="U163" s="79"/>
      <c r="V163" s="82" t="s">
        <v>697</v>
      </c>
      <c r="W163" s="81">
        <v>43509.872708333336</v>
      </c>
      <c r="X163" s="82" t="s">
        <v>777</v>
      </c>
      <c r="Y163" s="79"/>
      <c r="Z163" s="79"/>
      <c r="AA163" s="85" t="s">
        <v>1000</v>
      </c>
      <c r="AB163" s="85" t="s">
        <v>999</v>
      </c>
      <c r="AC163" s="79" t="b">
        <v>0</v>
      </c>
      <c r="AD163" s="79">
        <v>3</v>
      </c>
      <c r="AE163" s="85" t="s">
        <v>1178</v>
      </c>
      <c r="AF163" s="79" t="b">
        <v>0</v>
      </c>
      <c r="AG163" s="79" t="s">
        <v>1182</v>
      </c>
      <c r="AH163" s="79"/>
      <c r="AI163" s="85" t="s">
        <v>1169</v>
      </c>
      <c r="AJ163" s="79" t="b">
        <v>0</v>
      </c>
      <c r="AK163" s="79">
        <v>0</v>
      </c>
      <c r="AL163" s="85" t="s">
        <v>1169</v>
      </c>
      <c r="AM163" s="79" t="s">
        <v>1189</v>
      </c>
      <c r="AN163" s="79" t="b">
        <v>0</v>
      </c>
      <c r="AO163" s="85" t="s">
        <v>999</v>
      </c>
      <c r="AP163" s="79" t="s">
        <v>176</v>
      </c>
      <c r="AQ163" s="79">
        <v>0</v>
      </c>
      <c r="AR163" s="79">
        <v>0</v>
      </c>
      <c r="AS163" s="79" t="s">
        <v>1206</v>
      </c>
      <c r="AT163" s="79" t="s">
        <v>1210</v>
      </c>
      <c r="AU163" s="79" t="s">
        <v>1212</v>
      </c>
      <c r="AV163" s="79" t="s">
        <v>1214</v>
      </c>
      <c r="AW163" s="79" t="s">
        <v>1218</v>
      </c>
      <c r="AX163" s="79" t="s">
        <v>1222</v>
      </c>
      <c r="AY163" s="79" t="s">
        <v>1226</v>
      </c>
      <c r="AZ163" s="82" t="s">
        <v>1227</v>
      </c>
      <c r="BA163">
        <v>1</v>
      </c>
      <c r="BB163" s="78" t="str">
        <f>REPLACE(INDEX(GroupVertices[Group],MATCH(Edges[[#This Row],[Vertex 1]],GroupVertices[Vertex],0)),1,1,"")</f>
        <v>4</v>
      </c>
      <c r="BC163" s="78" t="str">
        <f>REPLACE(INDEX(GroupVertices[Group],MATCH(Edges[[#This Row],[Vertex 2]],GroupVertices[Vertex],0)),1,1,"")</f>
        <v>1</v>
      </c>
      <c r="BD163" s="48"/>
      <c r="BE163" s="49"/>
      <c r="BF163" s="48"/>
      <c r="BG163" s="49"/>
      <c r="BH163" s="48"/>
      <c r="BI163" s="49"/>
      <c r="BJ163" s="48"/>
      <c r="BK163" s="49"/>
      <c r="BL163" s="48"/>
    </row>
    <row r="164" spans="1:64" ht="15">
      <c r="A164" s="64" t="s">
        <v>249</v>
      </c>
      <c r="B164" s="64" t="s">
        <v>261</v>
      </c>
      <c r="C164" s="65" t="s">
        <v>2912</v>
      </c>
      <c r="D164" s="66">
        <v>3</v>
      </c>
      <c r="E164" s="67" t="s">
        <v>132</v>
      </c>
      <c r="F164" s="68">
        <v>35</v>
      </c>
      <c r="G164" s="65"/>
      <c r="H164" s="69"/>
      <c r="I164" s="70"/>
      <c r="J164" s="70"/>
      <c r="K164" s="34" t="s">
        <v>65</v>
      </c>
      <c r="L164" s="77">
        <v>164</v>
      </c>
      <c r="M164" s="77"/>
      <c r="N164" s="72"/>
      <c r="O164" s="79" t="s">
        <v>307</v>
      </c>
      <c r="P164" s="81">
        <v>43509.872708333336</v>
      </c>
      <c r="Q164" s="79" t="s">
        <v>368</v>
      </c>
      <c r="R164" s="79"/>
      <c r="S164" s="79"/>
      <c r="T164" s="79"/>
      <c r="U164" s="79"/>
      <c r="V164" s="82" t="s">
        <v>697</v>
      </c>
      <c r="W164" s="81">
        <v>43509.872708333336</v>
      </c>
      <c r="X164" s="82" t="s">
        <v>777</v>
      </c>
      <c r="Y164" s="79"/>
      <c r="Z164" s="79"/>
      <c r="AA164" s="85" t="s">
        <v>1000</v>
      </c>
      <c r="AB164" s="85" t="s">
        <v>999</v>
      </c>
      <c r="AC164" s="79" t="b">
        <v>0</v>
      </c>
      <c r="AD164" s="79">
        <v>3</v>
      </c>
      <c r="AE164" s="85" t="s">
        <v>1178</v>
      </c>
      <c r="AF164" s="79" t="b">
        <v>0</v>
      </c>
      <c r="AG164" s="79" t="s">
        <v>1182</v>
      </c>
      <c r="AH164" s="79"/>
      <c r="AI164" s="85" t="s">
        <v>1169</v>
      </c>
      <c r="AJ164" s="79" t="b">
        <v>0</v>
      </c>
      <c r="AK164" s="79">
        <v>0</v>
      </c>
      <c r="AL164" s="85" t="s">
        <v>1169</v>
      </c>
      <c r="AM164" s="79" t="s">
        <v>1189</v>
      </c>
      <c r="AN164" s="79" t="b">
        <v>0</v>
      </c>
      <c r="AO164" s="85" t="s">
        <v>999</v>
      </c>
      <c r="AP164" s="79" t="s">
        <v>176</v>
      </c>
      <c r="AQ164" s="79">
        <v>0</v>
      </c>
      <c r="AR164" s="79">
        <v>0</v>
      </c>
      <c r="AS164" s="79" t="s">
        <v>1206</v>
      </c>
      <c r="AT164" s="79" t="s">
        <v>1210</v>
      </c>
      <c r="AU164" s="79" t="s">
        <v>1212</v>
      </c>
      <c r="AV164" s="79" t="s">
        <v>1214</v>
      </c>
      <c r="AW164" s="79" t="s">
        <v>1218</v>
      </c>
      <c r="AX164" s="79" t="s">
        <v>1222</v>
      </c>
      <c r="AY164" s="79" t="s">
        <v>1226</v>
      </c>
      <c r="AZ164" s="82" t="s">
        <v>1227</v>
      </c>
      <c r="BA164">
        <v>1</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249</v>
      </c>
      <c r="B165" s="64" t="s">
        <v>259</v>
      </c>
      <c r="C165" s="65" t="s">
        <v>2912</v>
      </c>
      <c r="D165" s="66">
        <v>3</v>
      </c>
      <c r="E165" s="67" t="s">
        <v>132</v>
      </c>
      <c r="F165" s="68">
        <v>35</v>
      </c>
      <c r="G165" s="65"/>
      <c r="H165" s="69"/>
      <c r="I165" s="70"/>
      <c r="J165" s="70"/>
      <c r="K165" s="34" t="s">
        <v>65</v>
      </c>
      <c r="L165" s="77">
        <v>165</v>
      </c>
      <c r="M165" s="77"/>
      <c r="N165" s="72"/>
      <c r="O165" s="79" t="s">
        <v>307</v>
      </c>
      <c r="P165" s="81">
        <v>43509.872708333336</v>
      </c>
      <c r="Q165" s="79" t="s">
        <v>368</v>
      </c>
      <c r="R165" s="79"/>
      <c r="S165" s="79"/>
      <c r="T165" s="79"/>
      <c r="U165" s="79"/>
      <c r="V165" s="82" t="s">
        <v>697</v>
      </c>
      <c r="W165" s="81">
        <v>43509.872708333336</v>
      </c>
      <c r="X165" s="82" t="s">
        <v>777</v>
      </c>
      <c r="Y165" s="79"/>
      <c r="Z165" s="79"/>
      <c r="AA165" s="85" t="s">
        <v>1000</v>
      </c>
      <c r="AB165" s="85" t="s">
        <v>999</v>
      </c>
      <c r="AC165" s="79" t="b">
        <v>0</v>
      </c>
      <c r="AD165" s="79">
        <v>3</v>
      </c>
      <c r="AE165" s="85" t="s">
        <v>1178</v>
      </c>
      <c r="AF165" s="79" t="b">
        <v>0</v>
      </c>
      <c r="AG165" s="79" t="s">
        <v>1182</v>
      </c>
      <c r="AH165" s="79"/>
      <c r="AI165" s="85" t="s">
        <v>1169</v>
      </c>
      <c r="AJ165" s="79" t="b">
        <v>0</v>
      </c>
      <c r="AK165" s="79">
        <v>0</v>
      </c>
      <c r="AL165" s="85" t="s">
        <v>1169</v>
      </c>
      <c r="AM165" s="79" t="s">
        <v>1189</v>
      </c>
      <c r="AN165" s="79" t="b">
        <v>0</v>
      </c>
      <c r="AO165" s="85" t="s">
        <v>999</v>
      </c>
      <c r="AP165" s="79" t="s">
        <v>176</v>
      </c>
      <c r="AQ165" s="79">
        <v>0</v>
      </c>
      <c r="AR165" s="79">
        <v>0</v>
      </c>
      <c r="AS165" s="79" t="s">
        <v>1206</v>
      </c>
      <c r="AT165" s="79" t="s">
        <v>1210</v>
      </c>
      <c r="AU165" s="79" t="s">
        <v>1212</v>
      </c>
      <c r="AV165" s="79" t="s">
        <v>1214</v>
      </c>
      <c r="AW165" s="79" t="s">
        <v>1218</v>
      </c>
      <c r="AX165" s="79" t="s">
        <v>1222</v>
      </c>
      <c r="AY165" s="79" t="s">
        <v>1226</v>
      </c>
      <c r="AZ165" s="82" t="s">
        <v>1227</v>
      </c>
      <c r="BA165">
        <v>1</v>
      </c>
      <c r="BB165" s="78" t="str">
        <f>REPLACE(INDEX(GroupVertices[Group],MATCH(Edges[[#This Row],[Vertex 1]],GroupVertices[Vertex],0)),1,1,"")</f>
        <v>4</v>
      </c>
      <c r="BC165" s="78" t="str">
        <f>REPLACE(INDEX(GroupVertices[Group],MATCH(Edges[[#This Row],[Vertex 2]],GroupVertices[Vertex],0)),1,1,"")</f>
        <v>4</v>
      </c>
      <c r="BD165" s="48">
        <v>1</v>
      </c>
      <c r="BE165" s="49">
        <v>4</v>
      </c>
      <c r="BF165" s="48">
        <v>0</v>
      </c>
      <c r="BG165" s="49">
        <v>0</v>
      </c>
      <c r="BH165" s="48">
        <v>0</v>
      </c>
      <c r="BI165" s="49">
        <v>0</v>
      </c>
      <c r="BJ165" s="48">
        <v>24</v>
      </c>
      <c r="BK165" s="49">
        <v>96</v>
      </c>
      <c r="BL165" s="48">
        <v>25</v>
      </c>
    </row>
    <row r="166" spans="1:64" ht="15">
      <c r="A166" s="64" t="s">
        <v>251</v>
      </c>
      <c r="B166" s="64" t="s">
        <v>287</v>
      </c>
      <c r="C166" s="65" t="s">
        <v>2912</v>
      </c>
      <c r="D166" s="66">
        <v>3</v>
      </c>
      <c r="E166" s="67" t="s">
        <v>132</v>
      </c>
      <c r="F166" s="68">
        <v>35</v>
      </c>
      <c r="G166" s="65"/>
      <c r="H166" s="69"/>
      <c r="I166" s="70"/>
      <c r="J166" s="70"/>
      <c r="K166" s="34" t="s">
        <v>65</v>
      </c>
      <c r="L166" s="77">
        <v>166</v>
      </c>
      <c r="M166" s="77"/>
      <c r="N166" s="72"/>
      <c r="O166" s="79" t="s">
        <v>307</v>
      </c>
      <c r="P166" s="81">
        <v>43438.875069444446</v>
      </c>
      <c r="Q166" s="79" t="s">
        <v>369</v>
      </c>
      <c r="R166" s="79"/>
      <c r="S166" s="79"/>
      <c r="T166" s="79"/>
      <c r="U166" s="82" t="s">
        <v>631</v>
      </c>
      <c r="V166" s="82" t="s">
        <v>631</v>
      </c>
      <c r="W166" s="81">
        <v>43438.875069444446</v>
      </c>
      <c r="X166" s="82" t="s">
        <v>779</v>
      </c>
      <c r="Y166" s="79"/>
      <c r="Z166" s="79"/>
      <c r="AA166" s="85" t="s">
        <v>1002</v>
      </c>
      <c r="AB166" s="85" t="s">
        <v>1003</v>
      </c>
      <c r="AC166" s="79" t="b">
        <v>0</v>
      </c>
      <c r="AD166" s="79">
        <v>1</v>
      </c>
      <c r="AE166" s="85" t="s">
        <v>1170</v>
      </c>
      <c r="AF166" s="79" t="b">
        <v>0</v>
      </c>
      <c r="AG166" s="79" t="s">
        <v>1184</v>
      </c>
      <c r="AH166" s="79"/>
      <c r="AI166" s="85" t="s">
        <v>1169</v>
      </c>
      <c r="AJ166" s="79" t="b">
        <v>0</v>
      </c>
      <c r="AK166" s="79">
        <v>0</v>
      </c>
      <c r="AL166" s="85" t="s">
        <v>1169</v>
      </c>
      <c r="AM166" s="79" t="s">
        <v>1188</v>
      </c>
      <c r="AN166" s="79" t="b">
        <v>0</v>
      </c>
      <c r="AO166" s="85" t="s">
        <v>1003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0</v>
      </c>
      <c r="BE166" s="49">
        <v>0</v>
      </c>
      <c r="BF166" s="48">
        <v>0</v>
      </c>
      <c r="BG166" s="49">
        <v>0</v>
      </c>
      <c r="BH166" s="48">
        <v>0</v>
      </c>
      <c r="BI166" s="49">
        <v>0</v>
      </c>
      <c r="BJ166" s="48">
        <v>2</v>
      </c>
      <c r="BK166" s="49">
        <v>100</v>
      </c>
      <c r="BL166" s="48">
        <v>2</v>
      </c>
    </row>
    <row r="167" spans="1:64" ht="15">
      <c r="A167" s="64" t="s">
        <v>252</v>
      </c>
      <c r="B167" s="64" t="s">
        <v>287</v>
      </c>
      <c r="C167" s="65" t="s">
        <v>2912</v>
      </c>
      <c r="D167" s="66">
        <v>3</v>
      </c>
      <c r="E167" s="67" t="s">
        <v>132</v>
      </c>
      <c r="F167" s="68">
        <v>35</v>
      </c>
      <c r="G167" s="65"/>
      <c r="H167" s="69"/>
      <c r="I167" s="70"/>
      <c r="J167" s="70"/>
      <c r="K167" s="34" t="s">
        <v>65</v>
      </c>
      <c r="L167" s="77">
        <v>167</v>
      </c>
      <c r="M167" s="77"/>
      <c r="N167" s="72"/>
      <c r="O167" s="79" t="s">
        <v>307</v>
      </c>
      <c r="P167" s="81">
        <v>43438.87398148148</v>
      </c>
      <c r="Q167" s="79" t="s">
        <v>370</v>
      </c>
      <c r="R167" s="79"/>
      <c r="S167" s="79"/>
      <c r="T167" s="79"/>
      <c r="U167" s="79"/>
      <c r="V167" s="82" t="s">
        <v>699</v>
      </c>
      <c r="W167" s="81">
        <v>43438.87398148148</v>
      </c>
      <c r="X167" s="82" t="s">
        <v>780</v>
      </c>
      <c r="Y167" s="79"/>
      <c r="Z167" s="79"/>
      <c r="AA167" s="85" t="s">
        <v>1003</v>
      </c>
      <c r="AB167" s="85" t="s">
        <v>1165</v>
      </c>
      <c r="AC167" s="79" t="b">
        <v>0</v>
      </c>
      <c r="AD167" s="79">
        <v>2</v>
      </c>
      <c r="AE167" s="85" t="s">
        <v>1179</v>
      </c>
      <c r="AF167" s="79" t="b">
        <v>0</v>
      </c>
      <c r="AG167" s="79" t="s">
        <v>1182</v>
      </c>
      <c r="AH167" s="79"/>
      <c r="AI167" s="85" t="s">
        <v>1169</v>
      </c>
      <c r="AJ167" s="79" t="b">
        <v>0</v>
      </c>
      <c r="AK167" s="79">
        <v>0</v>
      </c>
      <c r="AL167" s="85" t="s">
        <v>1169</v>
      </c>
      <c r="AM167" s="79" t="s">
        <v>1188</v>
      </c>
      <c r="AN167" s="79" t="b">
        <v>0</v>
      </c>
      <c r="AO167" s="85" t="s">
        <v>1165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3</v>
      </c>
      <c r="BD167" s="48">
        <v>1</v>
      </c>
      <c r="BE167" s="49">
        <v>25</v>
      </c>
      <c r="BF167" s="48">
        <v>0</v>
      </c>
      <c r="BG167" s="49">
        <v>0</v>
      </c>
      <c r="BH167" s="48">
        <v>0</v>
      </c>
      <c r="BI167" s="49">
        <v>0</v>
      </c>
      <c r="BJ167" s="48">
        <v>3</v>
      </c>
      <c r="BK167" s="49">
        <v>75</v>
      </c>
      <c r="BL167" s="48">
        <v>4</v>
      </c>
    </row>
    <row r="168" spans="1:64" ht="15">
      <c r="A168" s="64" t="s">
        <v>251</v>
      </c>
      <c r="B168" s="64" t="s">
        <v>252</v>
      </c>
      <c r="C168" s="65" t="s">
        <v>2912</v>
      </c>
      <c r="D168" s="66">
        <v>3</v>
      </c>
      <c r="E168" s="67" t="s">
        <v>132</v>
      </c>
      <c r="F168" s="68">
        <v>35</v>
      </c>
      <c r="G168" s="65"/>
      <c r="H168" s="69"/>
      <c r="I168" s="70"/>
      <c r="J168" s="70"/>
      <c r="K168" s="34" t="s">
        <v>66</v>
      </c>
      <c r="L168" s="77">
        <v>168</v>
      </c>
      <c r="M168" s="77"/>
      <c r="N168" s="72"/>
      <c r="O168" s="79" t="s">
        <v>308</v>
      </c>
      <c r="P168" s="81">
        <v>43438.875069444446</v>
      </c>
      <c r="Q168" s="79" t="s">
        <v>369</v>
      </c>
      <c r="R168" s="79"/>
      <c r="S168" s="79"/>
      <c r="T168" s="79"/>
      <c r="U168" s="82" t="s">
        <v>631</v>
      </c>
      <c r="V168" s="82" t="s">
        <v>631</v>
      </c>
      <c r="W168" s="81">
        <v>43438.875069444446</v>
      </c>
      <c r="X168" s="82" t="s">
        <v>779</v>
      </c>
      <c r="Y168" s="79"/>
      <c r="Z168" s="79"/>
      <c r="AA168" s="85" t="s">
        <v>1002</v>
      </c>
      <c r="AB168" s="85" t="s">
        <v>1003</v>
      </c>
      <c r="AC168" s="79" t="b">
        <v>0</v>
      </c>
      <c r="AD168" s="79">
        <v>1</v>
      </c>
      <c r="AE168" s="85" t="s">
        <v>1170</v>
      </c>
      <c r="AF168" s="79" t="b">
        <v>0</v>
      </c>
      <c r="AG168" s="79" t="s">
        <v>1184</v>
      </c>
      <c r="AH168" s="79"/>
      <c r="AI168" s="85" t="s">
        <v>1169</v>
      </c>
      <c r="AJ168" s="79" t="b">
        <v>0</v>
      </c>
      <c r="AK168" s="79">
        <v>0</v>
      </c>
      <c r="AL168" s="85" t="s">
        <v>1169</v>
      </c>
      <c r="AM168" s="79" t="s">
        <v>1188</v>
      </c>
      <c r="AN168" s="79" t="b">
        <v>0</v>
      </c>
      <c r="AO168" s="85" t="s">
        <v>1003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1</v>
      </c>
      <c r="BD168" s="48"/>
      <c r="BE168" s="49"/>
      <c r="BF168" s="48"/>
      <c r="BG168" s="49"/>
      <c r="BH168" s="48"/>
      <c r="BI168" s="49"/>
      <c r="BJ168" s="48"/>
      <c r="BK168" s="49"/>
      <c r="BL168" s="48"/>
    </row>
    <row r="169" spans="1:64" ht="15">
      <c r="A169" s="64" t="s">
        <v>251</v>
      </c>
      <c r="B169" s="64" t="s">
        <v>265</v>
      </c>
      <c r="C169" s="65" t="s">
        <v>2912</v>
      </c>
      <c r="D169" s="66">
        <v>3</v>
      </c>
      <c r="E169" s="67" t="s">
        <v>132</v>
      </c>
      <c r="F169" s="68">
        <v>35</v>
      </c>
      <c r="G169" s="65"/>
      <c r="H169" s="69"/>
      <c r="I169" s="70"/>
      <c r="J169" s="70"/>
      <c r="K169" s="34" t="s">
        <v>65</v>
      </c>
      <c r="L169" s="77">
        <v>169</v>
      </c>
      <c r="M169" s="77"/>
      <c r="N169" s="72"/>
      <c r="O169" s="79" t="s">
        <v>307</v>
      </c>
      <c r="P169" s="81">
        <v>43508.48359953704</v>
      </c>
      <c r="Q169" s="79" t="s">
        <v>371</v>
      </c>
      <c r="R169" s="79"/>
      <c r="S169" s="79"/>
      <c r="T169" s="79" t="s">
        <v>574</v>
      </c>
      <c r="U169" s="82" t="s">
        <v>632</v>
      </c>
      <c r="V169" s="82" t="s">
        <v>632</v>
      </c>
      <c r="W169" s="81">
        <v>43508.48359953704</v>
      </c>
      <c r="X169" s="82" t="s">
        <v>781</v>
      </c>
      <c r="Y169" s="79"/>
      <c r="Z169" s="79"/>
      <c r="AA169" s="85" t="s">
        <v>1004</v>
      </c>
      <c r="AB169" s="79"/>
      <c r="AC169" s="79" t="b">
        <v>0</v>
      </c>
      <c r="AD169" s="79">
        <v>4</v>
      </c>
      <c r="AE169" s="85" t="s">
        <v>1169</v>
      </c>
      <c r="AF169" s="79" t="b">
        <v>0</v>
      </c>
      <c r="AG169" s="79" t="s">
        <v>1182</v>
      </c>
      <c r="AH169" s="79"/>
      <c r="AI169" s="85" t="s">
        <v>1169</v>
      </c>
      <c r="AJ169" s="79" t="b">
        <v>0</v>
      </c>
      <c r="AK169" s="79">
        <v>0</v>
      </c>
      <c r="AL169" s="85" t="s">
        <v>1169</v>
      </c>
      <c r="AM169" s="79" t="s">
        <v>1188</v>
      </c>
      <c r="AN169" s="79" t="b">
        <v>0</v>
      </c>
      <c r="AO169" s="85" t="s">
        <v>1004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251</v>
      </c>
      <c r="B170" s="64" t="s">
        <v>252</v>
      </c>
      <c r="C170" s="65" t="s">
        <v>2912</v>
      </c>
      <c r="D170" s="66">
        <v>3</v>
      </c>
      <c r="E170" s="67" t="s">
        <v>132</v>
      </c>
      <c r="F170" s="68">
        <v>35</v>
      </c>
      <c r="G170" s="65"/>
      <c r="H170" s="69"/>
      <c r="I170" s="70"/>
      <c r="J170" s="70"/>
      <c r="K170" s="34" t="s">
        <v>66</v>
      </c>
      <c r="L170" s="77">
        <v>170</v>
      </c>
      <c r="M170" s="77"/>
      <c r="N170" s="72"/>
      <c r="O170" s="79" t="s">
        <v>307</v>
      </c>
      <c r="P170" s="81">
        <v>43508.48359953704</v>
      </c>
      <c r="Q170" s="79" t="s">
        <v>371</v>
      </c>
      <c r="R170" s="79"/>
      <c r="S170" s="79"/>
      <c r="T170" s="79" t="s">
        <v>574</v>
      </c>
      <c r="U170" s="82" t="s">
        <v>632</v>
      </c>
      <c r="V170" s="82" t="s">
        <v>632</v>
      </c>
      <c r="W170" s="81">
        <v>43508.48359953704</v>
      </c>
      <c r="X170" s="82" t="s">
        <v>781</v>
      </c>
      <c r="Y170" s="79"/>
      <c r="Z170" s="79"/>
      <c r="AA170" s="85" t="s">
        <v>1004</v>
      </c>
      <c r="AB170" s="79"/>
      <c r="AC170" s="79" t="b">
        <v>0</v>
      </c>
      <c r="AD170" s="79">
        <v>4</v>
      </c>
      <c r="AE170" s="85" t="s">
        <v>1169</v>
      </c>
      <c r="AF170" s="79" t="b">
        <v>0</v>
      </c>
      <c r="AG170" s="79" t="s">
        <v>1182</v>
      </c>
      <c r="AH170" s="79"/>
      <c r="AI170" s="85" t="s">
        <v>1169</v>
      </c>
      <c r="AJ170" s="79" t="b">
        <v>0</v>
      </c>
      <c r="AK170" s="79">
        <v>0</v>
      </c>
      <c r="AL170" s="85" t="s">
        <v>1169</v>
      </c>
      <c r="AM170" s="79" t="s">
        <v>1188</v>
      </c>
      <c r="AN170" s="79" t="b">
        <v>0</v>
      </c>
      <c r="AO170" s="85" t="s">
        <v>1004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1</v>
      </c>
      <c r="BD170" s="48">
        <v>1</v>
      </c>
      <c r="BE170" s="49">
        <v>2.5641025641025643</v>
      </c>
      <c r="BF170" s="48">
        <v>0</v>
      </c>
      <c r="BG170" s="49">
        <v>0</v>
      </c>
      <c r="BH170" s="48">
        <v>0</v>
      </c>
      <c r="BI170" s="49">
        <v>0</v>
      </c>
      <c r="BJ170" s="48">
        <v>38</v>
      </c>
      <c r="BK170" s="49">
        <v>97.43589743589743</v>
      </c>
      <c r="BL170" s="48">
        <v>39</v>
      </c>
    </row>
    <row r="171" spans="1:64" ht="15">
      <c r="A171" s="64" t="s">
        <v>251</v>
      </c>
      <c r="B171" s="64" t="s">
        <v>251</v>
      </c>
      <c r="C171" s="65" t="s">
        <v>2912</v>
      </c>
      <c r="D171" s="66">
        <v>3</v>
      </c>
      <c r="E171" s="67" t="s">
        <v>132</v>
      </c>
      <c r="F171" s="68">
        <v>35</v>
      </c>
      <c r="G171" s="65"/>
      <c r="H171" s="69"/>
      <c r="I171" s="70"/>
      <c r="J171" s="70"/>
      <c r="K171" s="34" t="s">
        <v>65</v>
      </c>
      <c r="L171" s="77">
        <v>171</v>
      </c>
      <c r="M171" s="77"/>
      <c r="N171" s="72"/>
      <c r="O171" s="79" t="s">
        <v>176</v>
      </c>
      <c r="P171" s="81">
        <v>43508.85273148148</v>
      </c>
      <c r="Q171" s="79" t="s">
        <v>372</v>
      </c>
      <c r="R171" s="82" t="s">
        <v>511</v>
      </c>
      <c r="S171" s="79" t="s">
        <v>545</v>
      </c>
      <c r="T171" s="79"/>
      <c r="U171" s="79"/>
      <c r="V171" s="82" t="s">
        <v>700</v>
      </c>
      <c r="W171" s="81">
        <v>43508.85273148148</v>
      </c>
      <c r="X171" s="82" t="s">
        <v>782</v>
      </c>
      <c r="Y171" s="79"/>
      <c r="Z171" s="79"/>
      <c r="AA171" s="85" t="s">
        <v>1005</v>
      </c>
      <c r="AB171" s="79"/>
      <c r="AC171" s="79" t="b">
        <v>0</v>
      </c>
      <c r="AD171" s="79">
        <v>1</v>
      </c>
      <c r="AE171" s="85" t="s">
        <v>1169</v>
      </c>
      <c r="AF171" s="79" t="b">
        <v>1</v>
      </c>
      <c r="AG171" s="79" t="s">
        <v>1182</v>
      </c>
      <c r="AH171" s="79"/>
      <c r="AI171" s="85" t="s">
        <v>1033</v>
      </c>
      <c r="AJ171" s="79" t="b">
        <v>0</v>
      </c>
      <c r="AK171" s="79">
        <v>0</v>
      </c>
      <c r="AL171" s="85" t="s">
        <v>1169</v>
      </c>
      <c r="AM171" s="79" t="s">
        <v>1188</v>
      </c>
      <c r="AN171" s="79" t="b">
        <v>0</v>
      </c>
      <c r="AO171" s="85" t="s">
        <v>1005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v>2</v>
      </c>
      <c r="BE171" s="49">
        <v>50</v>
      </c>
      <c r="BF171" s="48">
        <v>0</v>
      </c>
      <c r="BG171" s="49">
        <v>0</v>
      </c>
      <c r="BH171" s="48">
        <v>0</v>
      </c>
      <c r="BI171" s="49">
        <v>0</v>
      </c>
      <c r="BJ171" s="48">
        <v>2</v>
      </c>
      <c r="BK171" s="49">
        <v>50</v>
      </c>
      <c r="BL171" s="48">
        <v>4</v>
      </c>
    </row>
    <row r="172" spans="1:64" ht="15">
      <c r="A172" s="64" t="s">
        <v>252</v>
      </c>
      <c r="B172" s="64" t="s">
        <v>251</v>
      </c>
      <c r="C172" s="65" t="s">
        <v>2912</v>
      </c>
      <c r="D172" s="66">
        <v>3</v>
      </c>
      <c r="E172" s="67" t="s">
        <v>132</v>
      </c>
      <c r="F172" s="68">
        <v>35</v>
      </c>
      <c r="G172" s="65"/>
      <c r="H172" s="69"/>
      <c r="I172" s="70"/>
      <c r="J172" s="70"/>
      <c r="K172" s="34" t="s">
        <v>66</v>
      </c>
      <c r="L172" s="77">
        <v>172</v>
      </c>
      <c r="M172" s="77"/>
      <c r="N172" s="72"/>
      <c r="O172" s="79" t="s">
        <v>308</v>
      </c>
      <c r="P172" s="81">
        <v>43438.87398148148</v>
      </c>
      <c r="Q172" s="79" t="s">
        <v>370</v>
      </c>
      <c r="R172" s="79"/>
      <c r="S172" s="79"/>
      <c r="T172" s="79"/>
      <c r="U172" s="79"/>
      <c r="V172" s="82" t="s">
        <v>699</v>
      </c>
      <c r="W172" s="81">
        <v>43438.87398148148</v>
      </c>
      <c r="X172" s="82" t="s">
        <v>780</v>
      </c>
      <c r="Y172" s="79"/>
      <c r="Z172" s="79"/>
      <c r="AA172" s="85" t="s">
        <v>1003</v>
      </c>
      <c r="AB172" s="85" t="s">
        <v>1165</v>
      </c>
      <c r="AC172" s="79" t="b">
        <v>0</v>
      </c>
      <c r="AD172" s="79">
        <v>2</v>
      </c>
      <c r="AE172" s="85" t="s">
        <v>1179</v>
      </c>
      <c r="AF172" s="79" t="b">
        <v>0</v>
      </c>
      <c r="AG172" s="79" t="s">
        <v>1182</v>
      </c>
      <c r="AH172" s="79"/>
      <c r="AI172" s="85" t="s">
        <v>1169</v>
      </c>
      <c r="AJ172" s="79" t="b">
        <v>0</v>
      </c>
      <c r="AK172" s="79">
        <v>0</v>
      </c>
      <c r="AL172" s="85" t="s">
        <v>1169</v>
      </c>
      <c r="AM172" s="79" t="s">
        <v>1188</v>
      </c>
      <c r="AN172" s="79" t="b">
        <v>0</v>
      </c>
      <c r="AO172" s="85" t="s">
        <v>1165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253</v>
      </c>
      <c r="B173" s="64" t="s">
        <v>288</v>
      </c>
      <c r="C173" s="65" t="s">
        <v>2912</v>
      </c>
      <c r="D173" s="66">
        <v>3</v>
      </c>
      <c r="E173" s="67" t="s">
        <v>132</v>
      </c>
      <c r="F173" s="68">
        <v>35</v>
      </c>
      <c r="G173" s="65"/>
      <c r="H173" s="69"/>
      <c r="I173" s="70"/>
      <c r="J173" s="70"/>
      <c r="K173" s="34" t="s">
        <v>65</v>
      </c>
      <c r="L173" s="77">
        <v>173</v>
      </c>
      <c r="M173" s="77"/>
      <c r="N173" s="72"/>
      <c r="O173" s="79" t="s">
        <v>307</v>
      </c>
      <c r="P173" s="81">
        <v>43443.90758101852</v>
      </c>
      <c r="Q173" s="79" t="s">
        <v>373</v>
      </c>
      <c r="R173" s="79"/>
      <c r="S173" s="79"/>
      <c r="T173" s="79"/>
      <c r="U173" s="79"/>
      <c r="V173" s="82" t="s">
        <v>701</v>
      </c>
      <c r="W173" s="81">
        <v>43443.90758101852</v>
      </c>
      <c r="X173" s="82" t="s">
        <v>783</v>
      </c>
      <c r="Y173" s="79"/>
      <c r="Z173" s="79"/>
      <c r="AA173" s="85" t="s">
        <v>1006</v>
      </c>
      <c r="AB173" s="79"/>
      <c r="AC173" s="79" t="b">
        <v>0</v>
      </c>
      <c r="AD173" s="79">
        <v>0</v>
      </c>
      <c r="AE173" s="85" t="s">
        <v>1169</v>
      </c>
      <c r="AF173" s="79" t="b">
        <v>0</v>
      </c>
      <c r="AG173" s="79" t="s">
        <v>1182</v>
      </c>
      <c r="AH173" s="79"/>
      <c r="AI173" s="85" t="s">
        <v>1169</v>
      </c>
      <c r="AJ173" s="79" t="b">
        <v>0</v>
      </c>
      <c r="AK173" s="79">
        <v>1</v>
      </c>
      <c r="AL173" s="85" t="s">
        <v>1007</v>
      </c>
      <c r="AM173" s="79" t="s">
        <v>1189</v>
      </c>
      <c r="AN173" s="79" t="b">
        <v>0</v>
      </c>
      <c r="AO173" s="85" t="s">
        <v>1007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4</v>
      </c>
      <c r="BE173" s="49">
        <v>18.181818181818183</v>
      </c>
      <c r="BF173" s="48">
        <v>0</v>
      </c>
      <c r="BG173" s="49">
        <v>0</v>
      </c>
      <c r="BH173" s="48">
        <v>0</v>
      </c>
      <c r="BI173" s="49">
        <v>0</v>
      </c>
      <c r="BJ173" s="48">
        <v>18</v>
      </c>
      <c r="BK173" s="49">
        <v>81.81818181818181</v>
      </c>
      <c r="BL173" s="48">
        <v>22</v>
      </c>
    </row>
    <row r="174" spans="1:64" ht="15">
      <c r="A174" s="64" t="s">
        <v>252</v>
      </c>
      <c r="B174" s="64" t="s">
        <v>288</v>
      </c>
      <c r="C174" s="65" t="s">
        <v>2912</v>
      </c>
      <c r="D174" s="66">
        <v>3</v>
      </c>
      <c r="E174" s="67" t="s">
        <v>132</v>
      </c>
      <c r="F174" s="68">
        <v>35</v>
      </c>
      <c r="G174" s="65"/>
      <c r="H174" s="69"/>
      <c r="I174" s="70"/>
      <c r="J174" s="70"/>
      <c r="K174" s="34" t="s">
        <v>65</v>
      </c>
      <c r="L174" s="77">
        <v>174</v>
      </c>
      <c r="M174" s="77"/>
      <c r="N174" s="72"/>
      <c r="O174" s="79" t="s">
        <v>307</v>
      </c>
      <c r="P174" s="81">
        <v>43440.22516203704</v>
      </c>
      <c r="Q174" s="79" t="s">
        <v>374</v>
      </c>
      <c r="R174" s="82" t="s">
        <v>502</v>
      </c>
      <c r="S174" s="79" t="s">
        <v>547</v>
      </c>
      <c r="T174" s="79" t="s">
        <v>575</v>
      </c>
      <c r="U174" s="79"/>
      <c r="V174" s="82" t="s">
        <v>699</v>
      </c>
      <c r="W174" s="81">
        <v>43440.22516203704</v>
      </c>
      <c r="X174" s="82" t="s">
        <v>784</v>
      </c>
      <c r="Y174" s="79"/>
      <c r="Z174" s="79"/>
      <c r="AA174" s="85" t="s">
        <v>1007</v>
      </c>
      <c r="AB174" s="79"/>
      <c r="AC174" s="79" t="b">
        <v>0</v>
      </c>
      <c r="AD174" s="79">
        <v>3</v>
      </c>
      <c r="AE174" s="85" t="s">
        <v>1169</v>
      </c>
      <c r="AF174" s="79" t="b">
        <v>0</v>
      </c>
      <c r="AG174" s="79" t="s">
        <v>1182</v>
      </c>
      <c r="AH174" s="79"/>
      <c r="AI174" s="85" t="s">
        <v>1169</v>
      </c>
      <c r="AJ174" s="79" t="b">
        <v>0</v>
      </c>
      <c r="AK174" s="79">
        <v>0</v>
      </c>
      <c r="AL174" s="85" t="s">
        <v>1169</v>
      </c>
      <c r="AM174" s="79" t="s">
        <v>1188</v>
      </c>
      <c r="AN174" s="79" t="b">
        <v>0</v>
      </c>
      <c r="AO174" s="85" t="s">
        <v>1007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3</v>
      </c>
      <c r="BD174" s="48">
        <v>4</v>
      </c>
      <c r="BE174" s="49">
        <v>11.428571428571429</v>
      </c>
      <c r="BF174" s="48">
        <v>0</v>
      </c>
      <c r="BG174" s="49">
        <v>0</v>
      </c>
      <c r="BH174" s="48">
        <v>0</v>
      </c>
      <c r="BI174" s="49">
        <v>0</v>
      </c>
      <c r="BJ174" s="48">
        <v>31</v>
      </c>
      <c r="BK174" s="49">
        <v>88.57142857142857</v>
      </c>
      <c r="BL174" s="48">
        <v>35</v>
      </c>
    </row>
    <row r="175" spans="1:64" ht="15">
      <c r="A175" s="64" t="s">
        <v>253</v>
      </c>
      <c r="B175" s="64" t="s">
        <v>289</v>
      </c>
      <c r="C175" s="65" t="s">
        <v>2912</v>
      </c>
      <c r="D175" s="66">
        <v>3</v>
      </c>
      <c r="E175" s="67" t="s">
        <v>132</v>
      </c>
      <c r="F175" s="68">
        <v>35</v>
      </c>
      <c r="G175" s="65"/>
      <c r="H175" s="69"/>
      <c r="I175" s="70"/>
      <c r="J175" s="70"/>
      <c r="K175" s="34" t="s">
        <v>65</v>
      </c>
      <c r="L175" s="77">
        <v>175</v>
      </c>
      <c r="M175" s="77"/>
      <c r="N175" s="72"/>
      <c r="O175" s="79" t="s">
        <v>307</v>
      </c>
      <c r="P175" s="81">
        <v>43446.17092592592</v>
      </c>
      <c r="Q175" s="79" t="s">
        <v>375</v>
      </c>
      <c r="R175" s="79"/>
      <c r="S175" s="79"/>
      <c r="T175" s="79" t="s">
        <v>576</v>
      </c>
      <c r="U175" s="79"/>
      <c r="V175" s="82" t="s">
        <v>701</v>
      </c>
      <c r="W175" s="81">
        <v>43446.17092592592</v>
      </c>
      <c r="X175" s="82" t="s">
        <v>785</v>
      </c>
      <c r="Y175" s="79"/>
      <c r="Z175" s="79"/>
      <c r="AA175" s="85" t="s">
        <v>1008</v>
      </c>
      <c r="AB175" s="79"/>
      <c r="AC175" s="79" t="b">
        <v>0</v>
      </c>
      <c r="AD175" s="79">
        <v>0</v>
      </c>
      <c r="AE175" s="85" t="s">
        <v>1169</v>
      </c>
      <c r="AF175" s="79" t="b">
        <v>0</v>
      </c>
      <c r="AG175" s="79" t="s">
        <v>1182</v>
      </c>
      <c r="AH175" s="79"/>
      <c r="AI175" s="85" t="s">
        <v>1169</v>
      </c>
      <c r="AJ175" s="79" t="b">
        <v>0</v>
      </c>
      <c r="AK175" s="79">
        <v>1</v>
      </c>
      <c r="AL175" s="85" t="s">
        <v>1009</v>
      </c>
      <c r="AM175" s="79" t="s">
        <v>1189</v>
      </c>
      <c r="AN175" s="79" t="b">
        <v>0</v>
      </c>
      <c r="AO175" s="85" t="s">
        <v>1009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1</v>
      </c>
      <c r="BE175" s="49">
        <v>6.666666666666667</v>
      </c>
      <c r="BF175" s="48">
        <v>0</v>
      </c>
      <c r="BG175" s="49">
        <v>0</v>
      </c>
      <c r="BH175" s="48">
        <v>0</v>
      </c>
      <c r="BI175" s="49">
        <v>0</v>
      </c>
      <c r="BJ175" s="48">
        <v>14</v>
      </c>
      <c r="BK175" s="49">
        <v>93.33333333333333</v>
      </c>
      <c r="BL175" s="48">
        <v>15</v>
      </c>
    </row>
    <row r="176" spans="1:64" ht="15">
      <c r="A176" s="64" t="s">
        <v>252</v>
      </c>
      <c r="B176" s="64" t="s">
        <v>289</v>
      </c>
      <c r="C176" s="65" t="s">
        <v>2912</v>
      </c>
      <c r="D176" s="66">
        <v>3</v>
      </c>
      <c r="E176" s="67" t="s">
        <v>132</v>
      </c>
      <c r="F176" s="68">
        <v>35</v>
      </c>
      <c r="G176" s="65"/>
      <c r="H176" s="69"/>
      <c r="I176" s="70"/>
      <c r="J176" s="70"/>
      <c r="K176" s="34" t="s">
        <v>65</v>
      </c>
      <c r="L176" s="77">
        <v>176</v>
      </c>
      <c r="M176" s="77"/>
      <c r="N176" s="72"/>
      <c r="O176" s="79" t="s">
        <v>307</v>
      </c>
      <c r="P176" s="81">
        <v>43445.7181712963</v>
      </c>
      <c r="Q176" s="79" t="s">
        <v>376</v>
      </c>
      <c r="R176" s="79"/>
      <c r="S176" s="79"/>
      <c r="T176" s="79" t="s">
        <v>576</v>
      </c>
      <c r="U176" s="82" t="s">
        <v>633</v>
      </c>
      <c r="V176" s="82" t="s">
        <v>633</v>
      </c>
      <c r="W176" s="81">
        <v>43445.7181712963</v>
      </c>
      <c r="X176" s="82" t="s">
        <v>786</v>
      </c>
      <c r="Y176" s="79"/>
      <c r="Z176" s="79"/>
      <c r="AA176" s="85" t="s">
        <v>1009</v>
      </c>
      <c r="AB176" s="79"/>
      <c r="AC176" s="79" t="b">
        <v>0</v>
      </c>
      <c r="AD176" s="79">
        <v>1</v>
      </c>
      <c r="AE176" s="85" t="s">
        <v>1169</v>
      </c>
      <c r="AF176" s="79" t="b">
        <v>0</v>
      </c>
      <c r="AG176" s="79" t="s">
        <v>1182</v>
      </c>
      <c r="AH176" s="79"/>
      <c r="AI176" s="85" t="s">
        <v>1169</v>
      </c>
      <c r="AJ176" s="79" t="b">
        <v>0</v>
      </c>
      <c r="AK176" s="79">
        <v>0</v>
      </c>
      <c r="AL176" s="85" t="s">
        <v>1169</v>
      </c>
      <c r="AM176" s="79" t="s">
        <v>1189</v>
      </c>
      <c r="AN176" s="79" t="b">
        <v>0</v>
      </c>
      <c r="AO176" s="85" t="s">
        <v>1009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3</v>
      </c>
      <c r="BD176" s="48">
        <v>1</v>
      </c>
      <c r="BE176" s="49">
        <v>7.6923076923076925</v>
      </c>
      <c r="BF176" s="48">
        <v>0</v>
      </c>
      <c r="BG176" s="49">
        <v>0</v>
      </c>
      <c r="BH176" s="48">
        <v>0</v>
      </c>
      <c r="BI176" s="49">
        <v>0</v>
      </c>
      <c r="BJ176" s="48">
        <v>12</v>
      </c>
      <c r="BK176" s="49">
        <v>92.3076923076923</v>
      </c>
      <c r="BL176" s="48">
        <v>13</v>
      </c>
    </row>
    <row r="177" spans="1:64" ht="15">
      <c r="A177" s="64" t="s">
        <v>254</v>
      </c>
      <c r="B177" s="64" t="s">
        <v>290</v>
      </c>
      <c r="C177" s="65" t="s">
        <v>2913</v>
      </c>
      <c r="D177" s="66">
        <v>3.6363636363636362</v>
      </c>
      <c r="E177" s="67" t="s">
        <v>136</v>
      </c>
      <c r="F177" s="68">
        <v>32.90909090909091</v>
      </c>
      <c r="G177" s="65"/>
      <c r="H177" s="69"/>
      <c r="I177" s="70"/>
      <c r="J177" s="70"/>
      <c r="K177" s="34" t="s">
        <v>65</v>
      </c>
      <c r="L177" s="77">
        <v>177</v>
      </c>
      <c r="M177" s="77"/>
      <c r="N177" s="72"/>
      <c r="O177" s="79" t="s">
        <v>307</v>
      </c>
      <c r="P177" s="81">
        <v>43444.686631944445</v>
      </c>
      <c r="Q177" s="79" t="s">
        <v>377</v>
      </c>
      <c r="R177" s="79"/>
      <c r="S177" s="79"/>
      <c r="T177" s="79" t="s">
        <v>577</v>
      </c>
      <c r="U177" s="82" t="s">
        <v>634</v>
      </c>
      <c r="V177" s="82" t="s">
        <v>634</v>
      </c>
      <c r="W177" s="81">
        <v>43444.686631944445</v>
      </c>
      <c r="X177" s="82" t="s">
        <v>787</v>
      </c>
      <c r="Y177" s="79"/>
      <c r="Z177" s="79"/>
      <c r="AA177" s="85" t="s">
        <v>1010</v>
      </c>
      <c r="AB177" s="79"/>
      <c r="AC177" s="79" t="b">
        <v>0</v>
      </c>
      <c r="AD177" s="79">
        <v>2</v>
      </c>
      <c r="AE177" s="85" t="s">
        <v>1169</v>
      </c>
      <c r="AF177" s="79" t="b">
        <v>0</v>
      </c>
      <c r="AG177" s="79" t="s">
        <v>1182</v>
      </c>
      <c r="AH177" s="79"/>
      <c r="AI177" s="85" t="s">
        <v>1169</v>
      </c>
      <c r="AJ177" s="79" t="b">
        <v>0</v>
      </c>
      <c r="AK177" s="79">
        <v>0</v>
      </c>
      <c r="AL177" s="85" t="s">
        <v>1169</v>
      </c>
      <c r="AM177" s="79" t="s">
        <v>1188</v>
      </c>
      <c r="AN177" s="79" t="b">
        <v>0</v>
      </c>
      <c r="AO177" s="85" t="s">
        <v>1010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254</v>
      </c>
      <c r="B178" s="64" t="s">
        <v>290</v>
      </c>
      <c r="C178" s="65" t="s">
        <v>2913</v>
      </c>
      <c r="D178" s="66">
        <v>3.6363636363636362</v>
      </c>
      <c r="E178" s="67" t="s">
        <v>136</v>
      </c>
      <c r="F178" s="68">
        <v>32.90909090909091</v>
      </c>
      <c r="G178" s="65"/>
      <c r="H178" s="69"/>
      <c r="I178" s="70"/>
      <c r="J178" s="70"/>
      <c r="K178" s="34" t="s">
        <v>65</v>
      </c>
      <c r="L178" s="77">
        <v>178</v>
      </c>
      <c r="M178" s="77"/>
      <c r="N178" s="72"/>
      <c r="O178" s="79" t="s">
        <v>307</v>
      </c>
      <c r="P178" s="81">
        <v>43445.77028935185</v>
      </c>
      <c r="Q178" s="79" t="s">
        <v>378</v>
      </c>
      <c r="R178" s="79"/>
      <c r="S178" s="79"/>
      <c r="T178" s="79" t="s">
        <v>578</v>
      </c>
      <c r="U178" s="79"/>
      <c r="V178" s="82" t="s">
        <v>702</v>
      </c>
      <c r="W178" s="81">
        <v>43445.77028935185</v>
      </c>
      <c r="X178" s="82" t="s">
        <v>788</v>
      </c>
      <c r="Y178" s="79"/>
      <c r="Z178" s="79"/>
      <c r="AA178" s="85" t="s">
        <v>1011</v>
      </c>
      <c r="AB178" s="85" t="s">
        <v>1045</v>
      </c>
      <c r="AC178" s="79" t="b">
        <v>0</v>
      </c>
      <c r="AD178" s="79">
        <v>1</v>
      </c>
      <c r="AE178" s="85" t="s">
        <v>1170</v>
      </c>
      <c r="AF178" s="79" t="b">
        <v>0</v>
      </c>
      <c r="AG178" s="79" t="s">
        <v>1182</v>
      </c>
      <c r="AH178" s="79"/>
      <c r="AI178" s="85" t="s">
        <v>1169</v>
      </c>
      <c r="AJ178" s="79" t="b">
        <v>0</v>
      </c>
      <c r="AK178" s="79">
        <v>1</v>
      </c>
      <c r="AL178" s="85" t="s">
        <v>1169</v>
      </c>
      <c r="AM178" s="79" t="s">
        <v>1201</v>
      </c>
      <c r="AN178" s="79" t="b">
        <v>0</v>
      </c>
      <c r="AO178" s="85" t="s">
        <v>1045</v>
      </c>
      <c r="AP178" s="79" t="s">
        <v>176</v>
      </c>
      <c r="AQ178" s="79">
        <v>0</v>
      </c>
      <c r="AR178" s="79">
        <v>0</v>
      </c>
      <c r="AS178" s="79" t="s">
        <v>1207</v>
      </c>
      <c r="AT178" s="79" t="s">
        <v>1211</v>
      </c>
      <c r="AU178" s="79" t="s">
        <v>1213</v>
      </c>
      <c r="AV178" s="79" t="s">
        <v>1215</v>
      </c>
      <c r="AW178" s="79" t="s">
        <v>1219</v>
      </c>
      <c r="AX178" s="79" t="s">
        <v>1223</v>
      </c>
      <c r="AY178" s="79" t="s">
        <v>1226</v>
      </c>
      <c r="AZ178" s="82" t="s">
        <v>1228</v>
      </c>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253</v>
      </c>
      <c r="B179" s="64" t="s">
        <v>290</v>
      </c>
      <c r="C179" s="65" t="s">
        <v>2912</v>
      </c>
      <c r="D179" s="66">
        <v>3</v>
      </c>
      <c r="E179" s="67" t="s">
        <v>132</v>
      </c>
      <c r="F179" s="68">
        <v>35</v>
      </c>
      <c r="G179" s="65"/>
      <c r="H179" s="69"/>
      <c r="I179" s="70"/>
      <c r="J179" s="70"/>
      <c r="K179" s="34" t="s">
        <v>65</v>
      </c>
      <c r="L179" s="77">
        <v>179</v>
      </c>
      <c r="M179" s="77"/>
      <c r="N179" s="72"/>
      <c r="O179" s="79" t="s">
        <v>307</v>
      </c>
      <c r="P179" s="81">
        <v>43446.17084490741</v>
      </c>
      <c r="Q179" s="79" t="s">
        <v>379</v>
      </c>
      <c r="R179" s="79"/>
      <c r="S179" s="79"/>
      <c r="T179" s="79"/>
      <c r="U179" s="79"/>
      <c r="V179" s="82" t="s">
        <v>701</v>
      </c>
      <c r="W179" s="81">
        <v>43446.17084490741</v>
      </c>
      <c r="X179" s="82" t="s">
        <v>789</v>
      </c>
      <c r="Y179" s="79"/>
      <c r="Z179" s="79"/>
      <c r="AA179" s="85" t="s">
        <v>1012</v>
      </c>
      <c r="AB179" s="79"/>
      <c r="AC179" s="79" t="b">
        <v>0</v>
      </c>
      <c r="AD179" s="79">
        <v>0</v>
      </c>
      <c r="AE179" s="85" t="s">
        <v>1169</v>
      </c>
      <c r="AF179" s="79" t="b">
        <v>0</v>
      </c>
      <c r="AG179" s="79" t="s">
        <v>1182</v>
      </c>
      <c r="AH179" s="79"/>
      <c r="AI179" s="85" t="s">
        <v>1169</v>
      </c>
      <c r="AJ179" s="79" t="b">
        <v>0</v>
      </c>
      <c r="AK179" s="79">
        <v>2</v>
      </c>
      <c r="AL179" s="85" t="s">
        <v>1011</v>
      </c>
      <c r="AM179" s="79" t="s">
        <v>1189</v>
      </c>
      <c r="AN179" s="79" t="b">
        <v>0</v>
      </c>
      <c r="AO179" s="85" t="s">
        <v>1011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1</v>
      </c>
      <c r="BD179" s="48"/>
      <c r="BE179" s="49"/>
      <c r="BF179" s="48"/>
      <c r="BG179" s="49"/>
      <c r="BH179" s="48"/>
      <c r="BI179" s="49"/>
      <c r="BJ179" s="48"/>
      <c r="BK179" s="49"/>
      <c r="BL179" s="48"/>
    </row>
    <row r="180" spans="1:64" ht="15">
      <c r="A180" s="64" t="s">
        <v>252</v>
      </c>
      <c r="B180" s="64" t="s">
        <v>290</v>
      </c>
      <c r="C180" s="65" t="s">
        <v>2912</v>
      </c>
      <c r="D180" s="66">
        <v>3</v>
      </c>
      <c r="E180" s="67" t="s">
        <v>132</v>
      </c>
      <c r="F180" s="68">
        <v>35</v>
      </c>
      <c r="G180" s="65"/>
      <c r="H180" s="69"/>
      <c r="I180" s="70"/>
      <c r="J180" s="70"/>
      <c r="K180" s="34" t="s">
        <v>65</v>
      </c>
      <c r="L180" s="77">
        <v>180</v>
      </c>
      <c r="M180" s="77"/>
      <c r="N180" s="72"/>
      <c r="O180" s="79" t="s">
        <v>307</v>
      </c>
      <c r="P180" s="81">
        <v>43445.82980324074</v>
      </c>
      <c r="Q180" s="79" t="s">
        <v>379</v>
      </c>
      <c r="R180" s="79"/>
      <c r="S180" s="79"/>
      <c r="T180" s="79"/>
      <c r="U180" s="79"/>
      <c r="V180" s="82" t="s">
        <v>699</v>
      </c>
      <c r="W180" s="81">
        <v>43445.82980324074</v>
      </c>
      <c r="X180" s="82" t="s">
        <v>790</v>
      </c>
      <c r="Y180" s="79"/>
      <c r="Z180" s="79"/>
      <c r="AA180" s="85" t="s">
        <v>1013</v>
      </c>
      <c r="AB180" s="79"/>
      <c r="AC180" s="79" t="b">
        <v>0</v>
      </c>
      <c r="AD180" s="79">
        <v>0</v>
      </c>
      <c r="AE180" s="85" t="s">
        <v>1169</v>
      </c>
      <c r="AF180" s="79" t="b">
        <v>0</v>
      </c>
      <c r="AG180" s="79" t="s">
        <v>1182</v>
      </c>
      <c r="AH180" s="79"/>
      <c r="AI180" s="85" t="s">
        <v>1169</v>
      </c>
      <c r="AJ180" s="79" t="b">
        <v>0</v>
      </c>
      <c r="AK180" s="79">
        <v>1</v>
      </c>
      <c r="AL180" s="85" t="s">
        <v>1011</v>
      </c>
      <c r="AM180" s="79" t="s">
        <v>1189</v>
      </c>
      <c r="AN180" s="79" t="b">
        <v>0</v>
      </c>
      <c r="AO180" s="85" t="s">
        <v>1011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255</v>
      </c>
      <c r="B181" s="64" t="s">
        <v>291</v>
      </c>
      <c r="C181" s="65" t="s">
        <v>2912</v>
      </c>
      <c r="D181" s="66">
        <v>3</v>
      </c>
      <c r="E181" s="67" t="s">
        <v>132</v>
      </c>
      <c r="F181" s="68">
        <v>35</v>
      </c>
      <c r="G181" s="65"/>
      <c r="H181" s="69"/>
      <c r="I181" s="70"/>
      <c r="J181" s="70"/>
      <c r="K181" s="34" t="s">
        <v>65</v>
      </c>
      <c r="L181" s="77">
        <v>181</v>
      </c>
      <c r="M181" s="77"/>
      <c r="N181" s="72"/>
      <c r="O181" s="79" t="s">
        <v>307</v>
      </c>
      <c r="P181" s="81">
        <v>43446.723703703705</v>
      </c>
      <c r="Q181" s="79" t="s">
        <v>380</v>
      </c>
      <c r="R181" s="79"/>
      <c r="S181" s="79"/>
      <c r="T181" s="79" t="s">
        <v>579</v>
      </c>
      <c r="U181" s="79"/>
      <c r="V181" s="82" t="s">
        <v>703</v>
      </c>
      <c r="W181" s="81">
        <v>43446.723703703705</v>
      </c>
      <c r="X181" s="82" t="s">
        <v>791</v>
      </c>
      <c r="Y181" s="79"/>
      <c r="Z181" s="79"/>
      <c r="AA181" s="85" t="s">
        <v>1014</v>
      </c>
      <c r="AB181" s="79"/>
      <c r="AC181" s="79" t="b">
        <v>0</v>
      </c>
      <c r="AD181" s="79">
        <v>0</v>
      </c>
      <c r="AE181" s="85" t="s">
        <v>1169</v>
      </c>
      <c r="AF181" s="79" t="b">
        <v>0</v>
      </c>
      <c r="AG181" s="79" t="s">
        <v>1182</v>
      </c>
      <c r="AH181" s="79"/>
      <c r="AI181" s="85" t="s">
        <v>1169</v>
      </c>
      <c r="AJ181" s="79" t="b">
        <v>0</v>
      </c>
      <c r="AK181" s="79">
        <v>1</v>
      </c>
      <c r="AL181" s="85" t="s">
        <v>1016</v>
      </c>
      <c r="AM181" s="79" t="s">
        <v>1189</v>
      </c>
      <c r="AN181" s="79" t="b">
        <v>0</v>
      </c>
      <c r="AO181" s="85" t="s">
        <v>1016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5.2631578947368425</v>
      </c>
      <c r="BF181" s="48">
        <v>0</v>
      </c>
      <c r="BG181" s="49">
        <v>0</v>
      </c>
      <c r="BH181" s="48">
        <v>0</v>
      </c>
      <c r="BI181" s="49">
        <v>0</v>
      </c>
      <c r="BJ181" s="48">
        <v>18</v>
      </c>
      <c r="BK181" s="49">
        <v>94.73684210526316</v>
      </c>
      <c r="BL181" s="48">
        <v>19</v>
      </c>
    </row>
    <row r="182" spans="1:64" ht="15">
      <c r="A182" s="64" t="s">
        <v>253</v>
      </c>
      <c r="B182" s="64" t="s">
        <v>291</v>
      </c>
      <c r="C182" s="65" t="s">
        <v>2912</v>
      </c>
      <c r="D182" s="66">
        <v>3</v>
      </c>
      <c r="E182" s="67" t="s">
        <v>132</v>
      </c>
      <c r="F182" s="68">
        <v>35</v>
      </c>
      <c r="G182" s="65"/>
      <c r="H182" s="69"/>
      <c r="I182" s="70"/>
      <c r="J182" s="70"/>
      <c r="K182" s="34" t="s">
        <v>65</v>
      </c>
      <c r="L182" s="77">
        <v>182</v>
      </c>
      <c r="M182" s="77"/>
      <c r="N182" s="72"/>
      <c r="O182" s="79" t="s">
        <v>307</v>
      </c>
      <c r="P182" s="81">
        <v>43452.14082175926</v>
      </c>
      <c r="Q182" s="79" t="s">
        <v>380</v>
      </c>
      <c r="R182" s="79"/>
      <c r="S182" s="79"/>
      <c r="T182" s="79" t="s">
        <v>579</v>
      </c>
      <c r="U182" s="79"/>
      <c r="V182" s="82" t="s">
        <v>701</v>
      </c>
      <c r="W182" s="81">
        <v>43452.14082175926</v>
      </c>
      <c r="X182" s="82" t="s">
        <v>792</v>
      </c>
      <c r="Y182" s="79"/>
      <c r="Z182" s="79"/>
      <c r="AA182" s="85" t="s">
        <v>1015</v>
      </c>
      <c r="AB182" s="79"/>
      <c r="AC182" s="79" t="b">
        <v>0</v>
      </c>
      <c r="AD182" s="79">
        <v>0</v>
      </c>
      <c r="AE182" s="85" t="s">
        <v>1169</v>
      </c>
      <c r="AF182" s="79" t="b">
        <v>0</v>
      </c>
      <c r="AG182" s="79" t="s">
        <v>1182</v>
      </c>
      <c r="AH182" s="79"/>
      <c r="AI182" s="85" t="s">
        <v>1169</v>
      </c>
      <c r="AJ182" s="79" t="b">
        <v>0</v>
      </c>
      <c r="AK182" s="79">
        <v>2</v>
      </c>
      <c r="AL182" s="85" t="s">
        <v>1016</v>
      </c>
      <c r="AM182" s="79" t="s">
        <v>1189</v>
      </c>
      <c r="AN182" s="79" t="b">
        <v>0</v>
      </c>
      <c r="AO182" s="85" t="s">
        <v>1016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1</v>
      </c>
      <c r="BD182" s="48">
        <v>1</v>
      </c>
      <c r="BE182" s="49">
        <v>5.2631578947368425</v>
      </c>
      <c r="BF182" s="48">
        <v>0</v>
      </c>
      <c r="BG182" s="49">
        <v>0</v>
      </c>
      <c r="BH182" s="48">
        <v>0</v>
      </c>
      <c r="BI182" s="49">
        <v>0</v>
      </c>
      <c r="BJ182" s="48">
        <v>18</v>
      </c>
      <c r="BK182" s="49">
        <v>94.73684210526316</v>
      </c>
      <c r="BL182" s="48">
        <v>19</v>
      </c>
    </row>
    <row r="183" spans="1:64" ht="15">
      <c r="A183" s="64" t="s">
        <v>252</v>
      </c>
      <c r="B183" s="64" t="s">
        <v>291</v>
      </c>
      <c r="C183" s="65" t="s">
        <v>2912</v>
      </c>
      <c r="D183" s="66">
        <v>3</v>
      </c>
      <c r="E183" s="67" t="s">
        <v>132</v>
      </c>
      <c r="F183" s="68">
        <v>35</v>
      </c>
      <c r="G183" s="65"/>
      <c r="H183" s="69"/>
      <c r="I183" s="70"/>
      <c r="J183" s="70"/>
      <c r="K183" s="34" t="s">
        <v>65</v>
      </c>
      <c r="L183" s="77">
        <v>183</v>
      </c>
      <c r="M183" s="77"/>
      <c r="N183" s="72"/>
      <c r="O183" s="79" t="s">
        <v>307</v>
      </c>
      <c r="P183" s="81">
        <v>43446.72289351852</v>
      </c>
      <c r="Q183" s="79" t="s">
        <v>381</v>
      </c>
      <c r="R183" s="79"/>
      <c r="S183" s="79"/>
      <c r="T183" s="79" t="s">
        <v>580</v>
      </c>
      <c r="U183" s="82" t="s">
        <v>635</v>
      </c>
      <c r="V183" s="82" t="s">
        <v>635</v>
      </c>
      <c r="W183" s="81">
        <v>43446.72289351852</v>
      </c>
      <c r="X183" s="82" t="s">
        <v>793</v>
      </c>
      <c r="Y183" s="79"/>
      <c r="Z183" s="79"/>
      <c r="AA183" s="85" t="s">
        <v>1016</v>
      </c>
      <c r="AB183" s="79"/>
      <c r="AC183" s="79" t="b">
        <v>0</v>
      </c>
      <c r="AD183" s="79">
        <v>0</v>
      </c>
      <c r="AE183" s="85" t="s">
        <v>1169</v>
      </c>
      <c r="AF183" s="79" t="b">
        <v>0</v>
      </c>
      <c r="AG183" s="79" t="s">
        <v>1182</v>
      </c>
      <c r="AH183" s="79"/>
      <c r="AI183" s="85" t="s">
        <v>1169</v>
      </c>
      <c r="AJ183" s="79" t="b">
        <v>0</v>
      </c>
      <c r="AK183" s="79">
        <v>1</v>
      </c>
      <c r="AL183" s="85" t="s">
        <v>1169</v>
      </c>
      <c r="AM183" s="79" t="s">
        <v>1189</v>
      </c>
      <c r="AN183" s="79" t="b">
        <v>0</v>
      </c>
      <c r="AO183" s="85" t="s">
        <v>1016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5</v>
      </c>
      <c r="BF183" s="48">
        <v>0</v>
      </c>
      <c r="BG183" s="49">
        <v>0</v>
      </c>
      <c r="BH183" s="48">
        <v>0</v>
      </c>
      <c r="BI183" s="49">
        <v>0</v>
      </c>
      <c r="BJ183" s="48">
        <v>19</v>
      </c>
      <c r="BK183" s="49">
        <v>95</v>
      </c>
      <c r="BL183" s="48">
        <v>20</v>
      </c>
    </row>
    <row r="184" spans="1:64" ht="15">
      <c r="A184" s="64" t="s">
        <v>254</v>
      </c>
      <c r="B184" s="64" t="s">
        <v>292</v>
      </c>
      <c r="C184" s="65" t="s">
        <v>2913</v>
      </c>
      <c r="D184" s="66">
        <v>3.6363636363636362</v>
      </c>
      <c r="E184" s="67" t="s">
        <v>136</v>
      </c>
      <c r="F184" s="68">
        <v>32.90909090909091</v>
      </c>
      <c r="G184" s="65"/>
      <c r="H184" s="69"/>
      <c r="I184" s="70"/>
      <c r="J184" s="70"/>
      <c r="K184" s="34" t="s">
        <v>65</v>
      </c>
      <c r="L184" s="77">
        <v>184</v>
      </c>
      <c r="M184" s="77"/>
      <c r="N184" s="72"/>
      <c r="O184" s="79" t="s">
        <v>307</v>
      </c>
      <c r="P184" s="81">
        <v>43444.686631944445</v>
      </c>
      <c r="Q184" s="79" t="s">
        <v>377</v>
      </c>
      <c r="R184" s="79"/>
      <c r="S184" s="79"/>
      <c r="T184" s="79" t="s">
        <v>577</v>
      </c>
      <c r="U184" s="82" t="s">
        <v>634</v>
      </c>
      <c r="V184" s="82" t="s">
        <v>634</v>
      </c>
      <c r="W184" s="81">
        <v>43444.686631944445</v>
      </c>
      <c r="X184" s="82" t="s">
        <v>787</v>
      </c>
      <c r="Y184" s="79"/>
      <c r="Z184" s="79"/>
      <c r="AA184" s="85" t="s">
        <v>1010</v>
      </c>
      <c r="AB184" s="79"/>
      <c r="AC184" s="79" t="b">
        <v>0</v>
      </c>
      <c r="AD184" s="79">
        <v>2</v>
      </c>
      <c r="AE184" s="85" t="s">
        <v>1169</v>
      </c>
      <c r="AF184" s="79" t="b">
        <v>0</v>
      </c>
      <c r="AG184" s="79" t="s">
        <v>1182</v>
      </c>
      <c r="AH184" s="79"/>
      <c r="AI184" s="85" t="s">
        <v>1169</v>
      </c>
      <c r="AJ184" s="79" t="b">
        <v>0</v>
      </c>
      <c r="AK184" s="79">
        <v>0</v>
      </c>
      <c r="AL184" s="85" t="s">
        <v>1169</v>
      </c>
      <c r="AM184" s="79" t="s">
        <v>1188</v>
      </c>
      <c r="AN184" s="79" t="b">
        <v>0</v>
      </c>
      <c r="AO184" s="85" t="s">
        <v>1010</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v>2</v>
      </c>
      <c r="BE184" s="49">
        <v>5.405405405405405</v>
      </c>
      <c r="BF184" s="48">
        <v>1</v>
      </c>
      <c r="BG184" s="49">
        <v>2.7027027027027026</v>
      </c>
      <c r="BH184" s="48">
        <v>0</v>
      </c>
      <c r="BI184" s="49">
        <v>0</v>
      </c>
      <c r="BJ184" s="48">
        <v>34</v>
      </c>
      <c r="BK184" s="49">
        <v>91.89189189189189</v>
      </c>
      <c r="BL184" s="48">
        <v>37</v>
      </c>
    </row>
    <row r="185" spans="1:64" ht="15">
      <c r="A185" s="64" t="s">
        <v>254</v>
      </c>
      <c r="B185" s="64" t="s">
        <v>292</v>
      </c>
      <c r="C185" s="65" t="s">
        <v>2913</v>
      </c>
      <c r="D185" s="66">
        <v>3.6363636363636362</v>
      </c>
      <c r="E185" s="67" t="s">
        <v>136</v>
      </c>
      <c r="F185" s="68">
        <v>32.90909090909091</v>
      </c>
      <c r="G185" s="65"/>
      <c r="H185" s="69"/>
      <c r="I185" s="70"/>
      <c r="J185" s="70"/>
      <c r="K185" s="34" t="s">
        <v>65</v>
      </c>
      <c r="L185" s="77">
        <v>185</v>
      </c>
      <c r="M185" s="77"/>
      <c r="N185" s="72"/>
      <c r="O185" s="79" t="s">
        <v>307</v>
      </c>
      <c r="P185" s="81">
        <v>43445.77028935185</v>
      </c>
      <c r="Q185" s="79" t="s">
        <v>378</v>
      </c>
      <c r="R185" s="79"/>
      <c r="S185" s="79"/>
      <c r="T185" s="79" t="s">
        <v>578</v>
      </c>
      <c r="U185" s="79"/>
      <c r="V185" s="82" t="s">
        <v>702</v>
      </c>
      <c r="W185" s="81">
        <v>43445.77028935185</v>
      </c>
      <c r="X185" s="82" t="s">
        <v>788</v>
      </c>
      <c r="Y185" s="79"/>
      <c r="Z185" s="79"/>
      <c r="AA185" s="85" t="s">
        <v>1011</v>
      </c>
      <c r="AB185" s="85" t="s">
        <v>1045</v>
      </c>
      <c r="AC185" s="79" t="b">
        <v>0</v>
      </c>
      <c r="AD185" s="79">
        <v>1</v>
      </c>
      <c r="AE185" s="85" t="s">
        <v>1170</v>
      </c>
      <c r="AF185" s="79" t="b">
        <v>0</v>
      </c>
      <c r="AG185" s="79" t="s">
        <v>1182</v>
      </c>
      <c r="AH185" s="79"/>
      <c r="AI185" s="85" t="s">
        <v>1169</v>
      </c>
      <c r="AJ185" s="79" t="b">
        <v>0</v>
      </c>
      <c r="AK185" s="79">
        <v>1</v>
      </c>
      <c r="AL185" s="85" t="s">
        <v>1169</v>
      </c>
      <c r="AM185" s="79" t="s">
        <v>1201</v>
      </c>
      <c r="AN185" s="79" t="b">
        <v>0</v>
      </c>
      <c r="AO185" s="85" t="s">
        <v>1045</v>
      </c>
      <c r="AP185" s="79" t="s">
        <v>176</v>
      </c>
      <c r="AQ185" s="79">
        <v>0</v>
      </c>
      <c r="AR185" s="79">
        <v>0</v>
      </c>
      <c r="AS185" s="79" t="s">
        <v>1207</v>
      </c>
      <c r="AT185" s="79" t="s">
        <v>1211</v>
      </c>
      <c r="AU185" s="79" t="s">
        <v>1213</v>
      </c>
      <c r="AV185" s="79" t="s">
        <v>1215</v>
      </c>
      <c r="AW185" s="79" t="s">
        <v>1219</v>
      </c>
      <c r="AX185" s="79" t="s">
        <v>1223</v>
      </c>
      <c r="AY185" s="79" t="s">
        <v>1226</v>
      </c>
      <c r="AZ185" s="82" t="s">
        <v>1228</v>
      </c>
      <c r="BA185">
        <v>2</v>
      </c>
      <c r="BB185" s="78" t="str">
        <f>REPLACE(INDEX(GroupVertices[Group],MATCH(Edges[[#This Row],[Vertex 1]],GroupVertices[Vertex],0)),1,1,"")</f>
        <v>1</v>
      </c>
      <c r="BC185" s="78" t="str">
        <f>REPLACE(INDEX(GroupVertices[Group],MATCH(Edges[[#This Row],[Vertex 2]],GroupVertices[Vertex],0)),1,1,"")</f>
        <v>1</v>
      </c>
      <c r="BD185" s="48">
        <v>2</v>
      </c>
      <c r="BE185" s="49">
        <v>7.142857142857143</v>
      </c>
      <c r="BF185" s="48">
        <v>0</v>
      </c>
      <c r="BG185" s="49">
        <v>0</v>
      </c>
      <c r="BH185" s="48">
        <v>0</v>
      </c>
      <c r="BI185" s="49">
        <v>0</v>
      </c>
      <c r="BJ185" s="48">
        <v>26</v>
      </c>
      <c r="BK185" s="49">
        <v>92.85714285714286</v>
      </c>
      <c r="BL185" s="48">
        <v>28</v>
      </c>
    </row>
    <row r="186" spans="1:64" ht="15">
      <c r="A186" s="64" t="s">
        <v>255</v>
      </c>
      <c r="B186" s="64" t="s">
        <v>292</v>
      </c>
      <c r="C186" s="65" t="s">
        <v>2912</v>
      </c>
      <c r="D186" s="66">
        <v>3</v>
      </c>
      <c r="E186" s="67" t="s">
        <v>132</v>
      </c>
      <c r="F186" s="68">
        <v>35</v>
      </c>
      <c r="G186" s="65"/>
      <c r="H186" s="69"/>
      <c r="I186" s="70"/>
      <c r="J186" s="70"/>
      <c r="K186" s="34" t="s">
        <v>65</v>
      </c>
      <c r="L186" s="77">
        <v>186</v>
      </c>
      <c r="M186" s="77"/>
      <c r="N186" s="72"/>
      <c r="O186" s="79" t="s">
        <v>307</v>
      </c>
      <c r="P186" s="81">
        <v>43445.69006944444</v>
      </c>
      <c r="Q186" s="79" t="s">
        <v>382</v>
      </c>
      <c r="R186" s="79"/>
      <c r="S186" s="79"/>
      <c r="T186" s="79"/>
      <c r="U186" s="79"/>
      <c r="V186" s="82" t="s">
        <v>703</v>
      </c>
      <c r="W186" s="81">
        <v>43445.69006944444</v>
      </c>
      <c r="X186" s="82" t="s">
        <v>794</v>
      </c>
      <c r="Y186" s="79"/>
      <c r="Z186" s="79"/>
      <c r="AA186" s="85" t="s">
        <v>1017</v>
      </c>
      <c r="AB186" s="79"/>
      <c r="AC186" s="79" t="b">
        <v>0</v>
      </c>
      <c r="AD186" s="79">
        <v>0</v>
      </c>
      <c r="AE186" s="85" t="s">
        <v>1169</v>
      </c>
      <c r="AF186" s="79" t="b">
        <v>0</v>
      </c>
      <c r="AG186" s="79" t="s">
        <v>1182</v>
      </c>
      <c r="AH186" s="79"/>
      <c r="AI186" s="85" t="s">
        <v>1169</v>
      </c>
      <c r="AJ186" s="79" t="b">
        <v>0</v>
      </c>
      <c r="AK186" s="79">
        <v>3</v>
      </c>
      <c r="AL186" s="85" t="s">
        <v>1010</v>
      </c>
      <c r="AM186" s="79" t="s">
        <v>1189</v>
      </c>
      <c r="AN186" s="79" t="b">
        <v>0</v>
      </c>
      <c r="AO186" s="85" t="s">
        <v>1010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1</v>
      </c>
      <c r="BE186" s="49">
        <v>4.3478260869565215</v>
      </c>
      <c r="BF186" s="48">
        <v>1</v>
      </c>
      <c r="BG186" s="49">
        <v>4.3478260869565215</v>
      </c>
      <c r="BH186" s="48">
        <v>0</v>
      </c>
      <c r="BI186" s="49">
        <v>0</v>
      </c>
      <c r="BJ186" s="48">
        <v>21</v>
      </c>
      <c r="BK186" s="49">
        <v>91.30434782608695</v>
      </c>
      <c r="BL186" s="48">
        <v>23</v>
      </c>
    </row>
    <row r="187" spans="1:64" ht="15">
      <c r="A187" s="64" t="s">
        <v>253</v>
      </c>
      <c r="B187" s="64" t="s">
        <v>292</v>
      </c>
      <c r="C187" s="65" t="s">
        <v>2913</v>
      </c>
      <c r="D187" s="66">
        <v>3.6363636363636362</v>
      </c>
      <c r="E187" s="67" t="s">
        <v>136</v>
      </c>
      <c r="F187" s="68">
        <v>32.90909090909091</v>
      </c>
      <c r="G187" s="65"/>
      <c r="H187" s="69"/>
      <c r="I187" s="70"/>
      <c r="J187" s="70"/>
      <c r="K187" s="34" t="s">
        <v>65</v>
      </c>
      <c r="L187" s="77">
        <v>187</v>
      </c>
      <c r="M187" s="77"/>
      <c r="N187" s="72"/>
      <c r="O187" s="79" t="s">
        <v>307</v>
      </c>
      <c r="P187" s="81">
        <v>43445.173472222225</v>
      </c>
      <c r="Q187" s="79" t="s">
        <v>382</v>
      </c>
      <c r="R187" s="79"/>
      <c r="S187" s="79"/>
      <c r="T187" s="79"/>
      <c r="U187" s="79"/>
      <c r="V187" s="82" t="s">
        <v>701</v>
      </c>
      <c r="W187" s="81">
        <v>43445.173472222225</v>
      </c>
      <c r="X187" s="82" t="s">
        <v>795</v>
      </c>
      <c r="Y187" s="79"/>
      <c r="Z187" s="79"/>
      <c r="AA187" s="85" t="s">
        <v>1018</v>
      </c>
      <c r="AB187" s="79"/>
      <c r="AC187" s="79" t="b">
        <v>0</v>
      </c>
      <c r="AD187" s="79">
        <v>0</v>
      </c>
      <c r="AE187" s="85" t="s">
        <v>1169</v>
      </c>
      <c r="AF187" s="79" t="b">
        <v>0</v>
      </c>
      <c r="AG187" s="79" t="s">
        <v>1182</v>
      </c>
      <c r="AH187" s="79"/>
      <c r="AI187" s="85" t="s">
        <v>1169</v>
      </c>
      <c r="AJ187" s="79" t="b">
        <v>0</v>
      </c>
      <c r="AK187" s="79">
        <v>3</v>
      </c>
      <c r="AL187" s="85" t="s">
        <v>1010</v>
      </c>
      <c r="AM187" s="79" t="s">
        <v>1189</v>
      </c>
      <c r="AN187" s="79" t="b">
        <v>0</v>
      </c>
      <c r="AO187" s="85" t="s">
        <v>1010</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1</v>
      </c>
      <c r="BD187" s="48">
        <v>1</v>
      </c>
      <c r="BE187" s="49">
        <v>4.3478260869565215</v>
      </c>
      <c r="BF187" s="48">
        <v>1</v>
      </c>
      <c r="BG187" s="49">
        <v>4.3478260869565215</v>
      </c>
      <c r="BH187" s="48">
        <v>0</v>
      </c>
      <c r="BI187" s="49">
        <v>0</v>
      </c>
      <c r="BJ187" s="48">
        <v>21</v>
      </c>
      <c r="BK187" s="49">
        <v>91.30434782608695</v>
      </c>
      <c r="BL187" s="48">
        <v>23</v>
      </c>
    </row>
    <row r="188" spans="1:64" ht="15">
      <c r="A188" s="64" t="s">
        <v>253</v>
      </c>
      <c r="B188" s="64" t="s">
        <v>292</v>
      </c>
      <c r="C188" s="65" t="s">
        <v>2913</v>
      </c>
      <c r="D188" s="66">
        <v>3.6363636363636362</v>
      </c>
      <c r="E188" s="67" t="s">
        <v>136</v>
      </c>
      <c r="F188" s="68">
        <v>32.90909090909091</v>
      </c>
      <c r="G188" s="65"/>
      <c r="H188" s="69"/>
      <c r="I188" s="70"/>
      <c r="J188" s="70"/>
      <c r="K188" s="34" t="s">
        <v>65</v>
      </c>
      <c r="L188" s="77">
        <v>188</v>
      </c>
      <c r="M188" s="77"/>
      <c r="N188" s="72"/>
      <c r="O188" s="79" t="s">
        <v>307</v>
      </c>
      <c r="P188" s="81">
        <v>43446.17084490741</v>
      </c>
      <c r="Q188" s="79" t="s">
        <v>379</v>
      </c>
      <c r="R188" s="79"/>
      <c r="S188" s="79"/>
      <c r="T188" s="79"/>
      <c r="U188" s="79"/>
      <c r="V188" s="82" t="s">
        <v>701</v>
      </c>
      <c r="W188" s="81">
        <v>43446.17084490741</v>
      </c>
      <c r="X188" s="82" t="s">
        <v>789</v>
      </c>
      <c r="Y188" s="79"/>
      <c r="Z188" s="79"/>
      <c r="AA188" s="85" t="s">
        <v>1012</v>
      </c>
      <c r="AB188" s="79"/>
      <c r="AC188" s="79" t="b">
        <v>0</v>
      </c>
      <c r="AD188" s="79">
        <v>0</v>
      </c>
      <c r="AE188" s="85" t="s">
        <v>1169</v>
      </c>
      <c r="AF188" s="79" t="b">
        <v>0</v>
      </c>
      <c r="AG188" s="79" t="s">
        <v>1182</v>
      </c>
      <c r="AH188" s="79"/>
      <c r="AI188" s="85" t="s">
        <v>1169</v>
      </c>
      <c r="AJ188" s="79" t="b">
        <v>0</v>
      </c>
      <c r="AK188" s="79">
        <v>2</v>
      </c>
      <c r="AL188" s="85" t="s">
        <v>1011</v>
      </c>
      <c r="AM188" s="79" t="s">
        <v>1189</v>
      </c>
      <c r="AN188" s="79" t="b">
        <v>0</v>
      </c>
      <c r="AO188" s="85" t="s">
        <v>1011</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1</v>
      </c>
      <c r="BD188" s="48">
        <v>2</v>
      </c>
      <c r="BE188" s="49">
        <v>9.090909090909092</v>
      </c>
      <c r="BF188" s="48">
        <v>0</v>
      </c>
      <c r="BG188" s="49">
        <v>0</v>
      </c>
      <c r="BH188" s="48">
        <v>0</v>
      </c>
      <c r="BI188" s="49">
        <v>0</v>
      </c>
      <c r="BJ188" s="48">
        <v>20</v>
      </c>
      <c r="BK188" s="49">
        <v>90.9090909090909</v>
      </c>
      <c r="BL188" s="48">
        <v>22</v>
      </c>
    </row>
    <row r="189" spans="1:64" ht="15">
      <c r="A189" s="64" t="s">
        <v>252</v>
      </c>
      <c r="B189" s="64" t="s">
        <v>292</v>
      </c>
      <c r="C189" s="65" t="s">
        <v>2916</v>
      </c>
      <c r="D189" s="66">
        <v>4.2727272727272725</v>
      </c>
      <c r="E189" s="67" t="s">
        <v>136</v>
      </c>
      <c r="F189" s="68">
        <v>30.81818181818182</v>
      </c>
      <c r="G189" s="65"/>
      <c r="H189" s="69"/>
      <c r="I189" s="70"/>
      <c r="J189" s="70"/>
      <c r="K189" s="34" t="s">
        <v>65</v>
      </c>
      <c r="L189" s="77">
        <v>189</v>
      </c>
      <c r="M189" s="77"/>
      <c r="N189" s="72"/>
      <c r="O189" s="79" t="s">
        <v>307</v>
      </c>
      <c r="P189" s="81">
        <v>43445.16998842593</v>
      </c>
      <c r="Q189" s="79" t="s">
        <v>382</v>
      </c>
      <c r="R189" s="79"/>
      <c r="S189" s="79"/>
      <c r="T189" s="79"/>
      <c r="U189" s="79"/>
      <c r="V189" s="82" t="s">
        <v>699</v>
      </c>
      <c r="W189" s="81">
        <v>43445.16998842593</v>
      </c>
      <c r="X189" s="82" t="s">
        <v>796</v>
      </c>
      <c r="Y189" s="79"/>
      <c r="Z189" s="79"/>
      <c r="AA189" s="85" t="s">
        <v>1019</v>
      </c>
      <c r="AB189" s="79"/>
      <c r="AC189" s="79" t="b">
        <v>0</v>
      </c>
      <c r="AD189" s="79">
        <v>0</v>
      </c>
      <c r="AE189" s="85" t="s">
        <v>1169</v>
      </c>
      <c r="AF189" s="79" t="b">
        <v>0</v>
      </c>
      <c r="AG189" s="79" t="s">
        <v>1182</v>
      </c>
      <c r="AH189" s="79"/>
      <c r="AI189" s="85" t="s">
        <v>1169</v>
      </c>
      <c r="AJ189" s="79" t="b">
        <v>0</v>
      </c>
      <c r="AK189" s="79">
        <v>3</v>
      </c>
      <c r="AL189" s="85" t="s">
        <v>1010</v>
      </c>
      <c r="AM189" s="79" t="s">
        <v>1189</v>
      </c>
      <c r="AN189" s="79" t="b">
        <v>0</v>
      </c>
      <c r="AO189" s="85" t="s">
        <v>1010</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1</v>
      </c>
      <c r="BE189" s="49">
        <v>4.3478260869565215</v>
      </c>
      <c r="BF189" s="48">
        <v>1</v>
      </c>
      <c r="BG189" s="49">
        <v>4.3478260869565215</v>
      </c>
      <c r="BH189" s="48">
        <v>0</v>
      </c>
      <c r="BI189" s="49">
        <v>0</v>
      </c>
      <c r="BJ189" s="48">
        <v>21</v>
      </c>
      <c r="BK189" s="49">
        <v>91.30434782608695</v>
      </c>
      <c r="BL189" s="48">
        <v>23</v>
      </c>
    </row>
    <row r="190" spans="1:64" ht="15">
      <c r="A190" s="64" t="s">
        <v>252</v>
      </c>
      <c r="B190" s="64" t="s">
        <v>292</v>
      </c>
      <c r="C190" s="65" t="s">
        <v>2916</v>
      </c>
      <c r="D190" s="66">
        <v>4.2727272727272725</v>
      </c>
      <c r="E190" s="67" t="s">
        <v>136</v>
      </c>
      <c r="F190" s="68">
        <v>30.81818181818182</v>
      </c>
      <c r="G190" s="65"/>
      <c r="H190" s="69"/>
      <c r="I190" s="70"/>
      <c r="J190" s="70"/>
      <c r="K190" s="34" t="s">
        <v>65</v>
      </c>
      <c r="L190" s="77">
        <v>190</v>
      </c>
      <c r="M190" s="77"/>
      <c r="N190" s="72"/>
      <c r="O190" s="79" t="s">
        <v>307</v>
      </c>
      <c r="P190" s="81">
        <v>43445.82980324074</v>
      </c>
      <c r="Q190" s="79" t="s">
        <v>379</v>
      </c>
      <c r="R190" s="79"/>
      <c r="S190" s="79"/>
      <c r="T190" s="79"/>
      <c r="U190" s="79"/>
      <c r="V190" s="82" t="s">
        <v>699</v>
      </c>
      <c r="W190" s="81">
        <v>43445.82980324074</v>
      </c>
      <c r="X190" s="82" t="s">
        <v>790</v>
      </c>
      <c r="Y190" s="79"/>
      <c r="Z190" s="79"/>
      <c r="AA190" s="85" t="s">
        <v>1013</v>
      </c>
      <c r="AB190" s="79"/>
      <c r="AC190" s="79" t="b">
        <v>0</v>
      </c>
      <c r="AD190" s="79">
        <v>0</v>
      </c>
      <c r="AE190" s="85" t="s">
        <v>1169</v>
      </c>
      <c r="AF190" s="79" t="b">
        <v>0</v>
      </c>
      <c r="AG190" s="79" t="s">
        <v>1182</v>
      </c>
      <c r="AH190" s="79"/>
      <c r="AI190" s="85" t="s">
        <v>1169</v>
      </c>
      <c r="AJ190" s="79" t="b">
        <v>0</v>
      </c>
      <c r="AK190" s="79">
        <v>1</v>
      </c>
      <c r="AL190" s="85" t="s">
        <v>1011</v>
      </c>
      <c r="AM190" s="79" t="s">
        <v>1189</v>
      </c>
      <c r="AN190" s="79" t="b">
        <v>0</v>
      </c>
      <c r="AO190" s="85" t="s">
        <v>1011</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2</v>
      </c>
      <c r="BE190" s="49">
        <v>9.090909090909092</v>
      </c>
      <c r="BF190" s="48">
        <v>0</v>
      </c>
      <c r="BG190" s="49">
        <v>0</v>
      </c>
      <c r="BH190" s="48">
        <v>0</v>
      </c>
      <c r="BI190" s="49">
        <v>0</v>
      </c>
      <c r="BJ190" s="48">
        <v>20</v>
      </c>
      <c r="BK190" s="49">
        <v>90.9090909090909</v>
      </c>
      <c r="BL190" s="48">
        <v>22</v>
      </c>
    </row>
    <row r="191" spans="1:64" ht="15">
      <c r="A191" s="64" t="s">
        <v>252</v>
      </c>
      <c r="B191" s="64" t="s">
        <v>292</v>
      </c>
      <c r="C191" s="65" t="s">
        <v>2916</v>
      </c>
      <c r="D191" s="66">
        <v>4.2727272727272725</v>
      </c>
      <c r="E191" s="67" t="s">
        <v>136</v>
      </c>
      <c r="F191" s="68">
        <v>30.81818181818182</v>
      </c>
      <c r="G191" s="65"/>
      <c r="H191" s="69"/>
      <c r="I191" s="70"/>
      <c r="J191" s="70"/>
      <c r="K191" s="34" t="s">
        <v>65</v>
      </c>
      <c r="L191" s="77">
        <v>191</v>
      </c>
      <c r="M191" s="77"/>
      <c r="N191" s="72"/>
      <c r="O191" s="79" t="s">
        <v>307</v>
      </c>
      <c r="P191" s="81">
        <v>43452.82127314815</v>
      </c>
      <c r="Q191" s="79" t="s">
        <v>383</v>
      </c>
      <c r="R191" s="82" t="s">
        <v>503</v>
      </c>
      <c r="S191" s="79" t="s">
        <v>547</v>
      </c>
      <c r="T191" s="79" t="s">
        <v>581</v>
      </c>
      <c r="U191" s="79"/>
      <c r="V191" s="82" t="s">
        <v>699</v>
      </c>
      <c r="W191" s="81">
        <v>43452.82127314815</v>
      </c>
      <c r="X191" s="82" t="s">
        <v>797</v>
      </c>
      <c r="Y191" s="79"/>
      <c r="Z191" s="79"/>
      <c r="AA191" s="85" t="s">
        <v>1020</v>
      </c>
      <c r="AB191" s="79"/>
      <c r="AC191" s="79" t="b">
        <v>0</v>
      </c>
      <c r="AD191" s="79">
        <v>1</v>
      </c>
      <c r="AE191" s="85" t="s">
        <v>1169</v>
      </c>
      <c r="AF191" s="79" t="b">
        <v>0</v>
      </c>
      <c r="AG191" s="79" t="s">
        <v>1182</v>
      </c>
      <c r="AH191" s="79"/>
      <c r="AI191" s="85" t="s">
        <v>1169</v>
      </c>
      <c r="AJ191" s="79" t="b">
        <v>0</v>
      </c>
      <c r="AK191" s="79">
        <v>0</v>
      </c>
      <c r="AL191" s="85" t="s">
        <v>1169</v>
      </c>
      <c r="AM191" s="79" t="s">
        <v>1188</v>
      </c>
      <c r="AN191" s="79" t="b">
        <v>0</v>
      </c>
      <c r="AO191" s="85" t="s">
        <v>1020</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252</v>
      </c>
      <c r="B192" s="64" t="s">
        <v>293</v>
      </c>
      <c r="C192" s="65" t="s">
        <v>2912</v>
      </c>
      <c r="D192" s="66">
        <v>3</v>
      </c>
      <c r="E192" s="67" t="s">
        <v>132</v>
      </c>
      <c r="F192" s="68">
        <v>35</v>
      </c>
      <c r="G192" s="65"/>
      <c r="H192" s="69"/>
      <c r="I192" s="70"/>
      <c r="J192" s="70"/>
      <c r="K192" s="34" t="s">
        <v>65</v>
      </c>
      <c r="L192" s="77">
        <v>192</v>
      </c>
      <c r="M192" s="77"/>
      <c r="N192" s="72"/>
      <c r="O192" s="79" t="s">
        <v>307</v>
      </c>
      <c r="P192" s="81">
        <v>43467.822962962964</v>
      </c>
      <c r="Q192" s="79" t="s">
        <v>384</v>
      </c>
      <c r="R192" s="79"/>
      <c r="S192" s="79"/>
      <c r="T192" s="79"/>
      <c r="U192" s="79"/>
      <c r="V192" s="82" t="s">
        <v>699</v>
      </c>
      <c r="W192" s="81">
        <v>43467.822962962964</v>
      </c>
      <c r="X192" s="82" t="s">
        <v>798</v>
      </c>
      <c r="Y192" s="79"/>
      <c r="Z192" s="79"/>
      <c r="AA192" s="85" t="s">
        <v>1021</v>
      </c>
      <c r="AB192" s="85" t="s">
        <v>1166</v>
      </c>
      <c r="AC192" s="79" t="b">
        <v>0</v>
      </c>
      <c r="AD192" s="79">
        <v>2</v>
      </c>
      <c r="AE192" s="85" t="s">
        <v>1180</v>
      </c>
      <c r="AF192" s="79" t="b">
        <v>0</v>
      </c>
      <c r="AG192" s="79" t="s">
        <v>1182</v>
      </c>
      <c r="AH192" s="79"/>
      <c r="AI192" s="85" t="s">
        <v>1169</v>
      </c>
      <c r="AJ192" s="79" t="b">
        <v>0</v>
      </c>
      <c r="AK192" s="79">
        <v>0</v>
      </c>
      <c r="AL192" s="85" t="s">
        <v>1169</v>
      </c>
      <c r="AM192" s="79" t="s">
        <v>1188</v>
      </c>
      <c r="AN192" s="79" t="b">
        <v>0</v>
      </c>
      <c r="AO192" s="85" t="s">
        <v>1166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256</v>
      </c>
      <c r="B193" s="64" t="s">
        <v>294</v>
      </c>
      <c r="C193" s="65" t="s">
        <v>2912</v>
      </c>
      <c r="D193" s="66">
        <v>3</v>
      </c>
      <c r="E193" s="67" t="s">
        <v>132</v>
      </c>
      <c r="F193" s="68">
        <v>35</v>
      </c>
      <c r="G193" s="65"/>
      <c r="H193" s="69"/>
      <c r="I193" s="70"/>
      <c r="J193" s="70"/>
      <c r="K193" s="34" t="s">
        <v>65</v>
      </c>
      <c r="L193" s="77">
        <v>193</v>
      </c>
      <c r="M193" s="77"/>
      <c r="N193" s="72"/>
      <c r="O193" s="79" t="s">
        <v>307</v>
      </c>
      <c r="P193" s="81">
        <v>43451.8437962963</v>
      </c>
      <c r="Q193" s="79" t="s">
        <v>385</v>
      </c>
      <c r="R193" s="79"/>
      <c r="S193" s="79"/>
      <c r="T193" s="79"/>
      <c r="U193" s="79"/>
      <c r="V193" s="82" t="s">
        <v>704</v>
      </c>
      <c r="W193" s="81">
        <v>43451.8437962963</v>
      </c>
      <c r="X193" s="82" t="s">
        <v>799</v>
      </c>
      <c r="Y193" s="79"/>
      <c r="Z193" s="79"/>
      <c r="AA193" s="85" t="s">
        <v>1022</v>
      </c>
      <c r="AB193" s="79"/>
      <c r="AC193" s="79" t="b">
        <v>0</v>
      </c>
      <c r="AD193" s="79">
        <v>0</v>
      </c>
      <c r="AE193" s="85" t="s">
        <v>1169</v>
      </c>
      <c r="AF193" s="79" t="b">
        <v>0</v>
      </c>
      <c r="AG193" s="79" t="s">
        <v>1182</v>
      </c>
      <c r="AH193" s="79"/>
      <c r="AI193" s="85" t="s">
        <v>1169</v>
      </c>
      <c r="AJ193" s="79" t="b">
        <v>0</v>
      </c>
      <c r="AK193" s="79">
        <v>1</v>
      </c>
      <c r="AL193" s="85" t="s">
        <v>1030</v>
      </c>
      <c r="AM193" s="79" t="s">
        <v>1189</v>
      </c>
      <c r="AN193" s="79" t="b">
        <v>0</v>
      </c>
      <c r="AO193" s="85" t="s">
        <v>1030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1</v>
      </c>
      <c r="BG193" s="49">
        <v>5.2631578947368425</v>
      </c>
      <c r="BH193" s="48">
        <v>0</v>
      </c>
      <c r="BI193" s="49">
        <v>0</v>
      </c>
      <c r="BJ193" s="48">
        <v>18</v>
      </c>
      <c r="BK193" s="49">
        <v>94.73684210526316</v>
      </c>
      <c r="BL193" s="48">
        <v>19</v>
      </c>
    </row>
    <row r="194" spans="1:64" ht="15">
      <c r="A194" s="64" t="s">
        <v>256</v>
      </c>
      <c r="B194" s="64" t="s">
        <v>252</v>
      </c>
      <c r="C194" s="65" t="s">
        <v>2913</v>
      </c>
      <c r="D194" s="66">
        <v>3.6363636363636362</v>
      </c>
      <c r="E194" s="67" t="s">
        <v>136</v>
      </c>
      <c r="F194" s="68">
        <v>32.90909090909091</v>
      </c>
      <c r="G194" s="65"/>
      <c r="H194" s="69"/>
      <c r="I194" s="70"/>
      <c r="J194" s="70"/>
      <c r="K194" s="34" t="s">
        <v>66</v>
      </c>
      <c r="L194" s="77">
        <v>194</v>
      </c>
      <c r="M194" s="77"/>
      <c r="N194" s="72"/>
      <c r="O194" s="79" t="s">
        <v>307</v>
      </c>
      <c r="P194" s="81">
        <v>43451.8437962963</v>
      </c>
      <c r="Q194" s="79" t="s">
        <v>385</v>
      </c>
      <c r="R194" s="79"/>
      <c r="S194" s="79"/>
      <c r="T194" s="79"/>
      <c r="U194" s="79"/>
      <c r="V194" s="82" t="s">
        <v>704</v>
      </c>
      <c r="W194" s="81">
        <v>43451.8437962963</v>
      </c>
      <c r="X194" s="82" t="s">
        <v>799</v>
      </c>
      <c r="Y194" s="79"/>
      <c r="Z194" s="79"/>
      <c r="AA194" s="85" t="s">
        <v>1022</v>
      </c>
      <c r="AB194" s="79"/>
      <c r="AC194" s="79" t="b">
        <v>0</v>
      </c>
      <c r="AD194" s="79">
        <v>0</v>
      </c>
      <c r="AE194" s="85" t="s">
        <v>1169</v>
      </c>
      <c r="AF194" s="79" t="b">
        <v>0</v>
      </c>
      <c r="AG194" s="79" t="s">
        <v>1182</v>
      </c>
      <c r="AH194" s="79"/>
      <c r="AI194" s="85" t="s">
        <v>1169</v>
      </c>
      <c r="AJ194" s="79" t="b">
        <v>0</v>
      </c>
      <c r="AK194" s="79">
        <v>1</v>
      </c>
      <c r="AL194" s="85" t="s">
        <v>1030</v>
      </c>
      <c r="AM194" s="79" t="s">
        <v>1189</v>
      </c>
      <c r="AN194" s="79" t="b">
        <v>0</v>
      </c>
      <c r="AO194" s="85" t="s">
        <v>1030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256</v>
      </c>
      <c r="B195" s="64" t="s">
        <v>295</v>
      </c>
      <c r="C195" s="65" t="s">
        <v>2912</v>
      </c>
      <c r="D195" s="66">
        <v>3</v>
      </c>
      <c r="E195" s="67" t="s">
        <v>132</v>
      </c>
      <c r="F195" s="68">
        <v>35</v>
      </c>
      <c r="G195" s="65"/>
      <c r="H195" s="69"/>
      <c r="I195" s="70"/>
      <c r="J195" s="70"/>
      <c r="K195" s="34" t="s">
        <v>65</v>
      </c>
      <c r="L195" s="77">
        <v>195</v>
      </c>
      <c r="M195" s="77"/>
      <c r="N195" s="72"/>
      <c r="O195" s="79" t="s">
        <v>307</v>
      </c>
      <c r="P195" s="81">
        <v>43452.93414351852</v>
      </c>
      <c r="Q195" s="79" t="s">
        <v>386</v>
      </c>
      <c r="R195" s="79"/>
      <c r="S195" s="79"/>
      <c r="T195" s="79"/>
      <c r="U195" s="79"/>
      <c r="V195" s="82" t="s">
        <v>704</v>
      </c>
      <c r="W195" s="81">
        <v>43452.93414351852</v>
      </c>
      <c r="X195" s="82" t="s">
        <v>800</v>
      </c>
      <c r="Y195" s="79"/>
      <c r="Z195" s="79"/>
      <c r="AA195" s="85" t="s">
        <v>1023</v>
      </c>
      <c r="AB195" s="79"/>
      <c r="AC195" s="79" t="b">
        <v>0</v>
      </c>
      <c r="AD195" s="79">
        <v>0</v>
      </c>
      <c r="AE195" s="85" t="s">
        <v>1169</v>
      </c>
      <c r="AF195" s="79" t="b">
        <v>0</v>
      </c>
      <c r="AG195" s="79" t="s">
        <v>1182</v>
      </c>
      <c r="AH195" s="79"/>
      <c r="AI195" s="85" t="s">
        <v>1169</v>
      </c>
      <c r="AJ195" s="79" t="b">
        <v>0</v>
      </c>
      <c r="AK195" s="79">
        <v>1</v>
      </c>
      <c r="AL195" s="85" t="s">
        <v>1020</v>
      </c>
      <c r="AM195" s="79" t="s">
        <v>1189</v>
      </c>
      <c r="AN195" s="79" t="b">
        <v>0</v>
      </c>
      <c r="AO195" s="85" t="s">
        <v>1020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8</v>
      </c>
      <c r="BF195" s="48">
        <v>0</v>
      </c>
      <c r="BG195" s="49">
        <v>0</v>
      </c>
      <c r="BH195" s="48">
        <v>0</v>
      </c>
      <c r="BI195" s="49">
        <v>0</v>
      </c>
      <c r="BJ195" s="48">
        <v>23</v>
      </c>
      <c r="BK195" s="49">
        <v>92</v>
      </c>
      <c r="BL195" s="48">
        <v>25</v>
      </c>
    </row>
    <row r="196" spans="1:64" ht="15">
      <c r="A196" s="64" t="s">
        <v>256</v>
      </c>
      <c r="B196" s="64" t="s">
        <v>252</v>
      </c>
      <c r="C196" s="65" t="s">
        <v>2913</v>
      </c>
      <c r="D196" s="66">
        <v>3.6363636363636362</v>
      </c>
      <c r="E196" s="67" t="s">
        <v>136</v>
      </c>
      <c r="F196" s="68">
        <v>32.90909090909091</v>
      </c>
      <c r="G196" s="65"/>
      <c r="H196" s="69"/>
      <c r="I196" s="70"/>
      <c r="J196" s="70"/>
      <c r="K196" s="34" t="s">
        <v>66</v>
      </c>
      <c r="L196" s="77">
        <v>196</v>
      </c>
      <c r="M196" s="77"/>
      <c r="N196" s="72"/>
      <c r="O196" s="79" t="s">
        <v>307</v>
      </c>
      <c r="P196" s="81">
        <v>43452.93414351852</v>
      </c>
      <c r="Q196" s="79" t="s">
        <v>386</v>
      </c>
      <c r="R196" s="79"/>
      <c r="S196" s="79"/>
      <c r="T196" s="79"/>
      <c r="U196" s="79"/>
      <c r="V196" s="82" t="s">
        <v>704</v>
      </c>
      <c r="W196" s="81">
        <v>43452.93414351852</v>
      </c>
      <c r="X196" s="82" t="s">
        <v>800</v>
      </c>
      <c r="Y196" s="79"/>
      <c r="Z196" s="79"/>
      <c r="AA196" s="85" t="s">
        <v>1023</v>
      </c>
      <c r="AB196" s="79"/>
      <c r="AC196" s="79" t="b">
        <v>0</v>
      </c>
      <c r="AD196" s="79">
        <v>0</v>
      </c>
      <c r="AE196" s="85" t="s">
        <v>1169</v>
      </c>
      <c r="AF196" s="79" t="b">
        <v>0</v>
      </c>
      <c r="AG196" s="79" t="s">
        <v>1182</v>
      </c>
      <c r="AH196" s="79"/>
      <c r="AI196" s="85" t="s">
        <v>1169</v>
      </c>
      <c r="AJ196" s="79" t="b">
        <v>0</v>
      </c>
      <c r="AK196" s="79">
        <v>1</v>
      </c>
      <c r="AL196" s="85" t="s">
        <v>1020</v>
      </c>
      <c r="AM196" s="79" t="s">
        <v>1189</v>
      </c>
      <c r="AN196" s="79" t="b">
        <v>0</v>
      </c>
      <c r="AO196" s="85" t="s">
        <v>1020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252</v>
      </c>
      <c r="B197" s="64" t="s">
        <v>256</v>
      </c>
      <c r="C197" s="65" t="s">
        <v>2912</v>
      </c>
      <c r="D197" s="66">
        <v>3</v>
      </c>
      <c r="E197" s="67" t="s">
        <v>132</v>
      </c>
      <c r="F197" s="68">
        <v>35</v>
      </c>
      <c r="G197" s="65"/>
      <c r="H197" s="69"/>
      <c r="I197" s="70"/>
      <c r="J197" s="70"/>
      <c r="K197" s="34" t="s">
        <v>66</v>
      </c>
      <c r="L197" s="77">
        <v>197</v>
      </c>
      <c r="M197" s="77"/>
      <c r="N197" s="72"/>
      <c r="O197" s="79" t="s">
        <v>307</v>
      </c>
      <c r="P197" s="81">
        <v>43467.822962962964</v>
      </c>
      <c r="Q197" s="79" t="s">
        <v>384</v>
      </c>
      <c r="R197" s="79"/>
      <c r="S197" s="79"/>
      <c r="T197" s="79"/>
      <c r="U197" s="79"/>
      <c r="V197" s="82" t="s">
        <v>699</v>
      </c>
      <c r="W197" s="81">
        <v>43467.822962962964</v>
      </c>
      <c r="X197" s="82" t="s">
        <v>798</v>
      </c>
      <c r="Y197" s="79"/>
      <c r="Z197" s="79"/>
      <c r="AA197" s="85" t="s">
        <v>1021</v>
      </c>
      <c r="AB197" s="85" t="s">
        <v>1166</v>
      </c>
      <c r="AC197" s="79" t="b">
        <v>0</v>
      </c>
      <c r="AD197" s="79">
        <v>2</v>
      </c>
      <c r="AE197" s="85" t="s">
        <v>1180</v>
      </c>
      <c r="AF197" s="79" t="b">
        <v>0</v>
      </c>
      <c r="AG197" s="79" t="s">
        <v>1182</v>
      </c>
      <c r="AH197" s="79"/>
      <c r="AI197" s="85" t="s">
        <v>1169</v>
      </c>
      <c r="AJ197" s="79" t="b">
        <v>0</v>
      </c>
      <c r="AK197" s="79">
        <v>0</v>
      </c>
      <c r="AL197" s="85" t="s">
        <v>1169</v>
      </c>
      <c r="AM197" s="79" t="s">
        <v>1188</v>
      </c>
      <c r="AN197" s="79" t="b">
        <v>0</v>
      </c>
      <c r="AO197" s="85" t="s">
        <v>1166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2</v>
      </c>
      <c r="BD197" s="48"/>
      <c r="BE197" s="49"/>
      <c r="BF197" s="48"/>
      <c r="BG197" s="49"/>
      <c r="BH197" s="48"/>
      <c r="BI197" s="49"/>
      <c r="BJ197" s="48"/>
      <c r="BK197" s="49"/>
      <c r="BL197" s="48"/>
    </row>
    <row r="198" spans="1:64" ht="15">
      <c r="A198" s="64" t="s">
        <v>257</v>
      </c>
      <c r="B198" s="64" t="s">
        <v>252</v>
      </c>
      <c r="C198" s="65" t="s">
        <v>2912</v>
      </c>
      <c r="D198" s="66">
        <v>3</v>
      </c>
      <c r="E198" s="67" t="s">
        <v>132</v>
      </c>
      <c r="F198" s="68">
        <v>35</v>
      </c>
      <c r="G198" s="65"/>
      <c r="H198" s="69"/>
      <c r="I198" s="70"/>
      <c r="J198" s="70"/>
      <c r="K198" s="34" t="s">
        <v>66</v>
      </c>
      <c r="L198" s="77">
        <v>198</v>
      </c>
      <c r="M198" s="77"/>
      <c r="N198" s="72"/>
      <c r="O198" s="79" t="s">
        <v>307</v>
      </c>
      <c r="P198" s="81">
        <v>43493.88445601852</v>
      </c>
      <c r="Q198" s="79" t="s">
        <v>387</v>
      </c>
      <c r="R198" s="82" t="s">
        <v>512</v>
      </c>
      <c r="S198" s="79" t="s">
        <v>547</v>
      </c>
      <c r="T198" s="79"/>
      <c r="U198" s="79"/>
      <c r="V198" s="82" t="s">
        <v>705</v>
      </c>
      <c r="W198" s="81">
        <v>43493.88445601852</v>
      </c>
      <c r="X198" s="82" t="s">
        <v>801</v>
      </c>
      <c r="Y198" s="79"/>
      <c r="Z198" s="79"/>
      <c r="AA198" s="85" t="s">
        <v>1024</v>
      </c>
      <c r="AB198" s="85" t="s">
        <v>1167</v>
      </c>
      <c r="AC198" s="79" t="b">
        <v>0</v>
      </c>
      <c r="AD198" s="79">
        <v>1</v>
      </c>
      <c r="AE198" s="85" t="s">
        <v>1180</v>
      </c>
      <c r="AF198" s="79" t="b">
        <v>0</v>
      </c>
      <c r="AG198" s="79" t="s">
        <v>1182</v>
      </c>
      <c r="AH198" s="79"/>
      <c r="AI198" s="85" t="s">
        <v>1169</v>
      </c>
      <c r="AJ198" s="79" t="b">
        <v>0</v>
      </c>
      <c r="AK198" s="79">
        <v>0</v>
      </c>
      <c r="AL198" s="85" t="s">
        <v>1169</v>
      </c>
      <c r="AM198" s="79" t="s">
        <v>1188</v>
      </c>
      <c r="AN198" s="79" t="b">
        <v>0</v>
      </c>
      <c r="AO198" s="85" t="s">
        <v>1167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257</v>
      </c>
      <c r="B199" s="64" t="s">
        <v>254</v>
      </c>
      <c r="C199" s="65" t="s">
        <v>2912</v>
      </c>
      <c r="D199" s="66">
        <v>3</v>
      </c>
      <c r="E199" s="67" t="s">
        <v>132</v>
      </c>
      <c r="F199" s="68">
        <v>35</v>
      </c>
      <c r="G199" s="65"/>
      <c r="H199" s="69"/>
      <c r="I199" s="70"/>
      <c r="J199" s="70"/>
      <c r="K199" s="34" t="s">
        <v>65</v>
      </c>
      <c r="L199" s="77">
        <v>199</v>
      </c>
      <c r="M199" s="77"/>
      <c r="N199" s="72"/>
      <c r="O199" s="79" t="s">
        <v>308</v>
      </c>
      <c r="P199" s="81">
        <v>43493.88445601852</v>
      </c>
      <c r="Q199" s="79" t="s">
        <v>387</v>
      </c>
      <c r="R199" s="82" t="s">
        <v>512</v>
      </c>
      <c r="S199" s="79" t="s">
        <v>547</v>
      </c>
      <c r="T199" s="79"/>
      <c r="U199" s="79"/>
      <c r="V199" s="82" t="s">
        <v>705</v>
      </c>
      <c r="W199" s="81">
        <v>43493.88445601852</v>
      </c>
      <c r="X199" s="82" t="s">
        <v>801</v>
      </c>
      <c r="Y199" s="79"/>
      <c r="Z199" s="79"/>
      <c r="AA199" s="85" t="s">
        <v>1024</v>
      </c>
      <c r="AB199" s="85" t="s">
        <v>1167</v>
      </c>
      <c r="AC199" s="79" t="b">
        <v>0</v>
      </c>
      <c r="AD199" s="79">
        <v>1</v>
      </c>
      <c r="AE199" s="85" t="s">
        <v>1180</v>
      </c>
      <c r="AF199" s="79" t="b">
        <v>0</v>
      </c>
      <c r="AG199" s="79" t="s">
        <v>1182</v>
      </c>
      <c r="AH199" s="79"/>
      <c r="AI199" s="85" t="s">
        <v>1169</v>
      </c>
      <c r="AJ199" s="79" t="b">
        <v>0</v>
      </c>
      <c r="AK199" s="79">
        <v>0</v>
      </c>
      <c r="AL199" s="85" t="s">
        <v>1169</v>
      </c>
      <c r="AM199" s="79" t="s">
        <v>1188</v>
      </c>
      <c r="AN199" s="79" t="b">
        <v>0</v>
      </c>
      <c r="AO199" s="85" t="s">
        <v>1167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1</v>
      </c>
      <c r="BE199" s="49">
        <v>10</v>
      </c>
      <c r="BF199" s="48">
        <v>0</v>
      </c>
      <c r="BG199" s="49">
        <v>0</v>
      </c>
      <c r="BH199" s="48">
        <v>0</v>
      </c>
      <c r="BI199" s="49">
        <v>0</v>
      </c>
      <c r="BJ199" s="48">
        <v>9</v>
      </c>
      <c r="BK199" s="49">
        <v>90</v>
      </c>
      <c r="BL199" s="48">
        <v>10</v>
      </c>
    </row>
    <row r="200" spans="1:64" ht="15">
      <c r="A200" s="64" t="s">
        <v>252</v>
      </c>
      <c r="B200" s="64" t="s">
        <v>257</v>
      </c>
      <c r="C200" s="65" t="s">
        <v>2912</v>
      </c>
      <c r="D200" s="66">
        <v>3</v>
      </c>
      <c r="E200" s="67" t="s">
        <v>132</v>
      </c>
      <c r="F200" s="68">
        <v>35</v>
      </c>
      <c r="G200" s="65"/>
      <c r="H200" s="69"/>
      <c r="I200" s="70"/>
      <c r="J200" s="70"/>
      <c r="K200" s="34" t="s">
        <v>66</v>
      </c>
      <c r="L200" s="77">
        <v>200</v>
      </c>
      <c r="M200" s="77"/>
      <c r="N200" s="72"/>
      <c r="O200" s="79" t="s">
        <v>307</v>
      </c>
      <c r="P200" s="81">
        <v>43467.822962962964</v>
      </c>
      <c r="Q200" s="79" t="s">
        <v>384</v>
      </c>
      <c r="R200" s="79"/>
      <c r="S200" s="79"/>
      <c r="T200" s="79"/>
      <c r="U200" s="79"/>
      <c r="V200" s="82" t="s">
        <v>699</v>
      </c>
      <c r="W200" s="81">
        <v>43467.822962962964</v>
      </c>
      <c r="X200" s="82" t="s">
        <v>798</v>
      </c>
      <c r="Y200" s="79"/>
      <c r="Z200" s="79"/>
      <c r="AA200" s="85" t="s">
        <v>1021</v>
      </c>
      <c r="AB200" s="85" t="s">
        <v>1166</v>
      </c>
      <c r="AC200" s="79" t="b">
        <v>0</v>
      </c>
      <c r="AD200" s="79">
        <v>2</v>
      </c>
      <c r="AE200" s="85" t="s">
        <v>1180</v>
      </c>
      <c r="AF200" s="79" t="b">
        <v>0</v>
      </c>
      <c r="AG200" s="79" t="s">
        <v>1182</v>
      </c>
      <c r="AH200" s="79"/>
      <c r="AI200" s="85" t="s">
        <v>1169</v>
      </c>
      <c r="AJ200" s="79" t="b">
        <v>0</v>
      </c>
      <c r="AK200" s="79">
        <v>0</v>
      </c>
      <c r="AL200" s="85" t="s">
        <v>1169</v>
      </c>
      <c r="AM200" s="79" t="s">
        <v>1188</v>
      </c>
      <c r="AN200" s="79" t="b">
        <v>0</v>
      </c>
      <c r="AO200" s="85" t="s">
        <v>1166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252</v>
      </c>
      <c r="B201" s="64" t="s">
        <v>296</v>
      </c>
      <c r="C201" s="65" t="s">
        <v>2912</v>
      </c>
      <c r="D201" s="66">
        <v>3</v>
      </c>
      <c r="E201" s="67" t="s">
        <v>132</v>
      </c>
      <c r="F201" s="68">
        <v>35</v>
      </c>
      <c r="G201" s="65"/>
      <c r="H201" s="69"/>
      <c r="I201" s="70"/>
      <c r="J201" s="70"/>
      <c r="K201" s="34" t="s">
        <v>65</v>
      </c>
      <c r="L201" s="77">
        <v>201</v>
      </c>
      <c r="M201" s="77"/>
      <c r="N201" s="72"/>
      <c r="O201" s="79" t="s">
        <v>307</v>
      </c>
      <c r="P201" s="81">
        <v>43467.822962962964</v>
      </c>
      <c r="Q201" s="79" t="s">
        <v>384</v>
      </c>
      <c r="R201" s="79"/>
      <c r="S201" s="79"/>
      <c r="T201" s="79"/>
      <c r="U201" s="79"/>
      <c r="V201" s="82" t="s">
        <v>699</v>
      </c>
      <c r="W201" s="81">
        <v>43467.822962962964</v>
      </c>
      <c r="X201" s="82" t="s">
        <v>798</v>
      </c>
      <c r="Y201" s="79"/>
      <c r="Z201" s="79"/>
      <c r="AA201" s="85" t="s">
        <v>1021</v>
      </c>
      <c r="AB201" s="85" t="s">
        <v>1166</v>
      </c>
      <c r="AC201" s="79" t="b">
        <v>0</v>
      </c>
      <c r="AD201" s="79">
        <v>2</v>
      </c>
      <c r="AE201" s="85" t="s">
        <v>1180</v>
      </c>
      <c r="AF201" s="79" t="b">
        <v>0</v>
      </c>
      <c r="AG201" s="79" t="s">
        <v>1182</v>
      </c>
      <c r="AH201" s="79"/>
      <c r="AI201" s="85" t="s">
        <v>1169</v>
      </c>
      <c r="AJ201" s="79" t="b">
        <v>0</v>
      </c>
      <c r="AK201" s="79">
        <v>0</v>
      </c>
      <c r="AL201" s="85" t="s">
        <v>1169</v>
      </c>
      <c r="AM201" s="79" t="s">
        <v>1188</v>
      </c>
      <c r="AN201" s="79" t="b">
        <v>0</v>
      </c>
      <c r="AO201" s="85" t="s">
        <v>1166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252</v>
      </c>
      <c r="B202" s="64" t="s">
        <v>297</v>
      </c>
      <c r="C202" s="65" t="s">
        <v>2912</v>
      </c>
      <c r="D202" s="66">
        <v>3</v>
      </c>
      <c r="E202" s="67" t="s">
        <v>132</v>
      </c>
      <c r="F202" s="68">
        <v>35</v>
      </c>
      <c r="G202" s="65"/>
      <c r="H202" s="69"/>
      <c r="I202" s="70"/>
      <c r="J202" s="70"/>
      <c r="K202" s="34" t="s">
        <v>65</v>
      </c>
      <c r="L202" s="77">
        <v>202</v>
      </c>
      <c r="M202" s="77"/>
      <c r="N202" s="72"/>
      <c r="O202" s="79" t="s">
        <v>307</v>
      </c>
      <c r="P202" s="81">
        <v>43467.822962962964</v>
      </c>
      <c r="Q202" s="79" t="s">
        <v>384</v>
      </c>
      <c r="R202" s="79"/>
      <c r="S202" s="79"/>
      <c r="T202" s="79"/>
      <c r="U202" s="79"/>
      <c r="V202" s="82" t="s">
        <v>699</v>
      </c>
      <c r="W202" s="81">
        <v>43467.822962962964</v>
      </c>
      <c r="X202" s="82" t="s">
        <v>798</v>
      </c>
      <c r="Y202" s="79"/>
      <c r="Z202" s="79"/>
      <c r="AA202" s="85" t="s">
        <v>1021</v>
      </c>
      <c r="AB202" s="85" t="s">
        <v>1166</v>
      </c>
      <c r="AC202" s="79" t="b">
        <v>0</v>
      </c>
      <c r="AD202" s="79">
        <v>2</v>
      </c>
      <c r="AE202" s="85" t="s">
        <v>1180</v>
      </c>
      <c r="AF202" s="79" t="b">
        <v>0</v>
      </c>
      <c r="AG202" s="79" t="s">
        <v>1182</v>
      </c>
      <c r="AH202" s="79"/>
      <c r="AI202" s="85" t="s">
        <v>1169</v>
      </c>
      <c r="AJ202" s="79" t="b">
        <v>0</v>
      </c>
      <c r="AK202" s="79">
        <v>0</v>
      </c>
      <c r="AL202" s="85" t="s">
        <v>1169</v>
      </c>
      <c r="AM202" s="79" t="s">
        <v>1188</v>
      </c>
      <c r="AN202" s="79" t="b">
        <v>0</v>
      </c>
      <c r="AO202" s="85" t="s">
        <v>1166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252</v>
      </c>
      <c r="B203" s="64" t="s">
        <v>298</v>
      </c>
      <c r="C203" s="65" t="s">
        <v>2912</v>
      </c>
      <c r="D203" s="66">
        <v>3</v>
      </c>
      <c r="E203" s="67" t="s">
        <v>132</v>
      </c>
      <c r="F203" s="68">
        <v>35</v>
      </c>
      <c r="G203" s="65"/>
      <c r="H203" s="69"/>
      <c r="I203" s="70"/>
      <c r="J203" s="70"/>
      <c r="K203" s="34" t="s">
        <v>65</v>
      </c>
      <c r="L203" s="77">
        <v>203</v>
      </c>
      <c r="M203" s="77"/>
      <c r="N203" s="72"/>
      <c r="O203" s="79" t="s">
        <v>307</v>
      </c>
      <c r="P203" s="81">
        <v>43467.822962962964</v>
      </c>
      <c r="Q203" s="79" t="s">
        <v>384</v>
      </c>
      <c r="R203" s="79"/>
      <c r="S203" s="79"/>
      <c r="T203" s="79"/>
      <c r="U203" s="79"/>
      <c r="V203" s="82" t="s">
        <v>699</v>
      </c>
      <c r="W203" s="81">
        <v>43467.822962962964</v>
      </c>
      <c r="X203" s="82" t="s">
        <v>798</v>
      </c>
      <c r="Y203" s="79"/>
      <c r="Z203" s="79"/>
      <c r="AA203" s="85" t="s">
        <v>1021</v>
      </c>
      <c r="AB203" s="85" t="s">
        <v>1166</v>
      </c>
      <c r="AC203" s="79" t="b">
        <v>0</v>
      </c>
      <c r="AD203" s="79">
        <v>2</v>
      </c>
      <c r="AE203" s="85" t="s">
        <v>1180</v>
      </c>
      <c r="AF203" s="79" t="b">
        <v>0</v>
      </c>
      <c r="AG203" s="79" t="s">
        <v>1182</v>
      </c>
      <c r="AH203" s="79"/>
      <c r="AI203" s="85" t="s">
        <v>1169</v>
      </c>
      <c r="AJ203" s="79" t="b">
        <v>0</v>
      </c>
      <c r="AK203" s="79">
        <v>0</v>
      </c>
      <c r="AL203" s="85" t="s">
        <v>1169</v>
      </c>
      <c r="AM203" s="79" t="s">
        <v>1188</v>
      </c>
      <c r="AN203" s="79" t="b">
        <v>0</v>
      </c>
      <c r="AO203" s="85" t="s">
        <v>1166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252</v>
      </c>
      <c r="B204" s="64" t="s">
        <v>299</v>
      </c>
      <c r="C204" s="65" t="s">
        <v>2912</v>
      </c>
      <c r="D204" s="66">
        <v>3</v>
      </c>
      <c r="E204" s="67" t="s">
        <v>132</v>
      </c>
      <c r="F204" s="68">
        <v>35</v>
      </c>
      <c r="G204" s="65"/>
      <c r="H204" s="69"/>
      <c r="I204" s="70"/>
      <c r="J204" s="70"/>
      <c r="K204" s="34" t="s">
        <v>65</v>
      </c>
      <c r="L204" s="77">
        <v>204</v>
      </c>
      <c r="M204" s="77"/>
      <c r="N204" s="72"/>
      <c r="O204" s="79" t="s">
        <v>307</v>
      </c>
      <c r="P204" s="81">
        <v>43467.822962962964</v>
      </c>
      <c r="Q204" s="79" t="s">
        <v>384</v>
      </c>
      <c r="R204" s="79"/>
      <c r="S204" s="79"/>
      <c r="T204" s="79"/>
      <c r="U204" s="79"/>
      <c r="V204" s="82" t="s">
        <v>699</v>
      </c>
      <c r="W204" s="81">
        <v>43467.822962962964</v>
      </c>
      <c r="X204" s="82" t="s">
        <v>798</v>
      </c>
      <c r="Y204" s="79"/>
      <c r="Z204" s="79"/>
      <c r="AA204" s="85" t="s">
        <v>1021</v>
      </c>
      <c r="AB204" s="85" t="s">
        <v>1166</v>
      </c>
      <c r="AC204" s="79" t="b">
        <v>0</v>
      </c>
      <c r="AD204" s="79">
        <v>2</v>
      </c>
      <c r="AE204" s="85" t="s">
        <v>1180</v>
      </c>
      <c r="AF204" s="79" t="b">
        <v>0</v>
      </c>
      <c r="AG204" s="79" t="s">
        <v>1182</v>
      </c>
      <c r="AH204" s="79"/>
      <c r="AI204" s="85" t="s">
        <v>1169</v>
      </c>
      <c r="AJ204" s="79" t="b">
        <v>0</v>
      </c>
      <c r="AK204" s="79">
        <v>0</v>
      </c>
      <c r="AL204" s="85" t="s">
        <v>1169</v>
      </c>
      <c r="AM204" s="79" t="s">
        <v>1188</v>
      </c>
      <c r="AN204" s="79" t="b">
        <v>0</v>
      </c>
      <c r="AO204" s="85" t="s">
        <v>1166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3</v>
      </c>
      <c r="BE204" s="49">
        <v>20</v>
      </c>
      <c r="BF204" s="48">
        <v>0</v>
      </c>
      <c r="BG204" s="49">
        <v>0</v>
      </c>
      <c r="BH204" s="48">
        <v>0</v>
      </c>
      <c r="BI204" s="49">
        <v>0</v>
      </c>
      <c r="BJ204" s="48">
        <v>12</v>
      </c>
      <c r="BK204" s="49">
        <v>80</v>
      </c>
      <c r="BL204" s="48">
        <v>15</v>
      </c>
    </row>
    <row r="205" spans="1:64" ht="15">
      <c r="A205" s="64" t="s">
        <v>254</v>
      </c>
      <c r="B205" s="64" t="s">
        <v>252</v>
      </c>
      <c r="C205" s="65" t="s">
        <v>2916</v>
      </c>
      <c r="D205" s="66">
        <v>4.2727272727272725</v>
      </c>
      <c r="E205" s="67" t="s">
        <v>136</v>
      </c>
      <c r="F205" s="68">
        <v>30.81818181818182</v>
      </c>
      <c r="G205" s="65"/>
      <c r="H205" s="69"/>
      <c r="I205" s="70"/>
      <c r="J205" s="70"/>
      <c r="K205" s="34" t="s">
        <v>66</v>
      </c>
      <c r="L205" s="77">
        <v>205</v>
      </c>
      <c r="M205" s="77"/>
      <c r="N205" s="72"/>
      <c r="O205" s="79" t="s">
        <v>307</v>
      </c>
      <c r="P205" s="81">
        <v>43444.686631944445</v>
      </c>
      <c r="Q205" s="79" t="s">
        <v>377</v>
      </c>
      <c r="R205" s="79"/>
      <c r="S205" s="79"/>
      <c r="T205" s="79" t="s">
        <v>577</v>
      </c>
      <c r="U205" s="82" t="s">
        <v>634</v>
      </c>
      <c r="V205" s="82" t="s">
        <v>634</v>
      </c>
      <c r="W205" s="81">
        <v>43444.686631944445</v>
      </c>
      <c r="X205" s="82" t="s">
        <v>787</v>
      </c>
      <c r="Y205" s="79"/>
      <c r="Z205" s="79"/>
      <c r="AA205" s="85" t="s">
        <v>1010</v>
      </c>
      <c r="AB205" s="79"/>
      <c r="AC205" s="79" t="b">
        <v>0</v>
      </c>
      <c r="AD205" s="79">
        <v>2</v>
      </c>
      <c r="AE205" s="85" t="s">
        <v>1169</v>
      </c>
      <c r="AF205" s="79" t="b">
        <v>0</v>
      </c>
      <c r="AG205" s="79" t="s">
        <v>1182</v>
      </c>
      <c r="AH205" s="79"/>
      <c r="AI205" s="85" t="s">
        <v>1169</v>
      </c>
      <c r="AJ205" s="79" t="b">
        <v>0</v>
      </c>
      <c r="AK205" s="79">
        <v>0</v>
      </c>
      <c r="AL205" s="85" t="s">
        <v>1169</v>
      </c>
      <c r="AM205" s="79" t="s">
        <v>1188</v>
      </c>
      <c r="AN205" s="79" t="b">
        <v>0</v>
      </c>
      <c r="AO205" s="85" t="s">
        <v>1010</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254</v>
      </c>
      <c r="B206" s="64" t="s">
        <v>252</v>
      </c>
      <c r="C206" s="65" t="s">
        <v>2916</v>
      </c>
      <c r="D206" s="66">
        <v>4.2727272727272725</v>
      </c>
      <c r="E206" s="67" t="s">
        <v>136</v>
      </c>
      <c r="F206" s="68">
        <v>30.81818181818182</v>
      </c>
      <c r="G206" s="65"/>
      <c r="H206" s="69"/>
      <c r="I206" s="70"/>
      <c r="J206" s="70"/>
      <c r="K206" s="34" t="s">
        <v>66</v>
      </c>
      <c r="L206" s="77">
        <v>206</v>
      </c>
      <c r="M206" s="77"/>
      <c r="N206" s="72"/>
      <c r="O206" s="79" t="s">
        <v>307</v>
      </c>
      <c r="P206" s="81">
        <v>43445.5815162037</v>
      </c>
      <c r="Q206" s="79" t="s">
        <v>313</v>
      </c>
      <c r="R206" s="79"/>
      <c r="S206" s="79"/>
      <c r="T206" s="79" t="s">
        <v>563</v>
      </c>
      <c r="U206" s="82" t="s">
        <v>627</v>
      </c>
      <c r="V206" s="82" t="s">
        <v>627</v>
      </c>
      <c r="W206" s="81">
        <v>43445.5815162037</v>
      </c>
      <c r="X206" s="82" t="s">
        <v>802</v>
      </c>
      <c r="Y206" s="79"/>
      <c r="Z206" s="79"/>
      <c r="AA206" s="85" t="s">
        <v>1025</v>
      </c>
      <c r="AB206" s="79"/>
      <c r="AC206" s="79" t="b">
        <v>0</v>
      </c>
      <c r="AD206" s="79">
        <v>0</v>
      </c>
      <c r="AE206" s="85" t="s">
        <v>1169</v>
      </c>
      <c r="AF206" s="79" t="b">
        <v>0</v>
      </c>
      <c r="AG206" s="79" t="s">
        <v>1182</v>
      </c>
      <c r="AH206" s="79"/>
      <c r="AI206" s="85" t="s">
        <v>1169</v>
      </c>
      <c r="AJ206" s="79" t="b">
        <v>0</v>
      </c>
      <c r="AK206" s="79">
        <v>3</v>
      </c>
      <c r="AL206" s="85" t="s">
        <v>1145</v>
      </c>
      <c r="AM206" s="79" t="s">
        <v>1188</v>
      </c>
      <c r="AN206" s="79" t="b">
        <v>0</v>
      </c>
      <c r="AO206" s="85" t="s">
        <v>1145</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v>1</v>
      </c>
      <c r="BE206" s="49">
        <v>7.6923076923076925</v>
      </c>
      <c r="BF206" s="48">
        <v>0</v>
      </c>
      <c r="BG206" s="49">
        <v>0</v>
      </c>
      <c r="BH206" s="48">
        <v>0</v>
      </c>
      <c r="BI206" s="49">
        <v>0</v>
      </c>
      <c r="BJ206" s="48">
        <v>12</v>
      </c>
      <c r="BK206" s="49">
        <v>92.3076923076923</v>
      </c>
      <c r="BL206" s="48">
        <v>13</v>
      </c>
    </row>
    <row r="207" spans="1:64" ht="15">
      <c r="A207" s="64" t="s">
        <v>254</v>
      </c>
      <c r="B207" s="64" t="s">
        <v>252</v>
      </c>
      <c r="C207" s="65" t="s">
        <v>2912</v>
      </c>
      <c r="D207" s="66">
        <v>3</v>
      </c>
      <c r="E207" s="67" t="s">
        <v>132</v>
      </c>
      <c r="F207" s="68">
        <v>35</v>
      </c>
      <c r="G207" s="65"/>
      <c r="H207" s="69"/>
      <c r="I207" s="70"/>
      <c r="J207" s="70"/>
      <c r="K207" s="34" t="s">
        <v>66</v>
      </c>
      <c r="L207" s="77">
        <v>207</v>
      </c>
      <c r="M207" s="77"/>
      <c r="N207" s="72"/>
      <c r="O207" s="79" t="s">
        <v>308</v>
      </c>
      <c r="P207" s="81">
        <v>43445.77028935185</v>
      </c>
      <c r="Q207" s="79" t="s">
        <v>378</v>
      </c>
      <c r="R207" s="79"/>
      <c r="S207" s="79"/>
      <c r="T207" s="79" t="s">
        <v>578</v>
      </c>
      <c r="U207" s="79"/>
      <c r="V207" s="82" t="s">
        <v>702</v>
      </c>
      <c r="W207" s="81">
        <v>43445.77028935185</v>
      </c>
      <c r="X207" s="82" t="s">
        <v>788</v>
      </c>
      <c r="Y207" s="79"/>
      <c r="Z207" s="79"/>
      <c r="AA207" s="85" t="s">
        <v>1011</v>
      </c>
      <c r="AB207" s="85" t="s">
        <v>1045</v>
      </c>
      <c r="AC207" s="79" t="b">
        <v>0</v>
      </c>
      <c r="AD207" s="79">
        <v>1</v>
      </c>
      <c r="AE207" s="85" t="s">
        <v>1170</v>
      </c>
      <c r="AF207" s="79" t="b">
        <v>0</v>
      </c>
      <c r="AG207" s="79" t="s">
        <v>1182</v>
      </c>
      <c r="AH207" s="79"/>
      <c r="AI207" s="85" t="s">
        <v>1169</v>
      </c>
      <c r="AJ207" s="79" t="b">
        <v>0</v>
      </c>
      <c r="AK207" s="79">
        <v>1</v>
      </c>
      <c r="AL207" s="85" t="s">
        <v>1169</v>
      </c>
      <c r="AM207" s="79" t="s">
        <v>1201</v>
      </c>
      <c r="AN207" s="79" t="b">
        <v>0</v>
      </c>
      <c r="AO207" s="85" t="s">
        <v>1045</v>
      </c>
      <c r="AP207" s="79" t="s">
        <v>176</v>
      </c>
      <c r="AQ207" s="79">
        <v>0</v>
      </c>
      <c r="AR207" s="79">
        <v>0</v>
      </c>
      <c r="AS207" s="79" t="s">
        <v>1207</v>
      </c>
      <c r="AT207" s="79" t="s">
        <v>1211</v>
      </c>
      <c r="AU207" s="79" t="s">
        <v>1213</v>
      </c>
      <c r="AV207" s="79" t="s">
        <v>1215</v>
      </c>
      <c r="AW207" s="79" t="s">
        <v>1219</v>
      </c>
      <c r="AX207" s="79" t="s">
        <v>1223</v>
      </c>
      <c r="AY207" s="79" t="s">
        <v>1226</v>
      </c>
      <c r="AZ207" s="82" t="s">
        <v>1228</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254</v>
      </c>
      <c r="B208" s="64" t="s">
        <v>252</v>
      </c>
      <c r="C208" s="65" t="s">
        <v>2916</v>
      </c>
      <c r="D208" s="66">
        <v>4.2727272727272725</v>
      </c>
      <c r="E208" s="67" t="s">
        <v>136</v>
      </c>
      <c r="F208" s="68">
        <v>30.81818181818182</v>
      </c>
      <c r="G208" s="65"/>
      <c r="H208" s="69"/>
      <c r="I208" s="70"/>
      <c r="J208" s="70"/>
      <c r="K208" s="34" t="s">
        <v>66</v>
      </c>
      <c r="L208" s="77">
        <v>208</v>
      </c>
      <c r="M208" s="77"/>
      <c r="N208" s="72"/>
      <c r="O208" s="79" t="s">
        <v>307</v>
      </c>
      <c r="P208" s="81">
        <v>43483.63738425926</v>
      </c>
      <c r="Q208" s="79" t="s">
        <v>388</v>
      </c>
      <c r="R208" s="79"/>
      <c r="S208" s="79"/>
      <c r="T208" s="79" t="s">
        <v>577</v>
      </c>
      <c r="U208" s="79"/>
      <c r="V208" s="82" t="s">
        <v>702</v>
      </c>
      <c r="W208" s="81">
        <v>43483.63738425926</v>
      </c>
      <c r="X208" s="82" t="s">
        <v>803</v>
      </c>
      <c r="Y208" s="79"/>
      <c r="Z208" s="79"/>
      <c r="AA208" s="85" t="s">
        <v>1026</v>
      </c>
      <c r="AB208" s="79"/>
      <c r="AC208" s="79" t="b">
        <v>0</v>
      </c>
      <c r="AD208" s="79">
        <v>3</v>
      </c>
      <c r="AE208" s="85" t="s">
        <v>1169</v>
      </c>
      <c r="AF208" s="79" t="b">
        <v>0</v>
      </c>
      <c r="AG208" s="79" t="s">
        <v>1182</v>
      </c>
      <c r="AH208" s="79"/>
      <c r="AI208" s="85" t="s">
        <v>1169</v>
      </c>
      <c r="AJ208" s="79" t="b">
        <v>0</v>
      </c>
      <c r="AK208" s="79">
        <v>0</v>
      </c>
      <c r="AL208" s="85" t="s">
        <v>1169</v>
      </c>
      <c r="AM208" s="79" t="s">
        <v>1188</v>
      </c>
      <c r="AN208" s="79" t="b">
        <v>0</v>
      </c>
      <c r="AO208" s="85" t="s">
        <v>1026</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v>2</v>
      </c>
      <c r="BE208" s="49">
        <v>5.882352941176471</v>
      </c>
      <c r="BF208" s="48">
        <v>0</v>
      </c>
      <c r="BG208" s="49">
        <v>0</v>
      </c>
      <c r="BH208" s="48">
        <v>0</v>
      </c>
      <c r="BI208" s="49">
        <v>0</v>
      </c>
      <c r="BJ208" s="48">
        <v>32</v>
      </c>
      <c r="BK208" s="49">
        <v>94.11764705882354</v>
      </c>
      <c r="BL208" s="48">
        <v>34</v>
      </c>
    </row>
    <row r="209" spans="1:64" ht="15">
      <c r="A209" s="64" t="s">
        <v>255</v>
      </c>
      <c r="B209" s="64" t="s">
        <v>254</v>
      </c>
      <c r="C209" s="65" t="s">
        <v>2912</v>
      </c>
      <c r="D209" s="66">
        <v>3</v>
      </c>
      <c r="E209" s="67" t="s">
        <v>132</v>
      </c>
      <c r="F209" s="68">
        <v>35</v>
      </c>
      <c r="G209" s="65"/>
      <c r="H209" s="69"/>
      <c r="I209" s="70"/>
      <c r="J209" s="70"/>
      <c r="K209" s="34" t="s">
        <v>65</v>
      </c>
      <c r="L209" s="77">
        <v>209</v>
      </c>
      <c r="M209" s="77"/>
      <c r="N209" s="72"/>
      <c r="O209" s="79" t="s">
        <v>307</v>
      </c>
      <c r="P209" s="81">
        <v>43445.69006944444</v>
      </c>
      <c r="Q209" s="79" t="s">
        <v>382</v>
      </c>
      <c r="R209" s="79"/>
      <c r="S209" s="79"/>
      <c r="T209" s="79"/>
      <c r="U209" s="79"/>
      <c r="V209" s="82" t="s">
        <v>703</v>
      </c>
      <c r="W209" s="81">
        <v>43445.69006944444</v>
      </c>
      <c r="X209" s="82" t="s">
        <v>794</v>
      </c>
      <c r="Y209" s="79"/>
      <c r="Z209" s="79"/>
      <c r="AA209" s="85" t="s">
        <v>1017</v>
      </c>
      <c r="AB209" s="79"/>
      <c r="AC209" s="79" t="b">
        <v>0</v>
      </c>
      <c r="AD209" s="79">
        <v>0</v>
      </c>
      <c r="AE209" s="85" t="s">
        <v>1169</v>
      </c>
      <c r="AF209" s="79" t="b">
        <v>0</v>
      </c>
      <c r="AG209" s="79" t="s">
        <v>1182</v>
      </c>
      <c r="AH209" s="79"/>
      <c r="AI209" s="85" t="s">
        <v>1169</v>
      </c>
      <c r="AJ209" s="79" t="b">
        <v>0</v>
      </c>
      <c r="AK209" s="79">
        <v>3</v>
      </c>
      <c r="AL209" s="85" t="s">
        <v>1010</v>
      </c>
      <c r="AM209" s="79" t="s">
        <v>1189</v>
      </c>
      <c r="AN209" s="79" t="b">
        <v>0</v>
      </c>
      <c r="AO209" s="85" t="s">
        <v>1010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253</v>
      </c>
      <c r="B210" s="64" t="s">
        <v>254</v>
      </c>
      <c r="C210" s="65" t="s">
        <v>2913</v>
      </c>
      <c r="D210" s="66">
        <v>3.6363636363636362</v>
      </c>
      <c r="E210" s="67" t="s">
        <v>136</v>
      </c>
      <c r="F210" s="68">
        <v>32.90909090909091</v>
      </c>
      <c r="G210" s="65"/>
      <c r="H210" s="69"/>
      <c r="I210" s="70"/>
      <c r="J210" s="70"/>
      <c r="K210" s="34" t="s">
        <v>65</v>
      </c>
      <c r="L210" s="77">
        <v>210</v>
      </c>
      <c r="M210" s="77"/>
      <c r="N210" s="72"/>
      <c r="O210" s="79" t="s">
        <v>307</v>
      </c>
      <c r="P210" s="81">
        <v>43445.173472222225</v>
      </c>
      <c r="Q210" s="79" t="s">
        <v>382</v>
      </c>
      <c r="R210" s="79"/>
      <c r="S210" s="79"/>
      <c r="T210" s="79"/>
      <c r="U210" s="79"/>
      <c r="V210" s="82" t="s">
        <v>701</v>
      </c>
      <c r="W210" s="81">
        <v>43445.173472222225</v>
      </c>
      <c r="X210" s="82" t="s">
        <v>795</v>
      </c>
      <c r="Y210" s="79"/>
      <c r="Z210" s="79"/>
      <c r="AA210" s="85" t="s">
        <v>1018</v>
      </c>
      <c r="AB210" s="79"/>
      <c r="AC210" s="79" t="b">
        <v>0</v>
      </c>
      <c r="AD210" s="79">
        <v>0</v>
      </c>
      <c r="AE210" s="85" t="s">
        <v>1169</v>
      </c>
      <c r="AF210" s="79" t="b">
        <v>0</v>
      </c>
      <c r="AG210" s="79" t="s">
        <v>1182</v>
      </c>
      <c r="AH210" s="79"/>
      <c r="AI210" s="85" t="s">
        <v>1169</v>
      </c>
      <c r="AJ210" s="79" t="b">
        <v>0</v>
      </c>
      <c r="AK210" s="79">
        <v>3</v>
      </c>
      <c r="AL210" s="85" t="s">
        <v>1010</v>
      </c>
      <c r="AM210" s="79" t="s">
        <v>1189</v>
      </c>
      <c r="AN210" s="79" t="b">
        <v>0</v>
      </c>
      <c r="AO210" s="85" t="s">
        <v>1010</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253</v>
      </c>
      <c r="B211" s="64" t="s">
        <v>254</v>
      </c>
      <c r="C211" s="65" t="s">
        <v>2913</v>
      </c>
      <c r="D211" s="66">
        <v>3.6363636363636362</v>
      </c>
      <c r="E211" s="67" t="s">
        <v>136</v>
      </c>
      <c r="F211" s="68">
        <v>32.90909090909091</v>
      </c>
      <c r="G211" s="65"/>
      <c r="H211" s="69"/>
      <c r="I211" s="70"/>
      <c r="J211" s="70"/>
      <c r="K211" s="34" t="s">
        <v>65</v>
      </c>
      <c r="L211" s="77">
        <v>211</v>
      </c>
      <c r="M211" s="77"/>
      <c r="N211" s="72"/>
      <c r="O211" s="79" t="s">
        <v>307</v>
      </c>
      <c r="P211" s="81">
        <v>43446.17084490741</v>
      </c>
      <c r="Q211" s="79" t="s">
        <v>379</v>
      </c>
      <c r="R211" s="79"/>
      <c r="S211" s="79"/>
      <c r="T211" s="79"/>
      <c r="U211" s="79"/>
      <c r="V211" s="82" t="s">
        <v>701</v>
      </c>
      <c r="W211" s="81">
        <v>43446.17084490741</v>
      </c>
      <c r="X211" s="82" t="s">
        <v>789</v>
      </c>
      <c r="Y211" s="79"/>
      <c r="Z211" s="79"/>
      <c r="AA211" s="85" t="s">
        <v>1012</v>
      </c>
      <c r="AB211" s="79"/>
      <c r="AC211" s="79" t="b">
        <v>0</v>
      </c>
      <c r="AD211" s="79">
        <v>0</v>
      </c>
      <c r="AE211" s="85" t="s">
        <v>1169</v>
      </c>
      <c r="AF211" s="79" t="b">
        <v>0</v>
      </c>
      <c r="AG211" s="79" t="s">
        <v>1182</v>
      </c>
      <c r="AH211" s="79"/>
      <c r="AI211" s="85" t="s">
        <v>1169</v>
      </c>
      <c r="AJ211" s="79" t="b">
        <v>0</v>
      </c>
      <c r="AK211" s="79">
        <v>2</v>
      </c>
      <c r="AL211" s="85" t="s">
        <v>1011</v>
      </c>
      <c r="AM211" s="79" t="s">
        <v>1189</v>
      </c>
      <c r="AN211" s="79" t="b">
        <v>0</v>
      </c>
      <c r="AO211" s="85" t="s">
        <v>1011</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3</v>
      </c>
      <c r="BC211" s="78" t="str">
        <f>REPLACE(INDEX(GroupVertices[Group],MATCH(Edges[[#This Row],[Vertex 2]],GroupVertices[Vertex],0)),1,1,"")</f>
        <v>1</v>
      </c>
      <c r="BD211" s="48"/>
      <c r="BE211" s="49"/>
      <c r="BF211" s="48"/>
      <c r="BG211" s="49"/>
      <c r="BH211" s="48"/>
      <c r="BI211" s="49"/>
      <c r="BJ211" s="48"/>
      <c r="BK211" s="49"/>
      <c r="BL211" s="48"/>
    </row>
    <row r="212" spans="1:64" ht="15">
      <c r="A212" s="64" t="s">
        <v>252</v>
      </c>
      <c r="B212" s="64" t="s">
        <v>254</v>
      </c>
      <c r="C212" s="65" t="s">
        <v>2913</v>
      </c>
      <c r="D212" s="66">
        <v>3.6363636363636362</v>
      </c>
      <c r="E212" s="67" t="s">
        <v>136</v>
      </c>
      <c r="F212" s="68">
        <v>32.90909090909091</v>
      </c>
      <c r="G212" s="65"/>
      <c r="H212" s="69"/>
      <c r="I212" s="70"/>
      <c r="J212" s="70"/>
      <c r="K212" s="34" t="s">
        <v>66</v>
      </c>
      <c r="L212" s="77">
        <v>212</v>
      </c>
      <c r="M212" s="77"/>
      <c r="N212" s="72"/>
      <c r="O212" s="79" t="s">
        <v>307</v>
      </c>
      <c r="P212" s="81">
        <v>43445.16998842593</v>
      </c>
      <c r="Q212" s="79" t="s">
        <v>382</v>
      </c>
      <c r="R212" s="79"/>
      <c r="S212" s="79"/>
      <c r="T212" s="79"/>
      <c r="U212" s="79"/>
      <c r="V212" s="82" t="s">
        <v>699</v>
      </c>
      <c r="W212" s="81">
        <v>43445.16998842593</v>
      </c>
      <c r="X212" s="82" t="s">
        <v>796</v>
      </c>
      <c r="Y212" s="79"/>
      <c r="Z212" s="79"/>
      <c r="AA212" s="85" t="s">
        <v>1019</v>
      </c>
      <c r="AB212" s="79"/>
      <c r="AC212" s="79" t="b">
        <v>0</v>
      </c>
      <c r="AD212" s="79">
        <v>0</v>
      </c>
      <c r="AE212" s="85" t="s">
        <v>1169</v>
      </c>
      <c r="AF212" s="79" t="b">
        <v>0</v>
      </c>
      <c r="AG212" s="79" t="s">
        <v>1182</v>
      </c>
      <c r="AH212" s="79"/>
      <c r="AI212" s="85" t="s">
        <v>1169</v>
      </c>
      <c r="AJ212" s="79" t="b">
        <v>0</v>
      </c>
      <c r="AK212" s="79">
        <v>3</v>
      </c>
      <c r="AL212" s="85" t="s">
        <v>1010</v>
      </c>
      <c r="AM212" s="79" t="s">
        <v>1189</v>
      </c>
      <c r="AN212" s="79" t="b">
        <v>0</v>
      </c>
      <c r="AO212" s="85" t="s">
        <v>1010</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252</v>
      </c>
      <c r="B213" s="64" t="s">
        <v>254</v>
      </c>
      <c r="C213" s="65" t="s">
        <v>2913</v>
      </c>
      <c r="D213" s="66">
        <v>3.6363636363636362</v>
      </c>
      <c r="E213" s="67" t="s">
        <v>136</v>
      </c>
      <c r="F213" s="68">
        <v>32.90909090909091</v>
      </c>
      <c r="G213" s="65"/>
      <c r="H213" s="69"/>
      <c r="I213" s="70"/>
      <c r="J213" s="70"/>
      <c r="K213" s="34" t="s">
        <v>66</v>
      </c>
      <c r="L213" s="77">
        <v>213</v>
      </c>
      <c r="M213" s="77"/>
      <c r="N213" s="72"/>
      <c r="O213" s="79" t="s">
        <v>307</v>
      </c>
      <c r="P213" s="81">
        <v>43445.82980324074</v>
      </c>
      <c r="Q213" s="79" t="s">
        <v>379</v>
      </c>
      <c r="R213" s="79"/>
      <c r="S213" s="79"/>
      <c r="T213" s="79"/>
      <c r="U213" s="79"/>
      <c r="V213" s="82" t="s">
        <v>699</v>
      </c>
      <c r="W213" s="81">
        <v>43445.82980324074</v>
      </c>
      <c r="X213" s="82" t="s">
        <v>790</v>
      </c>
      <c r="Y213" s="79"/>
      <c r="Z213" s="79"/>
      <c r="AA213" s="85" t="s">
        <v>1013</v>
      </c>
      <c r="AB213" s="79"/>
      <c r="AC213" s="79" t="b">
        <v>0</v>
      </c>
      <c r="AD213" s="79">
        <v>0</v>
      </c>
      <c r="AE213" s="85" t="s">
        <v>1169</v>
      </c>
      <c r="AF213" s="79" t="b">
        <v>0</v>
      </c>
      <c r="AG213" s="79" t="s">
        <v>1182</v>
      </c>
      <c r="AH213" s="79"/>
      <c r="AI213" s="85" t="s">
        <v>1169</v>
      </c>
      <c r="AJ213" s="79" t="b">
        <v>0</v>
      </c>
      <c r="AK213" s="79">
        <v>1</v>
      </c>
      <c r="AL213" s="85" t="s">
        <v>1011</v>
      </c>
      <c r="AM213" s="79" t="s">
        <v>1189</v>
      </c>
      <c r="AN213" s="79" t="b">
        <v>0</v>
      </c>
      <c r="AO213" s="85" t="s">
        <v>1011</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252</v>
      </c>
      <c r="B214" s="64" t="s">
        <v>254</v>
      </c>
      <c r="C214" s="65" t="s">
        <v>2912</v>
      </c>
      <c r="D214" s="66">
        <v>3</v>
      </c>
      <c r="E214" s="67" t="s">
        <v>132</v>
      </c>
      <c r="F214" s="68">
        <v>35</v>
      </c>
      <c r="G214" s="65"/>
      <c r="H214" s="69"/>
      <c r="I214" s="70"/>
      <c r="J214" s="70"/>
      <c r="K214" s="34" t="s">
        <v>66</v>
      </c>
      <c r="L214" s="77">
        <v>214</v>
      </c>
      <c r="M214" s="77"/>
      <c r="N214" s="72"/>
      <c r="O214" s="79" t="s">
        <v>308</v>
      </c>
      <c r="P214" s="81">
        <v>43467.822962962964</v>
      </c>
      <c r="Q214" s="79" t="s">
        <v>384</v>
      </c>
      <c r="R214" s="79"/>
      <c r="S214" s="79"/>
      <c r="T214" s="79"/>
      <c r="U214" s="79"/>
      <c r="V214" s="82" t="s">
        <v>699</v>
      </c>
      <c r="W214" s="81">
        <v>43467.822962962964</v>
      </c>
      <c r="X214" s="82" t="s">
        <v>798</v>
      </c>
      <c r="Y214" s="79"/>
      <c r="Z214" s="79"/>
      <c r="AA214" s="85" t="s">
        <v>1021</v>
      </c>
      <c r="AB214" s="85" t="s">
        <v>1166</v>
      </c>
      <c r="AC214" s="79" t="b">
        <v>0</v>
      </c>
      <c r="AD214" s="79">
        <v>2</v>
      </c>
      <c r="AE214" s="85" t="s">
        <v>1180</v>
      </c>
      <c r="AF214" s="79" t="b">
        <v>0</v>
      </c>
      <c r="AG214" s="79" t="s">
        <v>1182</v>
      </c>
      <c r="AH214" s="79"/>
      <c r="AI214" s="85" t="s">
        <v>1169</v>
      </c>
      <c r="AJ214" s="79" t="b">
        <v>0</v>
      </c>
      <c r="AK214" s="79">
        <v>0</v>
      </c>
      <c r="AL214" s="85" t="s">
        <v>1169</v>
      </c>
      <c r="AM214" s="79" t="s">
        <v>1188</v>
      </c>
      <c r="AN214" s="79" t="b">
        <v>0</v>
      </c>
      <c r="AO214" s="85" t="s">
        <v>1166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252</v>
      </c>
      <c r="B215" s="64" t="s">
        <v>300</v>
      </c>
      <c r="C215" s="65" t="s">
        <v>2912</v>
      </c>
      <c r="D215" s="66">
        <v>3</v>
      </c>
      <c r="E215" s="67" t="s">
        <v>132</v>
      </c>
      <c r="F215" s="68">
        <v>35</v>
      </c>
      <c r="G215" s="65"/>
      <c r="H215" s="69"/>
      <c r="I215" s="70"/>
      <c r="J215" s="70"/>
      <c r="K215" s="34" t="s">
        <v>65</v>
      </c>
      <c r="L215" s="77">
        <v>215</v>
      </c>
      <c r="M215" s="77"/>
      <c r="N215" s="72"/>
      <c r="O215" s="79" t="s">
        <v>307</v>
      </c>
      <c r="P215" s="81">
        <v>43472.79114583333</v>
      </c>
      <c r="Q215" s="79" t="s">
        <v>389</v>
      </c>
      <c r="R215" s="82" t="s">
        <v>513</v>
      </c>
      <c r="S215" s="79" t="s">
        <v>550</v>
      </c>
      <c r="T215" s="79" t="s">
        <v>582</v>
      </c>
      <c r="U215" s="79"/>
      <c r="V215" s="82" t="s">
        <v>699</v>
      </c>
      <c r="W215" s="81">
        <v>43472.79114583333</v>
      </c>
      <c r="X215" s="82" t="s">
        <v>804</v>
      </c>
      <c r="Y215" s="79"/>
      <c r="Z215" s="79"/>
      <c r="AA215" s="85" t="s">
        <v>1027</v>
      </c>
      <c r="AB215" s="79"/>
      <c r="AC215" s="79" t="b">
        <v>0</v>
      </c>
      <c r="AD215" s="79">
        <v>1</v>
      </c>
      <c r="AE215" s="85" t="s">
        <v>1169</v>
      </c>
      <c r="AF215" s="79" t="b">
        <v>0</v>
      </c>
      <c r="AG215" s="79" t="s">
        <v>1182</v>
      </c>
      <c r="AH215" s="79"/>
      <c r="AI215" s="85" t="s">
        <v>1169</v>
      </c>
      <c r="AJ215" s="79" t="b">
        <v>0</v>
      </c>
      <c r="AK215" s="79">
        <v>1</v>
      </c>
      <c r="AL215" s="85" t="s">
        <v>1169</v>
      </c>
      <c r="AM215" s="79" t="s">
        <v>1188</v>
      </c>
      <c r="AN215" s="79" t="b">
        <v>0</v>
      </c>
      <c r="AO215" s="85" t="s">
        <v>1027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252</v>
      </c>
      <c r="B216" s="64" t="s">
        <v>301</v>
      </c>
      <c r="C216" s="65" t="s">
        <v>2912</v>
      </c>
      <c r="D216" s="66">
        <v>3</v>
      </c>
      <c r="E216" s="67" t="s">
        <v>132</v>
      </c>
      <c r="F216" s="68">
        <v>35</v>
      </c>
      <c r="G216" s="65"/>
      <c r="H216" s="69"/>
      <c r="I216" s="70"/>
      <c r="J216" s="70"/>
      <c r="K216" s="34" t="s">
        <v>65</v>
      </c>
      <c r="L216" s="77">
        <v>216</v>
      </c>
      <c r="M216" s="77"/>
      <c r="N216" s="72"/>
      <c r="O216" s="79" t="s">
        <v>307</v>
      </c>
      <c r="P216" s="81">
        <v>43472.79114583333</v>
      </c>
      <c r="Q216" s="79" t="s">
        <v>389</v>
      </c>
      <c r="R216" s="82" t="s">
        <v>513</v>
      </c>
      <c r="S216" s="79" t="s">
        <v>550</v>
      </c>
      <c r="T216" s="79" t="s">
        <v>582</v>
      </c>
      <c r="U216" s="79"/>
      <c r="V216" s="82" t="s">
        <v>699</v>
      </c>
      <c r="W216" s="81">
        <v>43472.79114583333</v>
      </c>
      <c r="X216" s="82" t="s">
        <v>804</v>
      </c>
      <c r="Y216" s="79"/>
      <c r="Z216" s="79"/>
      <c r="AA216" s="85" t="s">
        <v>1027</v>
      </c>
      <c r="AB216" s="79"/>
      <c r="AC216" s="79" t="b">
        <v>0</v>
      </c>
      <c r="AD216" s="79">
        <v>1</v>
      </c>
      <c r="AE216" s="85" t="s">
        <v>1169</v>
      </c>
      <c r="AF216" s="79" t="b">
        <v>0</v>
      </c>
      <c r="AG216" s="79" t="s">
        <v>1182</v>
      </c>
      <c r="AH216" s="79"/>
      <c r="AI216" s="85" t="s">
        <v>1169</v>
      </c>
      <c r="AJ216" s="79" t="b">
        <v>0</v>
      </c>
      <c r="AK216" s="79">
        <v>1</v>
      </c>
      <c r="AL216" s="85" t="s">
        <v>1169</v>
      </c>
      <c r="AM216" s="79" t="s">
        <v>1188</v>
      </c>
      <c r="AN216" s="79" t="b">
        <v>0</v>
      </c>
      <c r="AO216" s="85" t="s">
        <v>1027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6.451612903225806</v>
      </c>
      <c r="BF216" s="48">
        <v>0</v>
      </c>
      <c r="BG216" s="49">
        <v>0</v>
      </c>
      <c r="BH216" s="48">
        <v>0</v>
      </c>
      <c r="BI216" s="49">
        <v>0</v>
      </c>
      <c r="BJ216" s="48">
        <v>29</v>
      </c>
      <c r="BK216" s="49">
        <v>93.54838709677419</v>
      </c>
      <c r="BL216" s="48">
        <v>31</v>
      </c>
    </row>
    <row r="217" spans="1:64" ht="15">
      <c r="A217" s="64" t="s">
        <v>258</v>
      </c>
      <c r="B217" s="64" t="s">
        <v>302</v>
      </c>
      <c r="C217" s="65" t="s">
        <v>2912</v>
      </c>
      <c r="D217" s="66">
        <v>3</v>
      </c>
      <c r="E217" s="67" t="s">
        <v>132</v>
      </c>
      <c r="F217" s="68">
        <v>35</v>
      </c>
      <c r="G217" s="65"/>
      <c r="H217" s="69"/>
      <c r="I217" s="70"/>
      <c r="J217" s="70"/>
      <c r="K217" s="34" t="s">
        <v>65</v>
      </c>
      <c r="L217" s="77">
        <v>217</v>
      </c>
      <c r="M217" s="77"/>
      <c r="N217" s="72"/>
      <c r="O217" s="79" t="s">
        <v>307</v>
      </c>
      <c r="P217" s="81">
        <v>43489.06211805555</v>
      </c>
      <c r="Q217" s="79" t="s">
        <v>390</v>
      </c>
      <c r="R217" s="79"/>
      <c r="S217" s="79"/>
      <c r="T217" s="79" t="s">
        <v>583</v>
      </c>
      <c r="U217" s="79"/>
      <c r="V217" s="82" t="s">
        <v>706</v>
      </c>
      <c r="W217" s="81">
        <v>43489.06211805555</v>
      </c>
      <c r="X217" s="82" t="s">
        <v>805</v>
      </c>
      <c r="Y217" s="79"/>
      <c r="Z217" s="79"/>
      <c r="AA217" s="85" t="s">
        <v>1028</v>
      </c>
      <c r="AB217" s="79"/>
      <c r="AC217" s="79" t="b">
        <v>0</v>
      </c>
      <c r="AD217" s="79">
        <v>0</v>
      </c>
      <c r="AE217" s="85" t="s">
        <v>1169</v>
      </c>
      <c r="AF217" s="79" t="b">
        <v>0</v>
      </c>
      <c r="AG217" s="79" t="s">
        <v>1182</v>
      </c>
      <c r="AH217" s="79"/>
      <c r="AI217" s="85" t="s">
        <v>1169</v>
      </c>
      <c r="AJ217" s="79" t="b">
        <v>0</v>
      </c>
      <c r="AK217" s="79">
        <v>2</v>
      </c>
      <c r="AL217" s="85" t="s">
        <v>1029</v>
      </c>
      <c r="AM217" s="79" t="s">
        <v>1201</v>
      </c>
      <c r="AN217" s="79" t="b">
        <v>0</v>
      </c>
      <c r="AO217" s="85" t="s">
        <v>1029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6.666666666666667</v>
      </c>
      <c r="BF217" s="48">
        <v>0</v>
      </c>
      <c r="BG217" s="49">
        <v>0</v>
      </c>
      <c r="BH217" s="48">
        <v>0</v>
      </c>
      <c r="BI217" s="49">
        <v>0</v>
      </c>
      <c r="BJ217" s="48">
        <v>14</v>
      </c>
      <c r="BK217" s="49">
        <v>93.33333333333333</v>
      </c>
      <c r="BL217" s="48">
        <v>15</v>
      </c>
    </row>
    <row r="218" spans="1:64" ht="15">
      <c r="A218" s="64" t="s">
        <v>258</v>
      </c>
      <c r="B218" s="64" t="s">
        <v>252</v>
      </c>
      <c r="C218" s="65" t="s">
        <v>2912</v>
      </c>
      <c r="D218" s="66">
        <v>3</v>
      </c>
      <c r="E218" s="67" t="s">
        <v>132</v>
      </c>
      <c r="F218" s="68">
        <v>35</v>
      </c>
      <c r="G218" s="65"/>
      <c r="H218" s="69"/>
      <c r="I218" s="70"/>
      <c r="J218" s="70"/>
      <c r="K218" s="34" t="s">
        <v>66</v>
      </c>
      <c r="L218" s="77">
        <v>218</v>
      </c>
      <c r="M218" s="77"/>
      <c r="N218" s="72"/>
      <c r="O218" s="79" t="s">
        <v>307</v>
      </c>
      <c r="P218" s="81">
        <v>43489.06211805555</v>
      </c>
      <c r="Q218" s="79" t="s">
        <v>390</v>
      </c>
      <c r="R218" s="79"/>
      <c r="S218" s="79"/>
      <c r="T218" s="79" t="s">
        <v>583</v>
      </c>
      <c r="U218" s="79"/>
      <c r="V218" s="82" t="s">
        <v>706</v>
      </c>
      <c r="W218" s="81">
        <v>43489.06211805555</v>
      </c>
      <c r="X218" s="82" t="s">
        <v>805</v>
      </c>
      <c r="Y218" s="79"/>
      <c r="Z218" s="79"/>
      <c r="AA218" s="85" t="s">
        <v>1028</v>
      </c>
      <c r="AB218" s="79"/>
      <c r="AC218" s="79" t="b">
        <v>0</v>
      </c>
      <c r="AD218" s="79">
        <v>0</v>
      </c>
      <c r="AE218" s="85" t="s">
        <v>1169</v>
      </c>
      <c r="AF218" s="79" t="b">
        <v>0</v>
      </c>
      <c r="AG218" s="79" t="s">
        <v>1182</v>
      </c>
      <c r="AH218" s="79"/>
      <c r="AI218" s="85" t="s">
        <v>1169</v>
      </c>
      <c r="AJ218" s="79" t="b">
        <v>0</v>
      </c>
      <c r="AK218" s="79">
        <v>2</v>
      </c>
      <c r="AL218" s="85" t="s">
        <v>1029</v>
      </c>
      <c r="AM218" s="79" t="s">
        <v>1201</v>
      </c>
      <c r="AN218" s="79" t="b">
        <v>0</v>
      </c>
      <c r="AO218" s="85" t="s">
        <v>1029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252</v>
      </c>
      <c r="B219" s="64" t="s">
        <v>258</v>
      </c>
      <c r="C219" s="65" t="s">
        <v>2912</v>
      </c>
      <c r="D219" s="66">
        <v>3</v>
      </c>
      <c r="E219" s="67" t="s">
        <v>132</v>
      </c>
      <c r="F219" s="68">
        <v>35</v>
      </c>
      <c r="G219" s="65"/>
      <c r="H219" s="69"/>
      <c r="I219" s="70"/>
      <c r="J219" s="70"/>
      <c r="K219" s="34" t="s">
        <v>66</v>
      </c>
      <c r="L219" s="77">
        <v>219</v>
      </c>
      <c r="M219" s="77"/>
      <c r="N219" s="72"/>
      <c r="O219" s="79" t="s">
        <v>307</v>
      </c>
      <c r="P219" s="81">
        <v>43488.828148148146</v>
      </c>
      <c r="Q219" s="79" t="s">
        <v>391</v>
      </c>
      <c r="R219" s="79"/>
      <c r="S219" s="79"/>
      <c r="T219" s="79" t="s">
        <v>584</v>
      </c>
      <c r="U219" s="82" t="s">
        <v>636</v>
      </c>
      <c r="V219" s="82" t="s">
        <v>636</v>
      </c>
      <c r="W219" s="81">
        <v>43488.828148148146</v>
      </c>
      <c r="X219" s="82" t="s">
        <v>806</v>
      </c>
      <c r="Y219" s="79"/>
      <c r="Z219" s="79"/>
      <c r="AA219" s="85" t="s">
        <v>1029</v>
      </c>
      <c r="AB219" s="79"/>
      <c r="AC219" s="79" t="b">
        <v>0</v>
      </c>
      <c r="AD219" s="79">
        <v>0</v>
      </c>
      <c r="AE219" s="85" t="s">
        <v>1169</v>
      </c>
      <c r="AF219" s="79" t="b">
        <v>0</v>
      </c>
      <c r="AG219" s="79" t="s">
        <v>1182</v>
      </c>
      <c r="AH219" s="79"/>
      <c r="AI219" s="85" t="s">
        <v>1169</v>
      </c>
      <c r="AJ219" s="79" t="b">
        <v>0</v>
      </c>
      <c r="AK219" s="79">
        <v>0</v>
      </c>
      <c r="AL219" s="85" t="s">
        <v>1169</v>
      </c>
      <c r="AM219" s="79" t="s">
        <v>1189</v>
      </c>
      <c r="AN219" s="79" t="b">
        <v>0</v>
      </c>
      <c r="AO219" s="85" t="s">
        <v>1029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252</v>
      </c>
      <c r="B220" s="64" t="s">
        <v>303</v>
      </c>
      <c r="C220" s="65" t="s">
        <v>2913</v>
      </c>
      <c r="D220" s="66">
        <v>3.6363636363636362</v>
      </c>
      <c r="E220" s="67" t="s">
        <v>136</v>
      </c>
      <c r="F220" s="68">
        <v>32.90909090909091</v>
      </c>
      <c r="G220" s="65"/>
      <c r="H220" s="69"/>
      <c r="I220" s="70"/>
      <c r="J220" s="70"/>
      <c r="K220" s="34" t="s">
        <v>65</v>
      </c>
      <c r="L220" s="77">
        <v>220</v>
      </c>
      <c r="M220" s="77"/>
      <c r="N220" s="72"/>
      <c r="O220" s="79" t="s">
        <v>307</v>
      </c>
      <c r="P220" s="81">
        <v>43451.770787037036</v>
      </c>
      <c r="Q220" s="79" t="s">
        <v>392</v>
      </c>
      <c r="R220" s="82" t="s">
        <v>514</v>
      </c>
      <c r="S220" s="79" t="s">
        <v>547</v>
      </c>
      <c r="T220" s="79" t="s">
        <v>585</v>
      </c>
      <c r="U220" s="79"/>
      <c r="V220" s="82" t="s">
        <v>699</v>
      </c>
      <c r="W220" s="81">
        <v>43451.770787037036</v>
      </c>
      <c r="X220" s="82" t="s">
        <v>807</v>
      </c>
      <c r="Y220" s="79"/>
      <c r="Z220" s="79"/>
      <c r="AA220" s="85" t="s">
        <v>1030</v>
      </c>
      <c r="AB220" s="79"/>
      <c r="AC220" s="79" t="b">
        <v>0</v>
      </c>
      <c r="AD220" s="79">
        <v>0</v>
      </c>
      <c r="AE220" s="85" t="s">
        <v>1169</v>
      </c>
      <c r="AF220" s="79" t="b">
        <v>0</v>
      </c>
      <c r="AG220" s="79" t="s">
        <v>1182</v>
      </c>
      <c r="AH220" s="79"/>
      <c r="AI220" s="85" t="s">
        <v>1169</v>
      </c>
      <c r="AJ220" s="79" t="b">
        <v>0</v>
      </c>
      <c r="AK220" s="79">
        <v>1</v>
      </c>
      <c r="AL220" s="85" t="s">
        <v>1169</v>
      </c>
      <c r="AM220" s="79" t="s">
        <v>1188</v>
      </c>
      <c r="AN220" s="79" t="b">
        <v>0</v>
      </c>
      <c r="AO220" s="85" t="s">
        <v>1030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0</v>
      </c>
      <c r="BE220" s="49">
        <v>0</v>
      </c>
      <c r="BF220" s="48">
        <v>1</v>
      </c>
      <c r="BG220" s="49">
        <v>3.4482758620689653</v>
      </c>
      <c r="BH220" s="48">
        <v>0</v>
      </c>
      <c r="BI220" s="49">
        <v>0</v>
      </c>
      <c r="BJ220" s="48">
        <v>28</v>
      </c>
      <c r="BK220" s="49">
        <v>96.55172413793103</v>
      </c>
      <c r="BL220" s="48">
        <v>29</v>
      </c>
    </row>
    <row r="221" spans="1:64" ht="15">
      <c r="A221" s="64" t="s">
        <v>252</v>
      </c>
      <c r="B221" s="64" t="s">
        <v>303</v>
      </c>
      <c r="C221" s="65" t="s">
        <v>2913</v>
      </c>
      <c r="D221" s="66">
        <v>3.6363636363636362</v>
      </c>
      <c r="E221" s="67" t="s">
        <v>136</v>
      </c>
      <c r="F221" s="68">
        <v>32.90909090909091</v>
      </c>
      <c r="G221" s="65"/>
      <c r="H221" s="69"/>
      <c r="I221" s="70"/>
      <c r="J221" s="70"/>
      <c r="K221" s="34" t="s">
        <v>65</v>
      </c>
      <c r="L221" s="77">
        <v>221</v>
      </c>
      <c r="M221" s="77"/>
      <c r="N221" s="72"/>
      <c r="O221" s="79" t="s">
        <v>307</v>
      </c>
      <c r="P221" s="81">
        <v>43497.81586805556</v>
      </c>
      <c r="Q221" s="79" t="s">
        <v>393</v>
      </c>
      <c r="R221" s="82" t="s">
        <v>515</v>
      </c>
      <c r="S221" s="79" t="s">
        <v>551</v>
      </c>
      <c r="T221" s="79" t="s">
        <v>586</v>
      </c>
      <c r="U221" s="79"/>
      <c r="V221" s="82" t="s">
        <v>699</v>
      </c>
      <c r="W221" s="81">
        <v>43497.81586805556</v>
      </c>
      <c r="X221" s="82" t="s">
        <v>808</v>
      </c>
      <c r="Y221" s="79"/>
      <c r="Z221" s="79"/>
      <c r="AA221" s="85" t="s">
        <v>1031</v>
      </c>
      <c r="AB221" s="79"/>
      <c r="AC221" s="79" t="b">
        <v>0</v>
      </c>
      <c r="AD221" s="79">
        <v>0</v>
      </c>
      <c r="AE221" s="85" t="s">
        <v>1169</v>
      </c>
      <c r="AF221" s="79" t="b">
        <v>0</v>
      </c>
      <c r="AG221" s="79" t="s">
        <v>1182</v>
      </c>
      <c r="AH221" s="79"/>
      <c r="AI221" s="85" t="s">
        <v>1169</v>
      </c>
      <c r="AJ221" s="79" t="b">
        <v>0</v>
      </c>
      <c r="AK221" s="79">
        <v>0</v>
      </c>
      <c r="AL221" s="85" t="s">
        <v>1169</v>
      </c>
      <c r="AM221" s="79" t="s">
        <v>1188</v>
      </c>
      <c r="AN221" s="79" t="b">
        <v>0</v>
      </c>
      <c r="AO221" s="85" t="s">
        <v>1031</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v>1</v>
      </c>
      <c r="BE221" s="49">
        <v>2.6315789473684212</v>
      </c>
      <c r="BF221" s="48">
        <v>0</v>
      </c>
      <c r="BG221" s="49">
        <v>0</v>
      </c>
      <c r="BH221" s="48">
        <v>0</v>
      </c>
      <c r="BI221" s="49">
        <v>0</v>
      </c>
      <c r="BJ221" s="48">
        <v>37</v>
      </c>
      <c r="BK221" s="49">
        <v>97.36842105263158</v>
      </c>
      <c r="BL221" s="48">
        <v>38</v>
      </c>
    </row>
    <row r="222" spans="1:64" ht="15">
      <c r="A222" s="64" t="s">
        <v>252</v>
      </c>
      <c r="B222" s="64" t="s">
        <v>304</v>
      </c>
      <c r="C222" s="65" t="s">
        <v>2913</v>
      </c>
      <c r="D222" s="66">
        <v>3.6363636363636362</v>
      </c>
      <c r="E222" s="67" t="s">
        <v>136</v>
      </c>
      <c r="F222" s="68">
        <v>32.90909090909091</v>
      </c>
      <c r="G222" s="65"/>
      <c r="H222" s="69"/>
      <c r="I222" s="70"/>
      <c r="J222" s="70"/>
      <c r="K222" s="34" t="s">
        <v>65</v>
      </c>
      <c r="L222" s="77">
        <v>222</v>
      </c>
      <c r="M222" s="77"/>
      <c r="N222" s="72"/>
      <c r="O222" s="79" t="s">
        <v>307</v>
      </c>
      <c r="P222" s="81">
        <v>43500.777719907404</v>
      </c>
      <c r="Q222" s="79" t="s">
        <v>394</v>
      </c>
      <c r="R222" s="82" t="s">
        <v>516</v>
      </c>
      <c r="S222" s="79" t="s">
        <v>552</v>
      </c>
      <c r="T222" s="79" t="s">
        <v>587</v>
      </c>
      <c r="U222" s="79"/>
      <c r="V222" s="82" t="s">
        <v>699</v>
      </c>
      <c r="W222" s="81">
        <v>43500.777719907404</v>
      </c>
      <c r="X222" s="82" t="s">
        <v>809</v>
      </c>
      <c r="Y222" s="79"/>
      <c r="Z222" s="79"/>
      <c r="AA222" s="85" t="s">
        <v>1032</v>
      </c>
      <c r="AB222" s="79"/>
      <c r="AC222" s="79" t="b">
        <v>0</v>
      </c>
      <c r="AD222" s="79">
        <v>0</v>
      </c>
      <c r="AE222" s="85" t="s">
        <v>1169</v>
      </c>
      <c r="AF222" s="79" t="b">
        <v>0</v>
      </c>
      <c r="AG222" s="79" t="s">
        <v>1182</v>
      </c>
      <c r="AH222" s="79"/>
      <c r="AI222" s="85" t="s">
        <v>1169</v>
      </c>
      <c r="AJ222" s="79" t="b">
        <v>0</v>
      </c>
      <c r="AK222" s="79">
        <v>2</v>
      </c>
      <c r="AL222" s="85" t="s">
        <v>1169</v>
      </c>
      <c r="AM222" s="79" t="s">
        <v>1188</v>
      </c>
      <c r="AN222" s="79" t="b">
        <v>0</v>
      </c>
      <c r="AO222" s="85" t="s">
        <v>1032</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38</v>
      </c>
      <c r="BK222" s="49">
        <v>100</v>
      </c>
      <c r="BL222" s="48">
        <v>38</v>
      </c>
    </row>
    <row r="223" spans="1:64" ht="15">
      <c r="A223" s="64" t="s">
        <v>252</v>
      </c>
      <c r="B223" s="64" t="s">
        <v>304</v>
      </c>
      <c r="C223" s="65" t="s">
        <v>2913</v>
      </c>
      <c r="D223" s="66">
        <v>3.6363636363636362</v>
      </c>
      <c r="E223" s="67" t="s">
        <v>136</v>
      </c>
      <c r="F223" s="68">
        <v>32.90909090909091</v>
      </c>
      <c r="G223" s="65"/>
      <c r="H223" s="69"/>
      <c r="I223" s="70"/>
      <c r="J223" s="70"/>
      <c r="K223" s="34" t="s">
        <v>65</v>
      </c>
      <c r="L223" s="77">
        <v>223</v>
      </c>
      <c r="M223" s="77"/>
      <c r="N223" s="72"/>
      <c r="O223" s="79" t="s">
        <v>307</v>
      </c>
      <c r="P223" s="81">
        <v>43508.80395833333</v>
      </c>
      <c r="Q223" s="79" t="s">
        <v>395</v>
      </c>
      <c r="R223" s="79"/>
      <c r="S223" s="79"/>
      <c r="T223" s="79" t="s">
        <v>588</v>
      </c>
      <c r="U223" s="82" t="s">
        <v>637</v>
      </c>
      <c r="V223" s="82" t="s">
        <v>637</v>
      </c>
      <c r="W223" s="81">
        <v>43508.80395833333</v>
      </c>
      <c r="X223" s="82" t="s">
        <v>810</v>
      </c>
      <c r="Y223" s="79"/>
      <c r="Z223" s="79"/>
      <c r="AA223" s="85" t="s">
        <v>1033</v>
      </c>
      <c r="AB223" s="79"/>
      <c r="AC223" s="79" t="b">
        <v>0</v>
      </c>
      <c r="AD223" s="79">
        <v>14</v>
      </c>
      <c r="AE223" s="85" t="s">
        <v>1169</v>
      </c>
      <c r="AF223" s="79" t="b">
        <v>0</v>
      </c>
      <c r="AG223" s="79" t="s">
        <v>1182</v>
      </c>
      <c r="AH223" s="79"/>
      <c r="AI223" s="85" t="s">
        <v>1169</v>
      </c>
      <c r="AJ223" s="79" t="b">
        <v>0</v>
      </c>
      <c r="AK223" s="79">
        <v>6</v>
      </c>
      <c r="AL223" s="85" t="s">
        <v>1169</v>
      </c>
      <c r="AM223" s="79" t="s">
        <v>1188</v>
      </c>
      <c r="AN223" s="79" t="b">
        <v>0</v>
      </c>
      <c r="AO223" s="85" t="s">
        <v>1033</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259</v>
      </c>
      <c r="B224" s="64" t="s">
        <v>252</v>
      </c>
      <c r="C224" s="65" t="s">
        <v>2913</v>
      </c>
      <c r="D224" s="66">
        <v>3.6363636363636362</v>
      </c>
      <c r="E224" s="67" t="s">
        <v>136</v>
      </c>
      <c r="F224" s="68">
        <v>32.90909090909091</v>
      </c>
      <c r="G224" s="65"/>
      <c r="H224" s="69"/>
      <c r="I224" s="70"/>
      <c r="J224" s="70"/>
      <c r="K224" s="34" t="s">
        <v>66</v>
      </c>
      <c r="L224" s="77">
        <v>224</v>
      </c>
      <c r="M224" s="77"/>
      <c r="N224" s="72"/>
      <c r="O224" s="79" t="s">
        <v>307</v>
      </c>
      <c r="P224" s="81">
        <v>43474.97758101852</v>
      </c>
      <c r="Q224" s="79" t="s">
        <v>396</v>
      </c>
      <c r="R224" s="82" t="s">
        <v>503</v>
      </c>
      <c r="S224" s="79" t="s">
        <v>547</v>
      </c>
      <c r="T224" s="79" t="s">
        <v>265</v>
      </c>
      <c r="U224" s="79"/>
      <c r="V224" s="82" t="s">
        <v>707</v>
      </c>
      <c r="W224" s="81">
        <v>43474.97758101852</v>
      </c>
      <c r="X224" s="82" t="s">
        <v>811</v>
      </c>
      <c r="Y224" s="79"/>
      <c r="Z224" s="79"/>
      <c r="AA224" s="85" t="s">
        <v>1034</v>
      </c>
      <c r="AB224" s="79"/>
      <c r="AC224" s="79" t="b">
        <v>0</v>
      </c>
      <c r="AD224" s="79">
        <v>4</v>
      </c>
      <c r="AE224" s="85" t="s">
        <v>1169</v>
      </c>
      <c r="AF224" s="79" t="b">
        <v>0</v>
      </c>
      <c r="AG224" s="79" t="s">
        <v>1182</v>
      </c>
      <c r="AH224" s="79"/>
      <c r="AI224" s="85" t="s">
        <v>1169</v>
      </c>
      <c r="AJ224" s="79" t="b">
        <v>0</v>
      </c>
      <c r="AK224" s="79">
        <v>1</v>
      </c>
      <c r="AL224" s="85" t="s">
        <v>1169</v>
      </c>
      <c r="AM224" s="79" t="s">
        <v>1188</v>
      </c>
      <c r="AN224" s="79" t="b">
        <v>0</v>
      </c>
      <c r="AO224" s="85" t="s">
        <v>1034</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1</v>
      </c>
      <c r="BD224" s="48">
        <v>1</v>
      </c>
      <c r="BE224" s="49">
        <v>3.5714285714285716</v>
      </c>
      <c r="BF224" s="48">
        <v>0</v>
      </c>
      <c r="BG224" s="49">
        <v>0</v>
      </c>
      <c r="BH224" s="48">
        <v>0</v>
      </c>
      <c r="BI224" s="49">
        <v>0</v>
      </c>
      <c r="BJ224" s="48">
        <v>27</v>
      </c>
      <c r="BK224" s="49">
        <v>96.42857142857143</v>
      </c>
      <c r="BL224" s="48">
        <v>28</v>
      </c>
    </row>
    <row r="225" spans="1:64" ht="15">
      <c r="A225" s="64" t="s">
        <v>259</v>
      </c>
      <c r="B225" s="64" t="s">
        <v>265</v>
      </c>
      <c r="C225" s="65" t="s">
        <v>2912</v>
      </c>
      <c r="D225" s="66">
        <v>3</v>
      </c>
      <c r="E225" s="67" t="s">
        <v>132</v>
      </c>
      <c r="F225" s="68">
        <v>35</v>
      </c>
      <c r="G225" s="65"/>
      <c r="H225" s="69"/>
      <c r="I225" s="70"/>
      <c r="J225" s="70"/>
      <c r="K225" s="34" t="s">
        <v>65</v>
      </c>
      <c r="L225" s="77">
        <v>225</v>
      </c>
      <c r="M225" s="77"/>
      <c r="N225" s="72"/>
      <c r="O225" s="79" t="s">
        <v>307</v>
      </c>
      <c r="P225" s="81">
        <v>43508.83703703704</v>
      </c>
      <c r="Q225" s="79" t="s">
        <v>346</v>
      </c>
      <c r="R225" s="79"/>
      <c r="S225" s="79"/>
      <c r="T225" s="79"/>
      <c r="U225" s="79"/>
      <c r="V225" s="82" t="s">
        <v>707</v>
      </c>
      <c r="W225" s="81">
        <v>43508.83703703704</v>
      </c>
      <c r="X225" s="82" t="s">
        <v>812</v>
      </c>
      <c r="Y225" s="79"/>
      <c r="Z225" s="79"/>
      <c r="AA225" s="85" t="s">
        <v>1035</v>
      </c>
      <c r="AB225" s="79"/>
      <c r="AC225" s="79" t="b">
        <v>0</v>
      </c>
      <c r="AD225" s="79">
        <v>0</v>
      </c>
      <c r="AE225" s="85" t="s">
        <v>1169</v>
      </c>
      <c r="AF225" s="79" t="b">
        <v>0</v>
      </c>
      <c r="AG225" s="79" t="s">
        <v>1182</v>
      </c>
      <c r="AH225" s="79"/>
      <c r="AI225" s="85" t="s">
        <v>1169</v>
      </c>
      <c r="AJ225" s="79" t="b">
        <v>0</v>
      </c>
      <c r="AK225" s="79">
        <v>6</v>
      </c>
      <c r="AL225" s="85" t="s">
        <v>1033</v>
      </c>
      <c r="AM225" s="79" t="s">
        <v>1187</v>
      </c>
      <c r="AN225" s="79" t="b">
        <v>0</v>
      </c>
      <c r="AO225" s="85" t="s">
        <v>1033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3</v>
      </c>
      <c r="BD225" s="48"/>
      <c r="BE225" s="49"/>
      <c r="BF225" s="48"/>
      <c r="BG225" s="49"/>
      <c r="BH225" s="48"/>
      <c r="BI225" s="49"/>
      <c r="BJ225" s="48"/>
      <c r="BK225" s="49"/>
      <c r="BL225" s="48"/>
    </row>
    <row r="226" spans="1:64" ht="15">
      <c r="A226" s="64" t="s">
        <v>259</v>
      </c>
      <c r="B226" s="64" t="s">
        <v>252</v>
      </c>
      <c r="C226" s="65" t="s">
        <v>2913</v>
      </c>
      <c r="D226" s="66">
        <v>3.6363636363636362</v>
      </c>
      <c r="E226" s="67" t="s">
        <v>136</v>
      </c>
      <c r="F226" s="68">
        <v>32.90909090909091</v>
      </c>
      <c r="G226" s="65"/>
      <c r="H226" s="69"/>
      <c r="I226" s="70"/>
      <c r="J226" s="70"/>
      <c r="K226" s="34" t="s">
        <v>66</v>
      </c>
      <c r="L226" s="77">
        <v>226</v>
      </c>
      <c r="M226" s="77"/>
      <c r="N226" s="72"/>
      <c r="O226" s="79" t="s">
        <v>307</v>
      </c>
      <c r="P226" s="81">
        <v>43508.83703703704</v>
      </c>
      <c r="Q226" s="79" t="s">
        <v>346</v>
      </c>
      <c r="R226" s="79"/>
      <c r="S226" s="79"/>
      <c r="T226" s="79"/>
      <c r="U226" s="79"/>
      <c r="V226" s="82" t="s">
        <v>707</v>
      </c>
      <c r="W226" s="81">
        <v>43508.83703703704</v>
      </c>
      <c r="X226" s="82" t="s">
        <v>812</v>
      </c>
      <c r="Y226" s="79"/>
      <c r="Z226" s="79"/>
      <c r="AA226" s="85" t="s">
        <v>1035</v>
      </c>
      <c r="AB226" s="79"/>
      <c r="AC226" s="79" t="b">
        <v>0</v>
      </c>
      <c r="AD226" s="79">
        <v>0</v>
      </c>
      <c r="AE226" s="85" t="s">
        <v>1169</v>
      </c>
      <c r="AF226" s="79" t="b">
        <v>0</v>
      </c>
      <c r="AG226" s="79" t="s">
        <v>1182</v>
      </c>
      <c r="AH226" s="79"/>
      <c r="AI226" s="85" t="s">
        <v>1169</v>
      </c>
      <c r="AJ226" s="79" t="b">
        <v>0</v>
      </c>
      <c r="AK226" s="79">
        <v>6</v>
      </c>
      <c r="AL226" s="85" t="s">
        <v>1033</v>
      </c>
      <c r="AM226" s="79" t="s">
        <v>1187</v>
      </c>
      <c r="AN226" s="79" t="b">
        <v>0</v>
      </c>
      <c r="AO226" s="85" t="s">
        <v>1033</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4</v>
      </c>
      <c r="BC226" s="78" t="str">
        <f>REPLACE(INDEX(GroupVertices[Group],MATCH(Edges[[#This Row],[Vertex 2]],GroupVertices[Vertex],0)),1,1,"")</f>
        <v>1</v>
      </c>
      <c r="BD226" s="48">
        <v>1</v>
      </c>
      <c r="BE226" s="49">
        <v>4.545454545454546</v>
      </c>
      <c r="BF226" s="48">
        <v>0</v>
      </c>
      <c r="BG226" s="49">
        <v>0</v>
      </c>
      <c r="BH226" s="48">
        <v>0</v>
      </c>
      <c r="BI226" s="49">
        <v>0</v>
      </c>
      <c r="BJ226" s="48">
        <v>21</v>
      </c>
      <c r="BK226" s="49">
        <v>95.45454545454545</v>
      </c>
      <c r="BL226" s="48">
        <v>22</v>
      </c>
    </row>
    <row r="227" spans="1:64" ht="15">
      <c r="A227" s="64" t="s">
        <v>260</v>
      </c>
      <c r="B227" s="64" t="s">
        <v>259</v>
      </c>
      <c r="C227" s="65" t="s">
        <v>2912</v>
      </c>
      <c r="D227" s="66">
        <v>3</v>
      </c>
      <c r="E227" s="67" t="s">
        <v>132</v>
      </c>
      <c r="F227" s="68">
        <v>35</v>
      </c>
      <c r="G227" s="65"/>
      <c r="H227" s="69"/>
      <c r="I227" s="70"/>
      <c r="J227" s="70"/>
      <c r="K227" s="34" t="s">
        <v>65</v>
      </c>
      <c r="L227" s="77">
        <v>227</v>
      </c>
      <c r="M227" s="77"/>
      <c r="N227" s="72"/>
      <c r="O227" s="79" t="s">
        <v>307</v>
      </c>
      <c r="P227" s="81">
        <v>43508.92837962963</v>
      </c>
      <c r="Q227" s="79" t="s">
        <v>397</v>
      </c>
      <c r="R227" s="82" t="s">
        <v>511</v>
      </c>
      <c r="S227" s="79" t="s">
        <v>545</v>
      </c>
      <c r="T227" s="79"/>
      <c r="U227" s="79"/>
      <c r="V227" s="82" t="s">
        <v>708</v>
      </c>
      <c r="W227" s="81">
        <v>43508.92837962963</v>
      </c>
      <c r="X227" s="82" t="s">
        <v>813</v>
      </c>
      <c r="Y227" s="79"/>
      <c r="Z227" s="79"/>
      <c r="AA227" s="85" t="s">
        <v>1036</v>
      </c>
      <c r="AB227" s="79"/>
      <c r="AC227" s="79" t="b">
        <v>0</v>
      </c>
      <c r="AD227" s="79">
        <v>2</v>
      </c>
      <c r="AE227" s="85" t="s">
        <v>1169</v>
      </c>
      <c r="AF227" s="79" t="b">
        <v>1</v>
      </c>
      <c r="AG227" s="79" t="s">
        <v>1182</v>
      </c>
      <c r="AH227" s="79"/>
      <c r="AI227" s="85" t="s">
        <v>1033</v>
      </c>
      <c r="AJ227" s="79" t="b">
        <v>0</v>
      </c>
      <c r="AK227" s="79">
        <v>0</v>
      </c>
      <c r="AL227" s="85" t="s">
        <v>1169</v>
      </c>
      <c r="AM227" s="79" t="s">
        <v>1187</v>
      </c>
      <c r="AN227" s="79" t="b">
        <v>0</v>
      </c>
      <c r="AO227" s="85" t="s">
        <v>1036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253</v>
      </c>
      <c r="B228" s="64" t="s">
        <v>259</v>
      </c>
      <c r="C228" s="65" t="s">
        <v>2912</v>
      </c>
      <c r="D228" s="66">
        <v>3</v>
      </c>
      <c r="E228" s="67" t="s">
        <v>132</v>
      </c>
      <c r="F228" s="68">
        <v>35</v>
      </c>
      <c r="G228" s="65"/>
      <c r="H228" s="69"/>
      <c r="I228" s="70"/>
      <c r="J228" s="70"/>
      <c r="K228" s="34" t="s">
        <v>65</v>
      </c>
      <c r="L228" s="77">
        <v>228</v>
      </c>
      <c r="M228" s="77"/>
      <c r="N228" s="72"/>
      <c r="O228" s="79" t="s">
        <v>307</v>
      </c>
      <c r="P228" s="81">
        <v>43475.63270833333</v>
      </c>
      <c r="Q228" s="79" t="s">
        <v>398</v>
      </c>
      <c r="R228" s="79"/>
      <c r="S228" s="79"/>
      <c r="T228" s="79" t="s">
        <v>265</v>
      </c>
      <c r="U228" s="79"/>
      <c r="V228" s="82" t="s">
        <v>701</v>
      </c>
      <c r="W228" s="81">
        <v>43475.63270833333</v>
      </c>
      <c r="X228" s="82" t="s">
        <v>814</v>
      </c>
      <c r="Y228" s="79"/>
      <c r="Z228" s="79"/>
      <c r="AA228" s="85" t="s">
        <v>1037</v>
      </c>
      <c r="AB228" s="79"/>
      <c r="AC228" s="79" t="b">
        <v>0</v>
      </c>
      <c r="AD228" s="79">
        <v>0</v>
      </c>
      <c r="AE228" s="85" t="s">
        <v>1169</v>
      </c>
      <c r="AF228" s="79" t="b">
        <v>0</v>
      </c>
      <c r="AG228" s="79" t="s">
        <v>1182</v>
      </c>
      <c r="AH228" s="79"/>
      <c r="AI228" s="85" t="s">
        <v>1169</v>
      </c>
      <c r="AJ228" s="79" t="b">
        <v>0</v>
      </c>
      <c r="AK228" s="79">
        <v>1</v>
      </c>
      <c r="AL228" s="85" t="s">
        <v>1034</v>
      </c>
      <c r="AM228" s="79" t="s">
        <v>1189</v>
      </c>
      <c r="AN228" s="79" t="b">
        <v>0</v>
      </c>
      <c r="AO228" s="85" t="s">
        <v>1034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4</v>
      </c>
      <c r="BD228" s="48">
        <v>1</v>
      </c>
      <c r="BE228" s="49">
        <v>3.7037037037037037</v>
      </c>
      <c r="BF228" s="48">
        <v>0</v>
      </c>
      <c r="BG228" s="49">
        <v>0</v>
      </c>
      <c r="BH228" s="48">
        <v>0</v>
      </c>
      <c r="BI228" s="49">
        <v>0</v>
      </c>
      <c r="BJ228" s="48">
        <v>26</v>
      </c>
      <c r="BK228" s="49">
        <v>96.29629629629629</v>
      </c>
      <c r="BL228" s="48">
        <v>27</v>
      </c>
    </row>
    <row r="229" spans="1:64" ht="15">
      <c r="A229" s="64" t="s">
        <v>252</v>
      </c>
      <c r="B229" s="64" t="s">
        <v>259</v>
      </c>
      <c r="C229" s="65" t="s">
        <v>2916</v>
      </c>
      <c r="D229" s="66">
        <v>4.2727272727272725</v>
      </c>
      <c r="E229" s="67" t="s">
        <v>136</v>
      </c>
      <c r="F229" s="68">
        <v>30.81818181818182</v>
      </c>
      <c r="G229" s="65"/>
      <c r="H229" s="69"/>
      <c r="I229" s="70"/>
      <c r="J229" s="70"/>
      <c r="K229" s="34" t="s">
        <v>66</v>
      </c>
      <c r="L229" s="77">
        <v>229</v>
      </c>
      <c r="M229" s="77"/>
      <c r="N229" s="72"/>
      <c r="O229" s="79" t="s">
        <v>307</v>
      </c>
      <c r="P229" s="81">
        <v>43467.822962962964</v>
      </c>
      <c r="Q229" s="79" t="s">
        <v>384</v>
      </c>
      <c r="R229" s="79"/>
      <c r="S229" s="79"/>
      <c r="T229" s="79"/>
      <c r="U229" s="79"/>
      <c r="V229" s="82" t="s">
        <v>699</v>
      </c>
      <c r="W229" s="81">
        <v>43467.822962962964</v>
      </c>
      <c r="X229" s="82" t="s">
        <v>798</v>
      </c>
      <c r="Y229" s="79"/>
      <c r="Z229" s="79"/>
      <c r="AA229" s="85" t="s">
        <v>1021</v>
      </c>
      <c r="AB229" s="85" t="s">
        <v>1166</v>
      </c>
      <c r="AC229" s="79" t="b">
        <v>0</v>
      </c>
      <c r="AD229" s="79">
        <v>2</v>
      </c>
      <c r="AE229" s="85" t="s">
        <v>1180</v>
      </c>
      <c r="AF229" s="79" t="b">
        <v>0</v>
      </c>
      <c r="AG229" s="79" t="s">
        <v>1182</v>
      </c>
      <c r="AH229" s="79"/>
      <c r="AI229" s="85" t="s">
        <v>1169</v>
      </c>
      <c r="AJ229" s="79" t="b">
        <v>0</v>
      </c>
      <c r="AK229" s="79">
        <v>0</v>
      </c>
      <c r="AL229" s="85" t="s">
        <v>1169</v>
      </c>
      <c r="AM229" s="79" t="s">
        <v>1188</v>
      </c>
      <c r="AN229" s="79" t="b">
        <v>0</v>
      </c>
      <c r="AO229" s="85" t="s">
        <v>1166</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4</v>
      </c>
      <c r="BD229" s="48"/>
      <c r="BE229" s="49"/>
      <c r="BF229" s="48"/>
      <c r="BG229" s="49"/>
      <c r="BH229" s="48"/>
      <c r="BI229" s="49"/>
      <c r="BJ229" s="48"/>
      <c r="BK229" s="49"/>
      <c r="BL229" s="48"/>
    </row>
    <row r="230" spans="1:64" ht="15">
      <c r="A230" s="64" t="s">
        <v>252</v>
      </c>
      <c r="B230" s="64" t="s">
        <v>259</v>
      </c>
      <c r="C230" s="65" t="s">
        <v>2916</v>
      </c>
      <c r="D230" s="66">
        <v>4.2727272727272725</v>
      </c>
      <c r="E230" s="67" t="s">
        <v>136</v>
      </c>
      <c r="F230" s="68">
        <v>30.81818181818182</v>
      </c>
      <c r="G230" s="65"/>
      <c r="H230" s="69"/>
      <c r="I230" s="70"/>
      <c r="J230" s="70"/>
      <c r="K230" s="34" t="s">
        <v>66</v>
      </c>
      <c r="L230" s="77">
        <v>230</v>
      </c>
      <c r="M230" s="77"/>
      <c r="N230" s="72"/>
      <c r="O230" s="79" t="s">
        <v>307</v>
      </c>
      <c r="P230" s="81">
        <v>43500.777719907404</v>
      </c>
      <c r="Q230" s="79" t="s">
        <v>394</v>
      </c>
      <c r="R230" s="82" t="s">
        <v>516</v>
      </c>
      <c r="S230" s="79" t="s">
        <v>552</v>
      </c>
      <c r="T230" s="79" t="s">
        <v>587</v>
      </c>
      <c r="U230" s="79"/>
      <c r="V230" s="82" t="s">
        <v>699</v>
      </c>
      <c r="W230" s="81">
        <v>43500.777719907404</v>
      </c>
      <c r="X230" s="82" t="s">
        <v>809</v>
      </c>
      <c r="Y230" s="79"/>
      <c r="Z230" s="79"/>
      <c r="AA230" s="85" t="s">
        <v>1032</v>
      </c>
      <c r="AB230" s="79"/>
      <c r="AC230" s="79" t="b">
        <v>0</v>
      </c>
      <c r="AD230" s="79">
        <v>0</v>
      </c>
      <c r="AE230" s="85" t="s">
        <v>1169</v>
      </c>
      <c r="AF230" s="79" t="b">
        <v>0</v>
      </c>
      <c r="AG230" s="79" t="s">
        <v>1182</v>
      </c>
      <c r="AH230" s="79"/>
      <c r="AI230" s="85" t="s">
        <v>1169</v>
      </c>
      <c r="AJ230" s="79" t="b">
        <v>0</v>
      </c>
      <c r="AK230" s="79">
        <v>2</v>
      </c>
      <c r="AL230" s="85" t="s">
        <v>1169</v>
      </c>
      <c r="AM230" s="79" t="s">
        <v>1188</v>
      </c>
      <c r="AN230" s="79" t="b">
        <v>0</v>
      </c>
      <c r="AO230" s="85" t="s">
        <v>1032</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4</v>
      </c>
      <c r="BD230" s="48"/>
      <c r="BE230" s="49"/>
      <c r="BF230" s="48"/>
      <c r="BG230" s="49"/>
      <c r="BH230" s="48"/>
      <c r="BI230" s="49"/>
      <c r="BJ230" s="48"/>
      <c r="BK230" s="49"/>
      <c r="BL230" s="48"/>
    </row>
    <row r="231" spans="1:64" ht="15">
      <c r="A231" s="64" t="s">
        <v>252</v>
      </c>
      <c r="B231" s="64" t="s">
        <v>259</v>
      </c>
      <c r="C231" s="65" t="s">
        <v>2916</v>
      </c>
      <c r="D231" s="66">
        <v>4.2727272727272725</v>
      </c>
      <c r="E231" s="67" t="s">
        <v>136</v>
      </c>
      <c r="F231" s="68">
        <v>30.81818181818182</v>
      </c>
      <c r="G231" s="65"/>
      <c r="H231" s="69"/>
      <c r="I231" s="70"/>
      <c r="J231" s="70"/>
      <c r="K231" s="34" t="s">
        <v>66</v>
      </c>
      <c r="L231" s="77">
        <v>231</v>
      </c>
      <c r="M231" s="77"/>
      <c r="N231" s="72"/>
      <c r="O231" s="79" t="s">
        <v>307</v>
      </c>
      <c r="P231" s="81">
        <v>43508.80395833333</v>
      </c>
      <c r="Q231" s="79" t="s">
        <v>395</v>
      </c>
      <c r="R231" s="79"/>
      <c r="S231" s="79"/>
      <c r="T231" s="79" t="s">
        <v>588</v>
      </c>
      <c r="U231" s="82" t="s">
        <v>637</v>
      </c>
      <c r="V231" s="82" t="s">
        <v>637</v>
      </c>
      <c r="W231" s="81">
        <v>43508.80395833333</v>
      </c>
      <c r="X231" s="82" t="s">
        <v>810</v>
      </c>
      <c r="Y231" s="79"/>
      <c r="Z231" s="79"/>
      <c r="AA231" s="85" t="s">
        <v>1033</v>
      </c>
      <c r="AB231" s="79"/>
      <c r="AC231" s="79" t="b">
        <v>0</v>
      </c>
      <c r="AD231" s="79">
        <v>14</v>
      </c>
      <c r="AE231" s="85" t="s">
        <v>1169</v>
      </c>
      <c r="AF231" s="79" t="b">
        <v>0</v>
      </c>
      <c r="AG231" s="79" t="s">
        <v>1182</v>
      </c>
      <c r="AH231" s="79"/>
      <c r="AI231" s="85" t="s">
        <v>1169</v>
      </c>
      <c r="AJ231" s="79" t="b">
        <v>0</v>
      </c>
      <c r="AK231" s="79">
        <v>6</v>
      </c>
      <c r="AL231" s="85" t="s">
        <v>1169</v>
      </c>
      <c r="AM231" s="79" t="s">
        <v>1188</v>
      </c>
      <c r="AN231" s="79" t="b">
        <v>0</v>
      </c>
      <c r="AO231" s="85" t="s">
        <v>1033</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v>
      </c>
      <c r="BC231" s="78" t="str">
        <f>REPLACE(INDEX(GroupVertices[Group],MATCH(Edges[[#This Row],[Vertex 2]],GroupVertices[Vertex],0)),1,1,"")</f>
        <v>4</v>
      </c>
      <c r="BD231" s="48"/>
      <c r="BE231" s="49"/>
      <c r="BF231" s="48"/>
      <c r="BG231" s="49"/>
      <c r="BH231" s="48"/>
      <c r="BI231" s="49"/>
      <c r="BJ231" s="48"/>
      <c r="BK231" s="49"/>
      <c r="BL231" s="48"/>
    </row>
    <row r="232" spans="1:64" ht="15">
      <c r="A232" s="64" t="s">
        <v>261</v>
      </c>
      <c r="B232" s="64" t="s">
        <v>265</v>
      </c>
      <c r="C232" s="65" t="s">
        <v>2912</v>
      </c>
      <c r="D232" s="66">
        <v>3</v>
      </c>
      <c r="E232" s="67" t="s">
        <v>132</v>
      </c>
      <c r="F232" s="68">
        <v>35</v>
      </c>
      <c r="G232" s="65"/>
      <c r="H232" s="69"/>
      <c r="I232" s="70"/>
      <c r="J232" s="70"/>
      <c r="K232" s="34" t="s">
        <v>65</v>
      </c>
      <c r="L232" s="77">
        <v>232</v>
      </c>
      <c r="M232" s="77"/>
      <c r="N232" s="72"/>
      <c r="O232" s="79" t="s">
        <v>307</v>
      </c>
      <c r="P232" s="81">
        <v>43509.15212962963</v>
      </c>
      <c r="Q232" s="79" t="s">
        <v>346</v>
      </c>
      <c r="R232" s="79"/>
      <c r="S232" s="79"/>
      <c r="T232" s="79"/>
      <c r="U232" s="79"/>
      <c r="V232" s="82" t="s">
        <v>709</v>
      </c>
      <c r="W232" s="81">
        <v>43509.15212962963</v>
      </c>
      <c r="X232" s="82" t="s">
        <v>815</v>
      </c>
      <c r="Y232" s="79"/>
      <c r="Z232" s="79"/>
      <c r="AA232" s="85" t="s">
        <v>1038</v>
      </c>
      <c r="AB232" s="79"/>
      <c r="AC232" s="79" t="b">
        <v>0</v>
      </c>
      <c r="AD232" s="79">
        <v>0</v>
      </c>
      <c r="AE232" s="85" t="s">
        <v>1169</v>
      </c>
      <c r="AF232" s="79" t="b">
        <v>0</v>
      </c>
      <c r="AG232" s="79" t="s">
        <v>1182</v>
      </c>
      <c r="AH232" s="79"/>
      <c r="AI232" s="85" t="s">
        <v>1169</v>
      </c>
      <c r="AJ232" s="79" t="b">
        <v>0</v>
      </c>
      <c r="AK232" s="79">
        <v>6</v>
      </c>
      <c r="AL232" s="85" t="s">
        <v>1033</v>
      </c>
      <c r="AM232" s="79" t="s">
        <v>1189</v>
      </c>
      <c r="AN232" s="79" t="b">
        <v>0</v>
      </c>
      <c r="AO232" s="85" t="s">
        <v>1033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3</v>
      </c>
      <c r="BD232" s="48"/>
      <c r="BE232" s="49"/>
      <c r="BF232" s="48"/>
      <c r="BG232" s="49"/>
      <c r="BH232" s="48"/>
      <c r="BI232" s="49"/>
      <c r="BJ232" s="48"/>
      <c r="BK232" s="49"/>
      <c r="BL232" s="48"/>
    </row>
    <row r="233" spans="1:64" ht="15">
      <c r="A233" s="64" t="s">
        <v>261</v>
      </c>
      <c r="B233" s="64" t="s">
        <v>252</v>
      </c>
      <c r="C233" s="65" t="s">
        <v>2912</v>
      </c>
      <c r="D233" s="66">
        <v>3</v>
      </c>
      <c r="E233" s="67" t="s">
        <v>132</v>
      </c>
      <c r="F233" s="68">
        <v>35</v>
      </c>
      <c r="G233" s="65"/>
      <c r="H233" s="69"/>
      <c r="I233" s="70"/>
      <c r="J233" s="70"/>
      <c r="K233" s="34" t="s">
        <v>66</v>
      </c>
      <c r="L233" s="77">
        <v>233</v>
      </c>
      <c r="M233" s="77"/>
      <c r="N233" s="72"/>
      <c r="O233" s="79" t="s">
        <v>307</v>
      </c>
      <c r="P233" s="81">
        <v>43509.15212962963</v>
      </c>
      <c r="Q233" s="79" t="s">
        <v>346</v>
      </c>
      <c r="R233" s="79"/>
      <c r="S233" s="79"/>
      <c r="T233" s="79"/>
      <c r="U233" s="79"/>
      <c r="V233" s="82" t="s">
        <v>709</v>
      </c>
      <c r="W233" s="81">
        <v>43509.15212962963</v>
      </c>
      <c r="X233" s="82" t="s">
        <v>815</v>
      </c>
      <c r="Y233" s="79"/>
      <c r="Z233" s="79"/>
      <c r="AA233" s="85" t="s">
        <v>1038</v>
      </c>
      <c r="AB233" s="79"/>
      <c r="AC233" s="79" t="b">
        <v>0</v>
      </c>
      <c r="AD233" s="79">
        <v>0</v>
      </c>
      <c r="AE233" s="85" t="s">
        <v>1169</v>
      </c>
      <c r="AF233" s="79" t="b">
        <v>0</v>
      </c>
      <c r="AG233" s="79" t="s">
        <v>1182</v>
      </c>
      <c r="AH233" s="79"/>
      <c r="AI233" s="85" t="s">
        <v>1169</v>
      </c>
      <c r="AJ233" s="79" t="b">
        <v>0</v>
      </c>
      <c r="AK233" s="79">
        <v>6</v>
      </c>
      <c r="AL233" s="85" t="s">
        <v>1033</v>
      </c>
      <c r="AM233" s="79" t="s">
        <v>1189</v>
      </c>
      <c r="AN233" s="79" t="b">
        <v>0</v>
      </c>
      <c r="AO233" s="85" t="s">
        <v>1033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1</v>
      </c>
      <c r="BD233" s="48">
        <v>1</v>
      </c>
      <c r="BE233" s="49">
        <v>4.545454545454546</v>
      </c>
      <c r="BF233" s="48">
        <v>0</v>
      </c>
      <c r="BG233" s="49">
        <v>0</v>
      </c>
      <c r="BH233" s="48">
        <v>0</v>
      </c>
      <c r="BI233" s="49">
        <v>0</v>
      </c>
      <c r="BJ233" s="48">
        <v>21</v>
      </c>
      <c r="BK233" s="49">
        <v>95.45454545454545</v>
      </c>
      <c r="BL233" s="48">
        <v>22</v>
      </c>
    </row>
    <row r="234" spans="1:64" ht="15">
      <c r="A234" s="64" t="s">
        <v>252</v>
      </c>
      <c r="B234" s="64" t="s">
        <v>261</v>
      </c>
      <c r="C234" s="65" t="s">
        <v>2913</v>
      </c>
      <c r="D234" s="66">
        <v>3.6363636363636362</v>
      </c>
      <c r="E234" s="67" t="s">
        <v>136</v>
      </c>
      <c r="F234" s="68">
        <v>32.90909090909091</v>
      </c>
      <c r="G234" s="65"/>
      <c r="H234" s="69"/>
      <c r="I234" s="70"/>
      <c r="J234" s="70"/>
      <c r="K234" s="34" t="s">
        <v>66</v>
      </c>
      <c r="L234" s="77">
        <v>234</v>
      </c>
      <c r="M234" s="77"/>
      <c r="N234" s="72"/>
      <c r="O234" s="79" t="s">
        <v>307</v>
      </c>
      <c r="P234" s="81">
        <v>43508.799722222226</v>
      </c>
      <c r="Q234" s="79" t="s">
        <v>399</v>
      </c>
      <c r="R234" s="79"/>
      <c r="S234" s="79"/>
      <c r="T234" s="79"/>
      <c r="U234" s="79"/>
      <c r="V234" s="82" t="s">
        <v>699</v>
      </c>
      <c r="W234" s="81">
        <v>43508.799722222226</v>
      </c>
      <c r="X234" s="82" t="s">
        <v>816</v>
      </c>
      <c r="Y234" s="79"/>
      <c r="Z234" s="79"/>
      <c r="AA234" s="85" t="s">
        <v>1039</v>
      </c>
      <c r="AB234" s="79"/>
      <c r="AC234" s="79" t="b">
        <v>0</v>
      </c>
      <c r="AD234" s="79">
        <v>0</v>
      </c>
      <c r="AE234" s="85" t="s">
        <v>1169</v>
      </c>
      <c r="AF234" s="79" t="b">
        <v>0</v>
      </c>
      <c r="AG234" s="79" t="s">
        <v>1182</v>
      </c>
      <c r="AH234" s="79"/>
      <c r="AI234" s="85" t="s">
        <v>1169</v>
      </c>
      <c r="AJ234" s="79" t="b">
        <v>0</v>
      </c>
      <c r="AK234" s="79">
        <v>1</v>
      </c>
      <c r="AL234" s="85" t="s">
        <v>1040</v>
      </c>
      <c r="AM234" s="79" t="s">
        <v>1188</v>
      </c>
      <c r="AN234" s="79" t="b">
        <v>0</v>
      </c>
      <c r="AO234" s="85" t="s">
        <v>1040</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4</v>
      </c>
      <c r="BD234" s="48"/>
      <c r="BE234" s="49"/>
      <c r="BF234" s="48"/>
      <c r="BG234" s="49"/>
      <c r="BH234" s="48"/>
      <c r="BI234" s="49"/>
      <c r="BJ234" s="48"/>
      <c r="BK234" s="49"/>
      <c r="BL234" s="48"/>
    </row>
    <row r="235" spans="1:64" ht="15">
      <c r="A235" s="64" t="s">
        <v>252</v>
      </c>
      <c r="B235" s="64" t="s">
        <v>261</v>
      </c>
      <c r="C235" s="65" t="s">
        <v>2913</v>
      </c>
      <c r="D235" s="66">
        <v>3.6363636363636362</v>
      </c>
      <c r="E235" s="67" t="s">
        <v>136</v>
      </c>
      <c r="F235" s="68">
        <v>32.90909090909091</v>
      </c>
      <c r="G235" s="65"/>
      <c r="H235" s="69"/>
      <c r="I235" s="70"/>
      <c r="J235" s="70"/>
      <c r="K235" s="34" t="s">
        <v>66</v>
      </c>
      <c r="L235" s="77">
        <v>235</v>
      </c>
      <c r="M235" s="77"/>
      <c r="N235" s="72"/>
      <c r="O235" s="79" t="s">
        <v>307</v>
      </c>
      <c r="P235" s="81">
        <v>43508.80395833333</v>
      </c>
      <c r="Q235" s="79" t="s">
        <v>395</v>
      </c>
      <c r="R235" s="79"/>
      <c r="S235" s="79"/>
      <c r="T235" s="79" t="s">
        <v>588</v>
      </c>
      <c r="U235" s="82" t="s">
        <v>637</v>
      </c>
      <c r="V235" s="82" t="s">
        <v>637</v>
      </c>
      <c r="W235" s="81">
        <v>43508.80395833333</v>
      </c>
      <c r="X235" s="82" t="s">
        <v>810</v>
      </c>
      <c r="Y235" s="79"/>
      <c r="Z235" s="79"/>
      <c r="AA235" s="85" t="s">
        <v>1033</v>
      </c>
      <c r="AB235" s="79"/>
      <c r="AC235" s="79" t="b">
        <v>0</v>
      </c>
      <c r="AD235" s="79">
        <v>14</v>
      </c>
      <c r="AE235" s="85" t="s">
        <v>1169</v>
      </c>
      <c r="AF235" s="79" t="b">
        <v>0</v>
      </c>
      <c r="AG235" s="79" t="s">
        <v>1182</v>
      </c>
      <c r="AH235" s="79"/>
      <c r="AI235" s="85" t="s">
        <v>1169</v>
      </c>
      <c r="AJ235" s="79" t="b">
        <v>0</v>
      </c>
      <c r="AK235" s="79">
        <v>6</v>
      </c>
      <c r="AL235" s="85" t="s">
        <v>1169</v>
      </c>
      <c r="AM235" s="79" t="s">
        <v>1188</v>
      </c>
      <c r="AN235" s="79" t="b">
        <v>0</v>
      </c>
      <c r="AO235" s="85" t="s">
        <v>1033</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4</v>
      </c>
      <c r="BD235" s="48"/>
      <c r="BE235" s="49"/>
      <c r="BF235" s="48"/>
      <c r="BG235" s="49"/>
      <c r="BH235" s="48"/>
      <c r="BI235" s="49"/>
      <c r="BJ235" s="48"/>
      <c r="BK235" s="49"/>
      <c r="BL235" s="48"/>
    </row>
    <row r="236" spans="1:64" ht="15">
      <c r="A236" s="64" t="s">
        <v>262</v>
      </c>
      <c r="B236" s="64" t="s">
        <v>261</v>
      </c>
      <c r="C236" s="65" t="s">
        <v>2912</v>
      </c>
      <c r="D236" s="66">
        <v>3</v>
      </c>
      <c r="E236" s="67" t="s">
        <v>132</v>
      </c>
      <c r="F236" s="68">
        <v>35</v>
      </c>
      <c r="G236" s="65"/>
      <c r="H236" s="69"/>
      <c r="I236" s="70"/>
      <c r="J236" s="70"/>
      <c r="K236" s="34" t="s">
        <v>65</v>
      </c>
      <c r="L236" s="77">
        <v>236</v>
      </c>
      <c r="M236" s="77"/>
      <c r="N236" s="72"/>
      <c r="O236" s="79" t="s">
        <v>307</v>
      </c>
      <c r="P236" s="81">
        <v>43508.43576388889</v>
      </c>
      <c r="Q236" s="79" t="s">
        <v>400</v>
      </c>
      <c r="R236" s="82" t="s">
        <v>517</v>
      </c>
      <c r="S236" s="79" t="s">
        <v>549</v>
      </c>
      <c r="T236" s="79"/>
      <c r="U236" s="79"/>
      <c r="V236" s="82" t="s">
        <v>710</v>
      </c>
      <c r="W236" s="81">
        <v>43508.43576388889</v>
      </c>
      <c r="X236" s="82" t="s">
        <v>817</v>
      </c>
      <c r="Y236" s="79"/>
      <c r="Z236" s="79"/>
      <c r="AA236" s="85" t="s">
        <v>1040</v>
      </c>
      <c r="AB236" s="79"/>
      <c r="AC236" s="79" t="b">
        <v>0</v>
      </c>
      <c r="AD236" s="79">
        <v>5</v>
      </c>
      <c r="AE236" s="85" t="s">
        <v>1169</v>
      </c>
      <c r="AF236" s="79" t="b">
        <v>0</v>
      </c>
      <c r="AG236" s="79" t="s">
        <v>1182</v>
      </c>
      <c r="AH236" s="79"/>
      <c r="AI236" s="85" t="s">
        <v>1169</v>
      </c>
      <c r="AJ236" s="79" t="b">
        <v>0</v>
      </c>
      <c r="AK236" s="79">
        <v>1</v>
      </c>
      <c r="AL236" s="85" t="s">
        <v>1169</v>
      </c>
      <c r="AM236" s="79" t="s">
        <v>1196</v>
      </c>
      <c r="AN236" s="79" t="b">
        <v>0</v>
      </c>
      <c r="AO236" s="85" t="s">
        <v>1040</v>
      </c>
      <c r="AP236" s="79" t="s">
        <v>1205</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4</v>
      </c>
      <c r="BD236" s="48"/>
      <c r="BE236" s="49"/>
      <c r="BF236" s="48"/>
      <c r="BG236" s="49"/>
      <c r="BH236" s="48"/>
      <c r="BI236" s="49"/>
      <c r="BJ236" s="48"/>
      <c r="BK236" s="49"/>
      <c r="BL236" s="48"/>
    </row>
    <row r="237" spans="1:64" ht="15">
      <c r="A237" s="64" t="s">
        <v>260</v>
      </c>
      <c r="B237" s="64" t="s">
        <v>265</v>
      </c>
      <c r="C237" s="65" t="s">
        <v>2912</v>
      </c>
      <c r="D237" s="66">
        <v>3</v>
      </c>
      <c r="E237" s="67" t="s">
        <v>132</v>
      </c>
      <c r="F237" s="68">
        <v>35</v>
      </c>
      <c r="G237" s="65"/>
      <c r="H237" s="69"/>
      <c r="I237" s="70"/>
      <c r="J237" s="70"/>
      <c r="K237" s="34" t="s">
        <v>65</v>
      </c>
      <c r="L237" s="77">
        <v>237</v>
      </c>
      <c r="M237" s="77"/>
      <c r="N237" s="72"/>
      <c r="O237" s="79" t="s">
        <v>307</v>
      </c>
      <c r="P237" s="81">
        <v>43508.92837962963</v>
      </c>
      <c r="Q237" s="79" t="s">
        <v>397</v>
      </c>
      <c r="R237" s="82" t="s">
        <v>511</v>
      </c>
      <c r="S237" s="79" t="s">
        <v>545</v>
      </c>
      <c r="T237" s="79"/>
      <c r="U237" s="79"/>
      <c r="V237" s="82" t="s">
        <v>708</v>
      </c>
      <c r="W237" s="81">
        <v>43508.92837962963</v>
      </c>
      <c r="X237" s="82" t="s">
        <v>813</v>
      </c>
      <c r="Y237" s="79"/>
      <c r="Z237" s="79"/>
      <c r="AA237" s="85" t="s">
        <v>1036</v>
      </c>
      <c r="AB237" s="79"/>
      <c r="AC237" s="79" t="b">
        <v>0</v>
      </c>
      <c r="AD237" s="79">
        <v>2</v>
      </c>
      <c r="AE237" s="85" t="s">
        <v>1169</v>
      </c>
      <c r="AF237" s="79" t="b">
        <v>1</v>
      </c>
      <c r="AG237" s="79" t="s">
        <v>1182</v>
      </c>
      <c r="AH237" s="79"/>
      <c r="AI237" s="85" t="s">
        <v>1033</v>
      </c>
      <c r="AJ237" s="79" t="b">
        <v>0</v>
      </c>
      <c r="AK237" s="79">
        <v>0</v>
      </c>
      <c r="AL237" s="85" t="s">
        <v>1169</v>
      </c>
      <c r="AM237" s="79" t="s">
        <v>1187</v>
      </c>
      <c r="AN237" s="79" t="b">
        <v>0</v>
      </c>
      <c r="AO237" s="85" t="s">
        <v>1036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3</v>
      </c>
      <c r="BD237" s="48"/>
      <c r="BE237" s="49"/>
      <c r="BF237" s="48"/>
      <c r="BG237" s="49"/>
      <c r="BH237" s="48"/>
      <c r="BI237" s="49"/>
      <c r="BJ237" s="48"/>
      <c r="BK237" s="49"/>
      <c r="BL237" s="48"/>
    </row>
    <row r="238" spans="1:64" ht="15">
      <c r="A238" s="64" t="s">
        <v>260</v>
      </c>
      <c r="B238" s="64" t="s">
        <v>262</v>
      </c>
      <c r="C238" s="65" t="s">
        <v>2912</v>
      </c>
      <c r="D238" s="66">
        <v>3</v>
      </c>
      <c r="E238" s="67" t="s">
        <v>132</v>
      </c>
      <c r="F238" s="68">
        <v>35</v>
      </c>
      <c r="G238" s="65"/>
      <c r="H238" s="69"/>
      <c r="I238" s="70"/>
      <c r="J238" s="70"/>
      <c r="K238" s="34" t="s">
        <v>66</v>
      </c>
      <c r="L238" s="77">
        <v>238</v>
      </c>
      <c r="M238" s="77"/>
      <c r="N238" s="72"/>
      <c r="O238" s="79" t="s">
        <v>307</v>
      </c>
      <c r="P238" s="81">
        <v>43508.92837962963</v>
      </c>
      <c r="Q238" s="79" t="s">
        <v>397</v>
      </c>
      <c r="R238" s="82" t="s">
        <v>511</v>
      </c>
      <c r="S238" s="79" t="s">
        <v>545</v>
      </c>
      <c r="T238" s="79"/>
      <c r="U238" s="79"/>
      <c r="V238" s="82" t="s">
        <v>708</v>
      </c>
      <c r="W238" s="81">
        <v>43508.92837962963</v>
      </c>
      <c r="X238" s="82" t="s">
        <v>813</v>
      </c>
      <c r="Y238" s="79"/>
      <c r="Z238" s="79"/>
      <c r="AA238" s="85" t="s">
        <v>1036</v>
      </c>
      <c r="AB238" s="79"/>
      <c r="AC238" s="79" t="b">
        <v>0</v>
      </c>
      <c r="AD238" s="79">
        <v>2</v>
      </c>
      <c r="AE238" s="85" t="s">
        <v>1169</v>
      </c>
      <c r="AF238" s="79" t="b">
        <v>1</v>
      </c>
      <c r="AG238" s="79" t="s">
        <v>1182</v>
      </c>
      <c r="AH238" s="79"/>
      <c r="AI238" s="85" t="s">
        <v>1033</v>
      </c>
      <c r="AJ238" s="79" t="b">
        <v>0</v>
      </c>
      <c r="AK238" s="79">
        <v>0</v>
      </c>
      <c r="AL238" s="85" t="s">
        <v>1169</v>
      </c>
      <c r="AM238" s="79" t="s">
        <v>1187</v>
      </c>
      <c r="AN238" s="79" t="b">
        <v>0</v>
      </c>
      <c r="AO238" s="85" t="s">
        <v>1036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2</v>
      </c>
      <c r="BD238" s="48">
        <v>5</v>
      </c>
      <c r="BE238" s="49">
        <v>13.513513513513514</v>
      </c>
      <c r="BF238" s="48">
        <v>0</v>
      </c>
      <c r="BG238" s="49">
        <v>0</v>
      </c>
      <c r="BH238" s="48">
        <v>0</v>
      </c>
      <c r="BI238" s="49">
        <v>0</v>
      </c>
      <c r="BJ238" s="48">
        <v>32</v>
      </c>
      <c r="BK238" s="49">
        <v>86.48648648648648</v>
      </c>
      <c r="BL238" s="48">
        <v>37</v>
      </c>
    </row>
    <row r="239" spans="1:64" ht="15">
      <c r="A239" s="64" t="s">
        <v>252</v>
      </c>
      <c r="B239" s="64" t="s">
        <v>260</v>
      </c>
      <c r="C239" s="65" t="s">
        <v>2913</v>
      </c>
      <c r="D239" s="66">
        <v>3.6363636363636362</v>
      </c>
      <c r="E239" s="67" t="s">
        <v>136</v>
      </c>
      <c r="F239" s="68">
        <v>32.90909090909091</v>
      </c>
      <c r="G239" s="65"/>
      <c r="H239" s="69"/>
      <c r="I239" s="70"/>
      <c r="J239" s="70"/>
      <c r="K239" s="34" t="s">
        <v>65</v>
      </c>
      <c r="L239" s="77">
        <v>239</v>
      </c>
      <c r="M239" s="77"/>
      <c r="N239" s="72"/>
      <c r="O239" s="79" t="s">
        <v>307</v>
      </c>
      <c r="P239" s="81">
        <v>43508.799722222226</v>
      </c>
      <c r="Q239" s="79" t="s">
        <v>399</v>
      </c>
      <c r="R239" s="79"/>
      <c r="S239" s="79"/>
      <c r="T239" s="79"/>
      <c r="U239" s="79"/>
      <c r="V239" s="82" t="s">
        <v>699</v>
      </c>
      <c r="W239" s="81">
        <v>43508.799722222226</v>
      </c>
      <c r="X239" s="82" t="s">
        <v>816</v>
      </c>
      <c r="Y239" s="79"/>
      <c r="Z239" s="79"/>
      <c r="AA239" s="85" t="s">
        <v>1039</v>
      </c>
      <c r="AB239" s="79"/>
      <c r="AC239" s="79" t="b">
        <v>0</v>
      </c>
      <c r="AD239" s="79">
        <v>0</v>
      </c>
      <c r="AE239" s="85" t="s">
        <v>1169</v>
      </c>
      <c r="AF239" s="79" t="b">
        <v>0</v>
      </c>
      <c r="AG239" s="79" t="s">
        <v>1182</v>
      </c>
      <c r="AH239" s="79"/>
      <c r="AI239" s="85" t="s">
        <v>1169</v>
      </c>
      <c r="AJ239" s="79" t="b">
        <v>0</v>
      </c>
      <c r="AK239" s="79">
        <v>1</v>
      </c>
      <c r="AL239" s="85" t="s">
        <v>1040</v>
      </c>
      <c r="AM239" s="79" t="s">
        <v>1188</v>
      </c>
      <c r="AN239" s="79" t="b">
        <v>0</v>
      </c>
      <c r="AO239" s="85" t="s">
        <v>1040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4</v>
      </c>
      <c r="BD239" s="48">
        <v>0</v>
      </c>
      <c r="BE239" s="49">
        <v>0</v>
      </c>
      <c r="BF239" s="48">
        <v>0</v>
      </c>
      <c r="BG239" s="49">
        <v>0</v>
      </c>
      <c r="BH239" s="48">
        <v>0</v>
      </c>
      <c r="BI239" s="49">
        <v>0</v>
      </c>
      <c r="BJ239" s="48">
        <v>20</v>
      </c>
      <c r="BK239" s="49">
        <v>100</v>
      </c>
      <c r="BL239" s="48">
        <v>20</v>
      </c>
    </row>
    <row r="240" spans="1:64" ht="15">
      <c r="A240" s="64" t="s">
        <v>252</v>
      </c>
      <c r="B240" s="64" t="s">
        <v>260</v>
      </c>
      <c r="C240" s="65" t="s">
        <v>2913</v>
      </c>
      <c r="D240" s="66">
        <v>3.6363636363636362</v>
      </c>
      <c r="E240" s="67" t="s">
        <v>136</v>
      </c>
      <c r="F240" s="68">
        <v>32.90909090909091</v>
      </c>
      <c r="G240" s="65"/>
      <c r="H240" s="69"/>
      <c r="I240" s="70"/>
      <c r="J240" s="70"/>
      <c r="K240" s="34" t="s">
        <v>65</v>
      </c>
      <c r="L240" s="77">
        <v>240</v>
      </c>
      <c r="M240" s="77"/>
      <c r="N240" s="72"/>
      <c r="O240" s="79" t="s">
        <v>307</v>
      </c>
      <c r="P240" s="81">
        <v>43508.80395833333</v>
      </c>
      <c r="Q240" s="79" t="s">
        <v>395</v>
      </c>
      <c r="R240" s="79"/>
      <c r="S240" s="79"/>
      <c r="T240" s="79" t="s">
        <v>588</v>
      </c>
      <c r="U240" s="82" t="s">
        <v>637</v>
      </c>
      <c r="V240" s="82" t="s">
        <v>637</v>
      </c>
      <c r="W240" s="81">
        <v>43508.80395833333</v>
      </c>
      <c r="X240" s="82" t="s">
        <v>810</v>
      </c>
      <c r="Y240" s="79"/>
      <c r="Z240" s="79"/>
      <c r="AA240" s="85" t="s">
        <v>1033</v>
      </c>
      <c r="AB240" s="79"/>
      <c r="AC240" s="79" t="b">
        <v>0</v>
      </c>
      <c r="AD240" s="79">
        <v>14</v>
      </c>
      <c r="AE240" s="85" t="s">
        <v>1169</v>
      </c>
      <c r="AF240" s="79" t="b">
        <v>0</v>
      </c>
      <c r="AG240" s="79" t="s">
        <v>1182</v>
      </c>
      <c r="AH240" s="79"/>
      <c r="AI240" s="85" t="s">
        <v>1169</v>
      </c>
      <c r="AJ240" s="79" t="b">
        <v>0</v>
      </c>
      <c r="AK240" s="79">
        <v>6</v>
      </c>
      <c r="AL240" s="85" t="s">
        <v>1169</v>
      </c>
      <c r="AM240" s="79" t="s">
        <v>1188</v>
      </c>
      <c r="AN240" s="79" t="b">
        <v>0</v>
      </c>
      <c r="AO240" s="85" t="s">
        <v>1033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4</v>
      </c>
      <c r="BD240" s="48">
        <v>2</v>
      </c>
      <c r="BE240" s="49">
        <v>5.882352941176471</v>
      </c>
      <c r="BF240" s="48">
        <v>0</v>
      </c>
      <c r="BG240" s="49">
        <v>0</v>
      </c>
      <c r="BH240" s="48">
        <v>0</v>
      </c>
      <c r="BI240" s="49">
        <v>0</v>
      </c>
      <c r="BJ240" s="48">
        <v>32</v>
      </c>
      <c r="BK240" s="49">
        <v>94.11764705882354</v>
      </c>
      <c r="BL240" s="48">
        <v>34</v>
      </c>
    </row>
    <row r="241" spans="1:64" ht="15">
      <c r="A241" s="64" t="s">
        <v>262</v>
      </c>
      <c r="B241" s="64" t="s">
        <v>260</v>
      </c>
      <c r="C241" s="65" t="s">
        <v>2912</v>
      </c>
      <c r="D241" s="66">
        <v>3</v>
      </c>
      <c r="E241" s="67" t="s">
        <v>132</v>
      </c>
      <c r="F241" s="68">
        <v>35</v>
      </c>
      <c r="G241" s="65"/>
      <c r="H241" s="69"/>
      <c r="I241" s="70"/>
      <c r="J241" s="70"/>
      <c r="K241" s="34" t="s">
        <v>66</v>
      </c>
      <c r="L241" s="77">
        <v>241</v>
      </c>
      <c r="M241" s="77"/>
      <c r="N241" s="72"/>
      <c r="O241" s="79" t="s">
        <v>307</v>
      </c>
      <c r="P241" s="81">
        <v>43508.43576388889</v>
      </c>
      <c r="Q241" s="79" t="s">
        <v>400</v>
      </c>
      <c r="R241" s="82" t="s">
        <v>517</v>
      </c>
      <c r="S241" s="79" t="s">
        <v>549</v>
      </c>
      <c r="T241" s="79"/>
      <c r="U241" s="79"/>
      <c r="V241" s="82" t="s">
        <v>710</v>
      </c>
      <c r="W241" s="81">
        <v>43508.43576388889</v>
      </c>
      <c r="X241" s="82" t="s">
        <v>817</v>
      </c>
      <c r="Y241" s="79"/>
      <c r="Z241" s="79"/>
      <c r="AA241" s="85" t="s">
        <v>1040</v>
      </c>
      <c r="AB241" s="79"/>
      <c r="AC241" s="79" t="b">
        <v>0</v>
      </c>
      <c r="AD241" s="79">
        <v>5</v>
      </c>
      <c r="AE241" s="85" t="s">
        <v>1169</v>
      </c>
      <c r="AF241" s="79" t="b">
        <v>0</v>
      </c>
      <c r="AG241" s="79" t="s">
        <v>1182</v>
      </c>
      <c r="AH241" s="79"/>
      <c r="AI241" s="85" t="s">
        <v>1169</v>
      </c>
      <c r="AJ241" s="79" t="b">
        <v>0</v>
      </c>
      <c r="AK241" s="79">
        <v>1</v>
      </c>
      <c r="AL241" s="85" t="s">
        <v>1169</v>
      </c>
      <c r="AM241" s="79" t="s">
        <v>1196</v>
      </c>
      <c r="AN241" s="79" t="b">
        <v>0</v>
      </c>
      <c r="AO241" s="85" t="s">
        <v>1040</v>
      </c>
      <c r="AP241" s="79" t="s">
        <v>1205</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4</v>
      </c>
      <c r="BD241" s="48">
        <v>3</v>
      </c>
      <c r="BE241" s="49">
        <v>6.818181818181818</v>
      </c>
      <c r="BF241" s="48">
        <v>0</v>
      </c>
      <c r="BG241" s="49">
        <v>0</v>
      </c>
      <c r="BH241" s="48">
        <v>0</v>
      </c>
      <c r="BI241" s="49">
        <v>0</v>
      </c>
      <c r="BJ241" s="48">
        <v>41</v>
      </c>
      <c r="BK241" s="49">
        <v>93.18181818181819</v>
      </c>
      <c r="BL241" s="48">
        <v>44</v>
      </c>
    </row>
    <row r="242" spans="1:64" ht="15">
      <c r="A242" s="64" t="s">
        <v>263</v>
      </c>
      <c r="B242" s="64" t="s">
        <v>271</v>
      </c>
      <c r="C242" s="65" t="s">
        <v>2912</v>
      </c>
      <c r="D242" s="66">
        <v>3</v>
      </c>
      <c r="E242" s="67" t="s">
        <v>132</v>
      </c>
      <c r="F242" s="68">
        <v>35</v>
      </c>
      <c r="G242" s="65"/>
      <c r="H242" s="69"/>
      <c r="I242" s="70"/>
      <c r="J242" s="70"/>
      <c r="K242" s="34" t="s">
        <v>65</v>
      </c>
      <c r="L242" s="77">
        <v>242</v>
      </c>
      <c r="M242" s="77"/>
      <c r="N242" s="72"/>
      <c r="O242" s="79" t="s">
        <v>307</v>
      </c>
      <c r="P242" s="81">
        <v>43438.37950231481</v>
      </c>
      <c r="Q242" s="79" t="s">
        <v>401</v>
      </c>
      <c r="R242" s="79"/>
      <c r="S242" s="79"/>
      <c r="T242" s="79" t="s">
        <v>589</v>
      </c>
      <c r="U242" s="82" t="s">
        <v>638</v>
      </c>
      <c r="V242" s="82" t="s">
        <v>638</v>
      </c>
      <c r="W242" s="81">
        <v>43438.37950231481</v>
      </c>
      <c r="X242" s="82" t="s">
        <v>818</v>
      </c>
      <c r="Y242" s="79"/>
      <c r="Z242" s="79"/>
      <c r="AA242" s="85" t="s">
        <v>1041</v>
      </c>
      <c r="AB242" s="79"/>
      <c r="AC242" s="79" t="b">
        <v>0</v>
      </c>
      <c r="AD242" s="79">
        <v>23</v>
      </c>
      <c r="AE242" s="85" t="s">
        <v>1169</v>
      </c>
      <c r="AF242" s="79" t="b">
        <v>0</v>
      </c>
      <c r="AG242" s="79" t="s">
        <v>1182</v>
      </c>
      <c r="AH242" s="79"/>
      <c r="AI242" s="85" t="s">
        <v>1169</v>
      </c>
      <c r="AJ242" s="79" t="b">
        <v>0</v>
      </c>
      <c r="AK242" s="79">
        <v>1</v>
      </c>
      <c r="AL242" s="85" t="s">
        <v>1169</v>
      </c>
      <c r="AM242" s="79" t="s">
        <v>1189</v>
      </c>
      <c r="AN242" s="79" t="b">
        <v>0</v>
      </c>
      <c r="AO242" s="85" t="s">
        <v>1041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262</v>
      </c>
      <c r="B243" s="64" t="s">
        <v>271</v>
      </c>
      <c r="C243" s="65" t="s">
        <v>2912</v>
      </c>
      <c r="D243" s="66">
        <v>3</v>
      </c>
      <c r="E243" s="67" t="s">
        <v>132</v>
      </c>
      <c r="F243" s="68">
        <v>35</v>
      </c>
      <c r="G243" s="65"/>
      <c r="H243" s="69"/>
      <c r="I243" s="70"/>
      <c r="J243" s="70"/>
      <c r="K243" s="34" t="s">
        <v>65</v>
      </c>
      <c r="L243" s="77">
        <v>243</v>
      </c>
      <c r="M243" s="77"/>
      <c r="N243" s="72"/>
      <c r="O243" s="79" t="s">
        <v>307</v>
      </c>
      <c r="P243" s="81">
        <v>43438.38166666667</v>
      </c>
      <c r="Q243" s="79" t="s">
        <v>402</v>
      </c>
      <c r="R243" s="79"/>
      <c r="S243" s="79"/>
      <c r="T243" s="79"/>
      <c r="U243" s="79"/>
      <c r="V243" s="82" t="s">
        <v>710</v>
      </c>
      <c r="W243" s="81">
        <v>43438.38166666667</v>
      </c>
      <c r="X243" s="82" t="s">
        <v>819</v>
      </c>
      <c r="Y243" s="79"/>
      <c r="Z243" s="79"/>
      <c r="AA243" s="85" t="s">
        <v>1042</v>
      </c>
      <c r="AB243" s="85" t="s">
        <v>1041</v>
      </c>
      <c r="AC243" s="79" t="b">
        <v>0</v>
      </c>
      <c r="AD243" s="79">
        <v>3</v>
      </c>
      <c r="AE243" s="85" t="s">
        <v>1168</v>
      </c>
      <c r="AF243" s="79" t="b">
        <v>0</v>
      </c>
      <c r="AG243" s="79" t="s">
        <v>1182</v>
      </c>
      <c r="AH243" s="79"/>
      <c r="AI243" s="85" t="s">
        <v>1169</v>
      </c>
      <c r="AJ243" s="79" t="b">
        <v>0</v>
      </c>
      <c r="AK243" s="79">
        <v>0</v>
      </c>
      <c r="AL243" s="85" t="s">
        <v>1169</v>
      </c>
      <c r="AM243" s="79" t="s">
        <v>1189</v>
      </c>
      <c r="AN243" s="79" t="b">
        <v>0</v>
      </c>
      <c r="AO243" s="85" t="s">
        <v>1041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263</v>
      </c>
      <c r="B244" s="64" t="s">
        <v>252</v>
      </c>
      <c r="C244" s="65" t="s">
        <v>2912</v>
      </c>
      <c r="D244" s="66">
        <v>3</v>
      </c>
      <c r="E244" s="67" t="s">
        <v>132</v>
      </c>
      <c r="F244" s="68">
        <v>35</v>
      </c>
      <c r="G244" s="65"/>
      <c r="H244" s="69"/>
      <c r="I244" s="70"/>
      <c r="J244" s="70"/>
      <c r="K244" s="34" t="s">
        <v>66</v>
      </c>
      <c r="L244" s="77">
        <v>244</v>
      </c>
      <c r="M244" s="77"/>
      <c r="N244" s="72"/>
      <c r="O244" s="79" t="s">
        <v>307</v>
      </c>
      <c r="P244" s="81">
        <v>43438.37950231481</v>
      </c>
      <c r="Q244" s="79" t="s">
        <v>401</v>
      </c>
      <c r="R244" s="79"/>
      <c r="S244" s="79"/>
      <c r="T244" s="79" t="s">
        <v>589</v>
      </c>
      <c r="U244" s="82" t="s">
        <v>638</v>
      </c>
      <c r="V244" s="82" t="s">
        <v>638</v>
      </c>
      <c r="W244" s="81">
        <v>43438.37950231481</v>
      </c>
      <c r="X244" s="82" t="s">
        <v>818</v>
      </c>
      <c r="Y244" s="79"/>
      <c r="Z244" s="79"/>
      <c r="AA244" s="85" t="s">
        <v>1041</v>
      </c>
      <c r="AB244" s="79"/>
      <c r="AC244" s="79" t="b">
        <v>0</v>
      </c>
      <c r="AD244" s="79">
        <v>23</v>
      </c>
      <c r="AE244" s="85" t="s">
        <v>1169</v>
      </c>
      <c r="AF244" s="79" t="b">
        <v>0</v>
      </c>
      <c r="AG244" s="79" t="s">
        <v>1182</v>
      </c>
      <c r="AH244" s="79"/>
      <c r="AI244" s="85" t="s">
        <v>1169</v>
      </c>
      <c r="AJ244" s="79" t="b">
        <v>0</v>
      </c>
      <c r="AK244" s="79">
        <v>1</v>
      </c>
      <c r="AL244" s="85" t="s">
        <v>1169</v>
      </c>
      <c r="AM244" s="79" t="s">
        <v>1189</v>
      </c>
      <c r="AN244" s="79" t="b">
        <v>0</v>
      </c>
      <c r="AO244" s="85" t="s">
        <v>1041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263</v>
      </c>
      <c r="B245" s="64" t="s">
        <v>242</v>
      </c>
      <c r="C245" s="65" t="s">
        <v>2912</v>
      </c>
      <c r="D245" s="66">
        <v>3</v>
      </c>
      <c r="E245" s="67" t="s">
        <v>132</v>
      </c>
      <c r="F245" s="68">
        <v>35</v>
      </c>
      <c r="G245" s="65"/>
      <c r="H245" s="69"/>
      <c r="I245" s="70"/>
      <c r="J245" s="70"/>
      <c r="K245" s="34" t="s">
        <v>66</v>
      </c>
      <c r="L245" s="77">
        <v>245</v>
      </c>
      <c r="M245" s="77"/>
      <c r="N245" s="72"/>
      <c r="O245" s="79" t="s">
        <v>307</v>
      </c>
      <c r="P245" s="81">
        <v>43438.37950231481</v>
      </c>
      <c r="Q245" s="79" t="s">
        <v>401</v>
      </c>
      <c r="R245" s="79"/>
      <c r="S245" s="79"/>
      <c r="T245" s="79" t="s">
        <v>589</v>
      </c>
      <c r="U245" s="82" t="s">
        <v>638</v>
      </c>
      <c r="V245" s="82" t="s">
        <v>638</v>
      </c>
      <c r="W245" s="81">
        <v>43438.37950231481</v>
      </c>
      <c r="X245" s="82" t="s">
        <v>818</v>
      </c>
      <c r="Y245" s="79"/>
      <c r="Z245" s="79"/>
      <c r="AA245" s="85" t="s">
        <v>1041</v>
      </c>
      <c r="AB245" s="79"/>
      <c r="AC245" s="79" t="b">
        <v>0</v>
      </c>
      <c r="AD245" s="79">
        <v>23</v>
      </c>
      <c r="AE245" s="85" t="s">
        <v>1169</v>
      </c>
      <c r="AF245" s="79" t="b">
        <v>0</v>
      </c>
      <c r="AG245" s="79" t="s">
        <v>1182</v>
      </c>
      <c r="AH245" s="79"/>
      <c r="AI245" s="85" t="s">
        <v>1169</v>
      </c>
      <c r="AJ245" s="79" t="b">
        <v>0</v>
      </c>
      <c r="AK245" s="79">
        <v>1</v>
      </c>
      <c r="AL245" s="85" t="s">
        <v>1169</v>
      </c>
      <c r="AM245" s="79" t="s">
        <v>1189</v>
      </c>
      <c r="AN245" s="79" t="b">
        <v>0</v>
      </c>
      <c r="AO245" s="85" t="s">
        <v>1041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263</v>
      </c>
      <c r="B246" s="64" t="s">
        <v>262</v>
      </c>
      <c r="C246" s="65" t="s">
        <v>2912</v>
      </c>
      <c r="D246" s="66">
        <v>3</v>
      </c>
      <c r="E246" s="67" t="s">
        <v>132</v>
      </c>
      <c r="F246" s="68">
        <v>35</v>
      </c>
      <c r="G246" s="65"/>
      <c r="H246" s="69"/>
      <c r="I246" s="70"/>
      <c r="J246" s="70"/>
      <c r="K246" s="34" t="s">
        <v>66</v>
      </c>
      <c r="L246" s="77">
        <v>246</v>
      </c>
      <c r="M246" s="77"/>
      <c r="N246" s="72"/>
      <c r="O246" s="79" t="s">
        <v>307</v>
      </c>
      <c r="P246" s="81">
        <v>43438.37950231481</v>
      </c>
      <c r="Q246" s="79" t="s">
        <v>401</v>
      </c>
      <c r="R246" s="79"/>
      <c r="S246" s="79"/>
      <c r="T246" s="79" t="s">
        <v>589</v>
      </c>
      <c r="U246" s="82" t="s">
        <v>638</v>
      </c>
      <c r="V246" s="82" t="s">
        <v>638</v>
      </c>
      <c r="W246" s="81">
        <v>43438.37950231481</v>
      </c>
      <c r="X246" s="82" t="s">
        <v>818</v>
      </c>
      <c r="Y246" s="79"/>
      <c r="Z246" s="79"/>
      <c r="AA246" s="85" t="s">
        <v>1041</v>
      </c>
      <c r="AB246" s="79"/>
      <c r="AC246" s="79" t="b">
        <v>0</v>
      </c>
      <c r="AD246" s="79">
        <v>23</v>
      </c>
      <c r="AE246" s="85" t="s">
        <v>1169</v>
      </c>
      <c r="AF246" s="79" t="b">
        <v>0</v>
      </c>
      <c r="AG246" s="79" t="s">
        <v>1182</v>
      </c>
      <c r="AH246" s="79"/>
      <c r="AI246" s="85" t="s">
        <v>1169</v>
      </c>
      <c r="AJ246" s="79" t="b">
        <v>0</v>
      </c>
      <c r="AK246" s="79">
        <v>1</v>
      </c>
      <c r="AL246" s="85" t="s">
        <v>1169</v>
      </c>
      <c r="AM246" s="79" t="s">
        <v>1189</v>
      </c>
      <c r="AN246" s="79" t="b">
        <v>0</v>
      </c>
      <c r="AO246" s="85" t="s">
        <v>1041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4</v>
      </c>
      <c r="BE246" s="49">
        <v>13.333333333333334</v>
      </c>
      <c r="BF246" s="48">
        <v>0</v>
      </c>
      <c r="BG246" s="49">
        <v>0</v>
      </c>
      <c r="BH246" s="48">
        <v>0</v>
      </c>
      <c r="BI246" s="49">
        <v>0</v>
      </c>
      <c r="BJ246" s="48">
        <v>26</v>
      </c>
      <c r="BK246" s="49">
        <v>86.66666666666667</v>
      </c>
      <c r="BL246" s="48">
        <v>30</v>
      </c>
    </row>
    <row r="247" spans="1:64" ht="15">
      <c r="A247" s="64" t="s">
        <v>242</v>
      </c>
      <c r="B247" s="64" t="s">
        <v>263</v>
      </c>
      <c r="C247" s="65" t="s">
        <v>2912</v>
      </c>
      <c r="D247" s="66">
        <v>3</v>
      </c>
      <c r="E247" s="67" t="s">
        <v>132</v>
      </c>
      <c r="F247" s="68">
        <v>35</v>
      </c>
      <c r="G247" s="65"/>
      <c r="H247" s="69"/>
      <c r="I247" s="70"/>
      <c r="J247" s="70"/>
      <c r="K247" s="34" t="s">
        <v>66</v>
      </c>
      <c r="L247" s="77">
        <v>247</v>
      </c>
      <c r="M247" s="77"/>
      <c r="N247" s="72"/>
      <c r="O247" s="79" t="s">
        <v>307</v>
      </c>
      <c r="P247" s="81">
        <v>43439.36424768518</v>
      </c>
      <c r="Q247" s="79" t="s">
        <v>403</v>
      </c>
      <c r="R247" s="79"/>
      <c r="S247" s="79"/>
      <c r="T247" s="79" t="s">
        <v>575</v>
      </c>
      <c r="U247" s="79"/>
      <c r="V247" s="82" t="s">
        <v>690</v>
      </c>
      <c r="W247" s="81">
        <v>43439.36424768518</v>
      </c>
      <c r="X247" s="82" t="s">
        <v>820</v>
      </c>
      <c r="Y247" s="79"/>
      <c r="Z247" s="79"/>
      <c r="AA247" s="85" t="s">
        <v>1043</v>
      </c>
      <c r="AB247" s="79"/>
      <c r="AC247" s="79" t="b">
        <v>0</v>
      </c>
      <c r="AD247" s="79">
        <v>0</v>
      </c>
      <c r="AE247" s="85" t="s">
        <v>1169</v>
      </c>
      <c r="AF247" s="79" t="b">
        <v>0</v>
      </c>
      <c r="AG247" s="79" t="s">
        <v>1182</v>
      </c>
      <c r="AH247" s="79"/>
      <c r="AI247" s="85" t="s">
        <v>1169</v>
      </c>
      <c r="AJ247" s="79" t="b">
        <v>0</v>
      </c>
      <c r="AK247" s="79">
        <v>1</v>
      </c>
      <c r="AL247" s="85" t="s">
        <v>1041</v>
      </c>
      <c r="AM247" s="79" t="s">
        <v>1189</v>
      </c>
      <c r="AN247" s="79" t="b">
        <v>0</v>
      </c>
      <c r="AO247" s="85" t="s">
        <v>1041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3</v>
      </c>
      <c r="BE247" s="49">
        <v>12.5</v>
      </c>
      <c r="BF247" s="48">
        <v>0</v>
      </c>
      <c r="BG247" s="49">
        <v>0</v>
      </c>
      <c r="BH247" s="48">
        <v>0</v>
      </c>
      <c r="BI247" s="49">
        <v>0</v>
      </c>
      <c r="BJ247" s="48">
        <v>21</v>
      </c>
      <c r="BK247" s="49">
        <v>87.5</v>
      </c>
      <c r="BL247" s="48">
        <v>24</v>
      </c>
    </row>
    <row r="248" spans="1:64" ht="15">
      <c r="A248" s="64" t="s">
        <v>252</v>
      </c>
      <c r="B248" s="64" t="s">
        <v>263</v>
      </c>
      <c r="C248" s="65" t="s">
        <v>2912</v>
      </c>
      <c r="D248" s="66">
        <v>3</v>
      </c>
      <c r="E248" s="67" t="s">
        <v>132</v>
      </c>
      <c r="F248" s="68">
        <v>35</v>
      </c>
      <c r="G248" s="65"/>
      <c r="H248" s="69"/>
      <c r="I248" s="70"/>
      <c r="J248" s="70"/>
      <c r="K248" s="34" t="s">
        <v>66</v>
      </c>
      <c r="L248" s="77">
        <v>248</v>
      </c>
      <c r="M248" s="77"/>
      <c r="N248" s="72"/>
      <c r="O248" s="79" t="s">
        <v>307</v>
      </c>
      <c r="P248" s="81">
        <v>43440.22516203704</v>
      </c>
      <c r="Q248" s="79" t="s">
        <v>374</v>
      </c>
      <c r="R248" s="82" t="s">
        <v>502</v>
      </c>
      <c r="S248" s="79" t="s">
        <v>547</v>
      </c>
      <c r="T248" s="79" t="s">
        <v>575</v>
      </c>
      <c r="U248" s="79"/>
      <c r="V248" s="82" t="s">
        <v>699</v>
      </c>
      <c r="W248" s="81">
        <v>43440.22516203704</v>
      </c>
      <c r="X248" s="82" t="s">
        <v>784</v>
      </c>
      <c r="Y248" s="79"/>
      <c r="Z248" s="79"/>
      <c r="AA248" s="85" t="s">
        <v>1007</v>
      </c>
      <c r="AB248" s="79"/>
      <c r="AC248" s="79" t="b">
        <v>0</v>
      </c>
      <c r="AD248" s="79">
        <v>3</v>
      </c>
      <c r="AE248" s="85" t="s">
        <v>1169</v>
      </c>
      <c r="AF248" s="79" t="b">
        <v>0</v>
      </c>
      <c r="AG248" s="79" t="s">
        <v>1182</v>
      </c>
      <c r="AH248" s="79"/>
      <c r="AI248" s="85" t="s">
        <v>1169</v>
      </c>
      <c r="AJ248" s="79" t="b">
        <v>0</v>
      </c>
      <c r="AK248" s="79">
        <v>0</v>
      </c>
      <c r="AL248" s="85" t="s">
        <v>1169</v>
      </c>
      <c r="AM248" s="79" t="s">
        <v>1188</v>
      </c>
      <c r="AN248" s="79" t="b">
        <v>0</v>
      </c>
      <c r="AO248" s="85" t="s">
        <v>1007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262</v>
      </c>
      <c r="B249" s="64" t="s">
        <v>263</v>
      </c>
      <c r="C249" s="65" t="s">
        <v>2912</v>
      </c>
      <c r="D249" s="66">
        <v>3</v>
      </c>
      <c r="E249" s="67" t="s">
        <v>132</v>
      </c>
      <c r="F249" s="68">
        <v>35</v>
      </c>
      <c r="G249" s="65"/>
      <c r="H249" s="69"/>
      <c r="I249" s="70"/>
      <c r="J249" s="70"/>
      <c r="K249" s="34" t="s">
        <v>66</v>
      </c>
      <c r="L249" s="77">
        <v>249</v>
      </c>
      <c r="M249" s="77"/>
      <c r="N249" s="72"/>
      <c r="O249" s="79" t="s">
        <v>308</v>
      </c>
      <c r="P249" s="81">
        <v>43438.38166666667</v>
      </c>
      <c r="Q249" s="79" t="s">
        <v>402</v>
      </c>
      <c r="R249" s="79"/>
      <c r="S249" s="79"/>
      <c r="T249" s="79"/>
      <c r="U249" s="79"/>
      <c r="V249" s="82" t="s">
        <v>710</v>
      </c>
      <c r="W249" s="81">
        <v>43438.38166666667</v>
      </c>
      <c r="X249" s="82" t="s">
        <v>819</v>
      </c>
      <c r="Y249" s="79"/>
      <c r="Z249" s="79"/>
      <c r="AA249" s="85" t="s">
        <v>1042</v>
      </c>
      <c r="AB249" s="85" t="s">
        <v>1041</v>
      </c>
      <c r="AC249" s="79" t="b">
        <v>0</v>
      </c>
      <c r="AD249" s="79">
        <v>3</v>
      </c>
      <c r="AE249" s="85" t="s">
        <v>1168</v>
      </c>
      <c r="AF249" s="79" t="b">
        <v>0</v>
      </c>
      <c r="AG249" s="79" t="s">
        <v>1182</v>
      </c>
      <c r="AH249" s="79"/>
      <c r="AI249" s="85" t="s">
        <v>1169</v>
      </c>
      <c r="AJ249" s="79" t="b">
        <v>0</v>
      </c>
      <c r="AK249" s="79">
        <v>0</v>
      </c>
      <c r="AL249" s="85" t="s">
        <v>1169</v>
      </c>
      <c r="AM249" s="79" t="s">
        <v>1189</v>
      </c>
      <c r="AN249" s="79" t="b">
        <v>0</v>
      </c>
      <c r="AO249" s="85" t="s">
        <v>1041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20</v>
      </c>
      <c r="BF249" s="48">
        <v>0</v>
      </c>
      <c r="BG249" s="49">
        <v>0</v>
      </c>
      <c r="BH249" s="48">
        <v>0</v>
      </c>
      <c r="BI249" s="49">
        <v>0</v>
      </c>
      <c r="BJ249" s="48">
        <v>4</v>
      </c>
      <c r="BK249" s="49">
        <v>80</v>
      </c>
      <c r="BL249" s="48">
        <v>5</v>
      </c>
    </row>
    <row r="250" spans="1:64" ht="15">
      <c r="A250" s="64" t="s">
        <v>253</v>
      </c>
      <c r="B250" s="64" t="s">
        <v>305</v>
      </c>
      <c r="C250" s="65" t="s">
        <v>2912</v>
      </c>
      <c r="D250" s="66">
        <v>3</v>
      </c>
      <c r="E250" s="67" t="s">
        <v>132</v>
      </c>
      <c r="F250" s="68">
        <v>35</v>
      </c>
      <c r="G250" s="65"/>
      <c r="H250" s="69"/>
      <c r="I250" s="70"/>
      <c r="J250" s="70"/>
      <c r="K250" s="34" t="s">
        <v>65</v>
      </c>
      <c r="L250" s="77">
        <v>250</v>
      </c>
      <c r="M250" s="77"/>
      <c r="N250" s="72"/>
      <c r="O250" s="79" t="s">
        <v>307</v>
      </c>
      <c r="P250" s="81">
        <v>43446.1709837963</v>
      </c>
      <c r="Q250" s="79" t="s">
        <v>404</v>
      </c>
      <c r="R250" s="79"/>
      <c r="S250" s="79"/>
      <c r="T250" s="79"/>
      <c r="U250" s="79"/>
      <c r="V250" s="82" t="s">
        <v>701</v>
      </c>
      <c r="W250" s="81">
        <v>43446.1709837963</v>
      </c>
      <c r="X250" s="82" t="s">
        <v>821</v>
      </c>
      <c r="Y250" s="79"/>
      <c r="Z250" s="79"/>
      <c r="AA250" s="85" t="s">
        <v>1044</v>
      </c>
      <c r="AB250" s="79"/>
      <c r="AC250" s="79" t="b">
        <v>0</v>
      </c>
      <c r="AD250" s="79">
        <v>0</v>
      </c>
      <c r="AE250" s="85" t="s">
        <v>1169</v>
      </c>
      <c r="AF250" s="79" t="b">
        <v>0</v>
      </c>
      <c r="AG250" s="79" t="s">
        <v>1182</v>
      </c>
      <c r="AH250" s="79"/>
      <c r="AI250" s="85" t="s">
        <v>1169</v>
      </c>
      <c r="AJ250" s="79" t="b">
        <v>0</v>
      </c>
      <c r="AK250" s="79">
        <v>3</v>
      </c>
      <c r="AL250" s="85" t="s">
        <v>1045</v>
      </c>
      <c r="AM250" s="79" t="s">
        <v>1189</v>
      </c>
      <c r="AN250" s="79" t="b">
        <v>0</v>
      </c>
      <c r="AO250" s="85" t="s">
        <v>1045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1</v>
      </c>
      <c r="BE250" s="49">
        <v>6.25</v>
      </c>
      <c r="BF250" s="48">
        <v>0</v>
      </c>
      <c r="BG250" s="49">
        <v>0</v>
      </c>
      <c r="BH250" s="48">
        <v>0</v>
      </c>
      <c r="BI250" s="49">
        <v>0</v>
      </c>
      <c r="BJ250" s="48">
        <v>15</v>
      </c>
      <c r="BK250" s="49">
        <v>93.75</v>
      </c>
      <c r="BL250" s="48">
        <v>16</v>
      </c>
    </row>
    <row r="251" spans="1:64" ht="15">
      <c r="A251" s="64" t="s">
        <v>252</v>
      </c>
      <c r="B251" s="64" t="s">
        <v>305</v>
      </c>
      <c r="C251" s="65" t="s">
        <v>2912</v>
      </c>
      <c r="D251" s="66">
        <v>3</v>
      </c>
      <c r="E251" s="67" t="s">
        <v>132</v>
      </c>
      <c r="F251" s="68">
        <v>35</v>
      </c>
      <c r="G251" s="65"/>
      <c r="H251" s="69"/>
      <c r="I251" s="70"/>
      <c r="J251" s="70"/>
      <c r="K251" s="34" t="s">
        <v>65</v>
      </c>
      <c r="L251" s="77">
        <v>251</v>
      </c>
      <c r="M251" s="77"/>
      <c r="N251" s="72"/>
      <c r="O251" s="79" t="s">
        <v>307</v>
      </c>
      <c r="P251" s="81">
        <v>43445.69978009259</v>
      </c>
      <c r="Q251" s="79" t="s">
        <v>405</v>
      </c>
      <c r="R251" s="79"/>
      <c r="S251" s="79"/>
      <c r="T251" s="79" t="s">
        <v>590</v>
      </c>
      <c r="U251" s="82" t="s">
        <v>639</v>
      </c>
      <c r="V251" s="82" t="s">
        <v>639</v>
      </c>
      <c r="W251" s="81">
        <v>43445.69978009259</v>
      </c>
      <c r="X251" s="82" t="s">
        <v>822</v>
      </c>
      <c r="Y251" s="79"/>
      <c r="Z251" s="79"/>
      <c r="AA251" s="85" t="s">
        <v>1045</v>
      </c>
      <c r="AB251" s="79"/>
      <c r="AC251" s="79" t="b">
        <v>0</v>
      </c>
      <c r="AD251" s="79">
        <v>3</v>
      </c>
      <c r="AE251" s="85" t="s">
        <v>1169</v>
      </c>
      <c r="AF251" s="79" t="b">
        <v>0</v>
      </c>
      <c r="AG251" s="79" t="s">
        <v>1182</v>
      </c>
      <c r="AH251" s="79"/>
      <c r="AI251" s="85" t="s">
        <v>1169</v>
      </c>
      <c r="AJ251" s="79" t="b">
        <v>0</v>
      </c>
      <c r="AK251" s="79">
        <v>2</v>
      </c>
      <c r="AL251" s="85" t="s">
        <v>1169</v>
      </c>
      <c r="AM251" s="79" t="s">
        <v>1189</v>
      </c>
      <c r="AN251" s="79" t="b">
        <v>0</v>
      </c>
      <c r="AO251" s="85" t="s">
        <v>1045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3</v>
      </c>
      <c r="BD251" s="48">
        <v>1</v>
      </c>
      <c r="BE251" s="49">
        <v>7.142857142857143</v>
      </c>
      <c r="BF251" s="48">
        <v>0</v>
      </c>
      <c r="BG251" s="49">
        <v>0</v>
      </c>
      <c r="BH251" s="48">
        <v>0</v>
      </c>
      <c r="BI251" s="49">
        <v>0</v>
      </c>
      <c r="BJ251" s="48">
        <v>13</v>
      </c>
      <c r="BK251" s="49">
        <v>92.85714285714286</v>
      </c>
      <c r="BL251" s="48">
        <v>14</v>
      </c>
    </row>
    <row r="252" spans="1:64" ht="15">
      <c r="A252" s="64" t="s">
        <v>262</v>
      </c>
      <c r="B252" s="64" t="s">
        <v>305</v>
      </c>
      <c r="C252" s="65" t="s">
        <v>2912</v>
      </c>
      <c r="D252" s="66">
        <v>3</v>
      </c>
      <c r="E252" s="67" t="s">
        <v>132</v>
      </c>
      <c r="F252" s="68">
        <v>35</v>
      </c>
      <c r="G252" s="65"/>
      <c r="H252" s="69"/>
      <c r="I252" s="70"/>
      <c r="J252" s="70"/>
      <c r="K252" s="34" t="s">
        <v>65</v>
      </c>
      <c r="L252" s="77">
        <v>252</v>
      </c>
      <c r="M252" s="77"/>
      <c r="N252" s="72"/>
      <c r="O252" s="79" t="s">
        <v>307</v>
      </c>
      <c r="P252" s="81">
        <v>43445.84547453704</v>
      </c>
      <c r="Q252" s="79" t="s">
        <v>404</v>
      </c>
      <c r="R252" s="79"/>
      <c r="S252" s="79"/>
      <c r="T252" s="79"/>
      <c r="U252" s="79"/>
      <c r="V252" s="82" t="s">
        <v>710</v>
      </c>
      <c r="W252" s="81">
        <v>43445.84547453704</v>
      </c>
      <c r="X252" s="82" t="s">
        <v>823</v>
      </c>
      <c r="Y252" s="79"/>
      <c r="Z252" s="79"/>
      <c r="AA252" s="85" t="s">
        <v>1046</v>
      </c>
      <c r="AB252" s="79"/>
      <c r="AC252" s="79" t="b">
        <v>0</v>
      </c>
      <c r="AD252" s="79">
        <v>0</v>
      </c>
      <c r="AE252" s="85" t="s">
        <v>1169</v>
      </c>
      <c r="AF252" s="79" t="b">
        <v>0</v>
      </c>
      <c r="AG252" s="79" t="s">
        <v>1182</v>
      </c>
      <c r="AH252" s="79"/>
      <c r="AI252" s="85" t="s">
        <v>1169</v>
      </c>
      <c r="AJ252" s="79" t="b">
        <v>0</v>
      </c>
      <c r="AK252" s="79">
        <v>2</v>
      </c>
      <c r="AL252" s="85" t="s">
        <v>1045</v>
      </c>
      <c r="AM252" s="79" t="s">
        <v>1189</v>
      </c>
      <c r="AN252" s="79" t="b">
        <v>0</v>
      </c>
      <c r="AO252" s="85" t="s">
        <v>1045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3</v>
      </c>
      <c r="BD252" s="48">
        <v>1</v>
      </c>
      <c r="BE252" s="49">
        <v>6.25</v>
      </c>
      <c r="BF252" s="48">
        <v>0</v>
      </c>
      <c r="BG252" s="49">
        <v>0</v>
      </c>
      <c r="BH252" s="48">
        <v>0</v>
      </c>
      <c r="BI252" s="49">
        <v>0</v>
      </c>
      <c r="BJ252" s="48">
        <v>15</v>
      </c>
      <c r="BK252" s="49">
        <v>93.75</v>
      </c>
      <c r="BL252" s="48">
        <v>16</v>
      </c>
    </row>
    <row r="253" spans="1:64" ht="15">
      <c r="A253" s="64" t="s">
        <v>253</v>
      </c>
      <c r="B253" s="64" t="s">
        <v>302</v>
      </c>
      <c r="C253" s="65" t="s">
        <v>2917</v>
      </c>
      <c r="D253" s="66">
        <v>4.909090909090909</v>
      </c>
      <c r="E253" s="67" t="s">
        <v>136</v>
      </c>
      <c r="F253" s="68">
        <v>28.727272727272727</v>
      </c>
      <c r="G253" s="65"/>
      <c r="H253" s="69"/>
      <c r="I253" s="70"/>
      <c r="J253" s="70"/>
      <c r="K253" s="34" t="s">
        <v>65</v>
      </c>
      <c r="L253" s="77">
        <v>253</v>
      </c>
      <c r="M253" s="77"/>
      <c r="N253" s="72"/>
      <c r="O253" s="79" t="s">
        <v>307</v>
      </c>
      <c r="P253" s="81">
        <v>43438.86846064815</v>
      </c>
      <c r="Q253" s="79" t="s">
        <v>406</v>
      </c>
      <c r="R253" s="79"/>
      <c r="S253" s="79"/>
      <c r="T253" s="79"/>
      <c r="U253" s="79"/>
      <c r="V253" s="82" t="s">
        <v>701</v>
      </c>
      <c r="W253" s="81">
        <v>43438.86846064815</v>
      </c>
      <c r="X253" s="82" t="s">
        <v>824</v>
      </c>
      <c r="Y253" s="79"/>
      <c r="Z253" s="79"/>
      <c r="AA253" s="85" t="s">
        <v>1047</v>
      </c>
      <c r="AB253" s="79"/>
      <c r="AC253" s="79" t="b">
        <v>0</v>
      </c>
      <c r="AD253" s="79">
        <v>0</v>
      </c>
      <c r="AE253" s="85" t="s">
        <v>1169</v>
      </c>
      <c r="AF253" s="79" t="b">
        <v>0</v>
      </c>
      <c r="AG253" s="79" t="s">
        <v>1182</v>
      </c>
      <c r="AH253" s="79"/>
      <c r="AI253" s="85" t="s">
        <v>1169</v>
      </c>
      <c r="AJ253" s="79" t="b">
        <v>0</v>
      </c>
      <c r="AK253" s="79">
        <v>1</v>
      </c>
      <c r="AL253" s="85" t="s">
        <v>1108</v>
      </c>
      <c r="AM253" s="79" t="s">
        <v>1189</v>
      </c>
      <c r="AN253" s="79" t="b">
        <v>0</v>
      </c>
      <c r="AO253" s="85" t="s">
        <v>1108</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3</v>
      </c>
      <c r="BC253" s="78" t="str">
        <f>REPLACE(INDEX(GroupVertices[Group],MATCH(Edges[[#This Row],[Vertex 2]],GroupVertices[Vertex],0)),1,1,"")</f>
        <v>1</v>
      </c>
      <c r="BD253" s="48">
        <v>0</v>
      </c>
      <c r="BE253" s="49">
        <v>0</v>
      </c>
      <c r="BF253" s="48">
        <v>0</v>
      </c>
      <c r="BG253" s="49">
        <v>0</v>
      </c>
      <c r="BH253" s="48">
        <v>0</v>
      </c>
      <c r="BI253" s="49">
        <v>0</v>
      </c>
      <c r="BJ253" s="48">
        <v>19</v>
      </c>
      <c r="BK253" s="49">
        <v>100</v>
      </c>
      <c r="BL253" s="48">
        <v>19</v>
      </c>
    </row>
    <row r="254" spans="1:64" ht="15">
      <c r="A254" s="64" t="s">
        <v>253</v>
      </c>
      <c r="B254" s="64" t="s">
        <v>265</v>
      </c>
      <c r="C254" s="65" t="s">
        <v>2914</v>
      </c>
      <c r="D254" s="66">
        <v>5.545454545454545</v>
      </c>
      <c r="E254" s="67" t="s">
        <v>136</v>
      </c>
      <c r="F254" s="68">
        <v>26.636363636363637</v>
      </c>
      <c r="G254" s="65"/>
      <c r="H254" s="69"/>
      <c r="I254" s="70"/>
      <c r="J254" s="70"/>
      <c r="K254" s="34" t="s">
        <v>65</v>
      </c>
      <c r="L254" s="77">
        <v>254</v>
      </c>
      <c r="M254" s="77"/>
      <c r="N254" s="72"/>
      <c r="O254" s="79" t="s">
        <v>307</v>
      </c>
      <c r="P254" s="81">
        <v>43438.86846064815</v>
      </c>
      <c r="Q254" s="79" t="s">
        <v>406</v>
      </c>
      <c r="R254" s="79"/>
      <c r="S254" s="79"/>
      <c r="T254" s="79"/>
      <c r="U254" s="79"/>
      <c r="V254" s="82" t="s">
        <v>701</v>
      </c>
      <c r="W254" s="81">
        <v>43438.86846064815</v>
      </c>
      <c r="X254" s="82" t="s">
        <v>824</v>
      </c>
      <c r="Y254" s="79"/>
      <c r="Z254" s="79"/>
      <c r="AA254" s="85" t="s">
        <v>1047</v>
      </c>
      <c r="AB254" s="79"/>
      <c r="AC254" s="79" t="b">
        <v>0</v>
      </c>
      <c r="AD254" s="79">
        <v>0</v>
      </c>
      <c r="AE254" s="85" t="s">
        <v>1169</v>
      </c>
      <c r="AF254" s="79" t="b">
        <v>0</v>
      </c>
      <c r="AG254" s="79" t="s">
        <v>1182</v>
      </c>
      <c r="AH254" s="79"/>
      <c r="AI254" s="85" t="s">
        <v>1169</v>
      </c>
      <c r="AJ254" s="79" t="b">
        <v>0</v>
      </c>
      <c r="AK254" s="79">
        <v>1</v>
      </c>
      <c r="AL254" s="85" t="s">
        <v>1108</v>
      </c>
      <c r="AM254" s="79" t="s">
        <v>1189</v>
      </c>
      <c r="AN254" s="79" t="b">
        <v>0</v>
      </c>
      <c r="AO254" s="85" t="s">
        <v>1108</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253</v>
      </c>
      <c r="B255" s="64" t="s">
        <v>252</v>
      </c>
      <c r="C255" s="65" t="s">
        <v>2918</v>
      </c>
      <c r="D255" s="66">
        <v>10</v>
      </c>
      <c r="E255" s="67" t="s">
        <v>136</v>
      </c>
      <c r="F255" s="68">
        <v>12</v>
      </c>
      <c r="G255" s="65"/>
      <c r="H255" s="69"/>
      <c r="I255" s="70"/>
      <c r="J255" s="70"/>
      <c r="K255" s="34" t="s">
        <v>66</v>
      </c>
      <c r="L255" s="77">
        <v>255</v>
      </c>
      <c r="M255" s="77"/>
      <c r="N255" s="72"/>
      <c r="O255" s="79" t="s">
        <v>307</v>
      </c>
      <c r="P255" s="81">
        <v>43438.86846064815</v>
      </c>
      <c r="Q255" s="79" t="s">
        <v>406</v>
      </c>
      <c r="R255" s="79"/>
      <c r="S255" s="79"/>
      <c r="T255" s="79"/>
      <c r="U255" s="79"/>
      <c r="V255" s="82" t="s">
        <v>701</v>
      </c>
      <c r="W255" s="81">
        <v>43438.86846064815</v>
      </c>
      <c r="X255" s="82" t="s">
        <v>824</v>
      </c>
      <c r="Y255" s="79"/>
      <c r="Z255" s="79"/>
      <c r="AA255" s="85" t="s">
        <v>1047</v>
      </c>
      <c r="AB255" s="79"/>
      <c r="AC255" s="79" t="b">
        <v>0</v>
      </c>
      <c r="AD255" s="79">
        <v>0</v>
      </c>
      <c r="AE255" s="85" t="s">
        <v>1169</v>
      </c>
      <c r="AF255" s="79" t="b">
        <v>0</v>
      </c>
      <c r="AG255" s="79" t="s">
        <v>1182</v>
      </c>
      <c r="AH255" s="79"/>
      <c r="AI255" s="85" t="s">
        <v>1169</v>
      </c>
      <c r="AJ255" s="79" t="b">
        <v>0</v>
      </c>
      <c r="AK255" s="79">
        <v>1</v>
      </c>
      <c r="AL255" s="85" t="s">
        <v>1108</v>
      </c>
      <c r="AM255" s="79" t="s">
        <v>1189</v>
      </c>
      <c r="AN255" s="79" t="b">
        <v>0</v>
      </c>
      <c r="AO255" s="85" t="s">
        <v>1108</v>
      </c>
      <c r="AP255" s="79" t="s">
        <v>176</v>
      </c>
      <c r="AQ255" s="79">
        <v>0</v>
      </c>
      <c r="AR255" s="79">
        <v>0</v>
      </c>
      <c r="AS255" s="79"/>
      <c r="AT255" s="79"/>
      <c r="AU255" s="79"/>
      <c r="AV255" s="79"/>
      <c r="AW255" s="79"/>
      <c r="AX255" s="79"/>
      <c r="AY255" s="79"/>
      <c r="AZ255" s="79"/>
      <c r="BA255">
        <v>32</v>
      </c>
      <c r="BB255" s="78" t="str">
        <f>REPLACE(INDEX(GroupVertices[Group],MATCH(Edges[[#This Row],[Vertex 1]],GroupVertices[Vertex],0)),1,1,"")</f>
        <v>3</v>
      </c>
      <c r="BC255" s="78" t="str">
        <f>REPLACE(INDEX(GroupVertices[Group],MATCH(Edges[[#This Row],[Vertex 2]],GroupVertices[Vertex],0)),1,1,"")</f>
        <v>1</v>
      </c>
      <c r="BD255" s="48"/>
      <c r="BE255" s="49"/>
      <c r="BF255" s="48"/>
      <c r="BG255" s="49"/>
      <c r="BH255" s="48"/>
      <c r="BI255" s="49"/>
      <c r="BJ255" s="48"/>
      <c r="BK255" s="49"/>
      <c r="BL255" s="48"/>
    </row>
    <row r="256" spans="1:64" ht="15">
      <c r="A256" s="64" t="s">
        <v>253</v>
      </c>
      <c r="B256" s="64" t="s">
        <v>252</v>
      </c>
      <c r="C256" s="65" t="s">
        <v>2918</v>
      </c>
      <c r="D256" s="66">
        <v>10</v>
      </c>
      <c r="E256" s="67" t="s">
        <v>136</v>
      </c>
      <c r="F256" s="68">
        <v>12</v>
      </c>
      <c r="G256" s="65"/>
      <c r="H256" s="69"/>
      <c r="I256" s="70"/>
      <c r="J256" s="70"/>
      <c r="K256" s="34" t="s">
        <v>66</v>
      </c>
      <c r="L256" s="77">
        <v>256</v>
      </c>
      <c r="M256" s="77"/>
      <c r="N256" s="72"/>
      <c r="O256" s="79" t="s">
        <v>307</v>
      </c>
      <c r="P256" s="81">
        <v>43438.86849537037</v>
      </c>
      <c r="Q256" s="79" t="s">
        <v>407</v>
      </c>
      <c r="R256" s="79"/>
      <c r="S256" s="79"/>
      <c r="T256" s="79" t="s">
        <v>581</v>
      </c>
      <c r="U256" s="79"/>
      <c r="V256" s="82" t="s">
        <v>701</v>
      </c>
      <c r="W256" s="81">
        <v>43438.86849537037</v>
      </c>
      <c r="X256" s="82" t="s">
        <v>825</v>
      </c>
      <c r="Y256" s="79"/>
      <c r="Z256" s="79"/>
      <c r="AA256" s="85" t="s">
        <v>1048</v>
      </c>
      <c r="AB256" s="79"/>
      <c r="AC256" s="79" t="b">
        <v>0</v>
      </c>
      <c r="AD256" s="79">
        <v>0</v>
      </c>
      <c r="AE256" s="85" t="s">
        <v>1169</v>
      </c>
      <c r="AF256" s="79" t="b">
        <v>0</v>
      </c>
      <c r="AG256" s="79" t="s">
        <v>1182</v>
      </c>
      <c r="AH256" s="79"/>
      <c r="AI256" s="85" t="s">
        <v>1169</v>
      </c>
      <c r="AJ256" s="79" t="b">
        <v>0</v>
      </c>
      <c r="AK256" s="79">
        <v>1</v>
      </c>
      <c r="AL256" s="85" t="s">
        <v>1142</v>
      </c>
      <c r="AM256" s="79" t="s">
        <v>1189</v>
      </c>
      <c r="AN256" s="79" t="b">
        <v>0</v>
      </c>
      <c r="AO256" s="85" t="s">
        <v>1142</v>
      </c>
      <c r="AP256" s="79" t="s">
        <v>176</v>
      </c>
      <c r="AQ256" s="79">
        <v>0</v>
      </c>
      <c r="AR256" s="79">
        <v>0</v>
      </c>
      <c r="AS256" s="79"/>
      <c r="AT256" s="79"/>
      <c r="AU256" s="79"/>
      <c r="AV256" s="79"/>
      <c r="AW256" s="79"/>
      <c r="AX256" s="79"/>
      <c r="AY256" s="79"/>
      <c r="AZ256" s="79"/>
      <c r="BA256">
        <v>32</v>
      </c>
      <c r="BB256" s="78" t="str">
        <f>REPLACE(INDEX(GroupVertices[Group],MATCH(Edges[[#This Row],[Vertex 1]],GroupVertices[Vertex],0)),1,1,"")</f>
        <v>3</v>
      </c>
      <c r="BC256" s="78" t="str">
        <f>REPLACE(INDEX(GroupVertices[Group],MATCH(Edges[[#This Row],[Vertex 2]],GroupVertices[Vertex],0)),1,1,"")</f>
        <v>1</v>
      </c>
      <c r="BD256" s="48">
        <v>0</v>
      </c>
      <c r="BE256" s="49">
        <v>0</v>
      </c>
      <c r="BF256" s="48">
        <v>0</v>
      </c>
      <c r="BG256" s="49">
        <v>0</v>
      </c>
      <c r="BH256" s="48">
        <v>0</v>
      </c>
      <c r="BI256" s="49">
        <v>0</v>
      </c>
      <c r="BJ256" s="48">
        <v>25</v>
      </c>
      <c r="BK256" s="49">
        <v>100</v>
      </c>
      <c r="BL256" s="48">
        <v>25</v>
      </c>
    </row>
    <row r="257" spans="1:64" ht="15">
      <c r="A257" s="64" t="s">
        <v>253</v>
      </c>
      <c r="B257" s="64" t="s">
        <v>252</v>
      </c>
      <c r="C257" s="65" t="s">
        <v>2918</v>
      </c>
      <c r="D257" s="66">
        <v>10</v>
      </c>
      <c r="E257" s="67" t="s">
        <v>136</v>
      </c>
      <c r="F257" s="68">
        <v>12</v>
      </c>
      <c r="G257" s="65"/>
      <c r="H257" s="69"/>
      <c r="I257" s="70"/>
      <c r="J257" s="70"/>
      <c r="K257" s="34" t="s">
        <v>66</v>
      </c>
      <c r="L257" s="77">
        <v>257</v>
      </c>
      <c r="M257" s="77"/>
      <c r="N257" s="72"/>
      <c r="O257" s="79" t="s">
        <v>307</v>
      </c>
      <c r="P257" s="81">
        <v>43438.86854166666</v>
      </c>
      <c r="Q257" s="79" t="s">
        <v>408</v>
      </c>
      <c r="R257" s="79"/>
      <c r="S257" s="79"/>
      <c r="T257" s="79"/>
      <c r="U257" s="79"/>
      <c r="V257" s="82" t="s">
        <v>701</v>
      </c>
      <c r="W257" s="81">
        <v>43438.86854166666</v>
      </c>
      <c r="X257" s="82" t="s">
        <v>826</v>
      </c>
      <c r="Y257" s="79"/>
      <c r="Z257" s="79"/>
      <c r="AA257" s="85" t="s">
        <v>1049</v>
      </c>
      <c r="AB257" s="79"/>
      <c r="AC257" s="79" t="b">
        <v>0</v>
      </c>
      <c r="AD257" s="79">
        <v>0</v>
      </c>
      <c r="AE257" s="85" t="s">
        <v>1169</v>
      </c>
      <c r="AF257" s="79" t="b">
        <v>0</v>
      </c>
      <c r="AG257" s="79" t="s">
        <v>1182</v>
      </c>
      <c r="AH257" s="79"/>
      <c r="AI257" s="85" t="s">
        <v>1169</v>
      </c>
      <c r="AJ257" s="79" t="b">
        <v>0</v>
      </c>
      <c r="AK257" s="79">
        <v>1</v>
      </c>
      <c r="AL257" s="85" t="s">
        <v>1092</v>
      </c>
      <c r="AM257" s="79" t="s">
        <v>1189</v>
      </c>
      <c r="AN257" s="79" t="b">
        <v>0</v>
      </c>
      <c r="AO257" s="85" t="s">
        <v>1092</v>
      </c>
      <c r="AP257" s="79" t="s">
        <v>176</v>
      </c>
      <c r="AQ257" s="79">
        <v>0</v>
      </c>
      <c r="AR257" s="79">
        <v>0</v>
      </c>
      <c r="AS257" s="79"/>
      <c r="AT257" s="79"/>
      <c r="AU257" s="79"/>
      <c r="AV257" s="79"/>
      <c r="AW257" s="79"/>
      <c r="AX257" s="79"/>
      <c r="AY257" s="79"/>
      <c r="AZ257" s="79"/>
      <c r="BA257">
        <v>32</v>
      </c>
      <c r="BB257" s="78" t="str">
        <f>REPLACE(INDEX(GroupVertices[Group],MATCH(Edges[[#This Row],[Vertex 1]],GroupVertices[Vertex],0)),1,1,"")</f>
        <v>3</v>
      </c>
      <c r="BC257" s="78" t="str">
        <f>REPLACE(INDEX(GroupVertices[Group],MATCH(Edges[[#This Row],[Vertex 2]],GroupVertices[Vertex],0)),1,1,"")</f>
        <v>1</v>
      </c>
      <c r="BD257" s="48">
        <v>1</v>
      </c>
      <c r="BE257" s="49">
        <v>5</v>
      </c>
      <c r="BF257" s="48">
        <v>0</v>
      </c>
      <c r="BG257" s="49">
        <v>0</v>
      </c>
      <c r="BH257" s="48">
        <v>0</v>
      </c>
      <c r="BI257" s="49">
        <v>0</v>
      </c>
      <c r="BJ257" s="48">
        <v>19</v>
      </c>
      <c r="BK257" s="49">
        <v>95</v>
      </c>
      <c r="BL257" s="48">
        <v>20</v>
      </c>
    </row>
    <row r="258" spans="1:64" ht="15">
      <c r="A258" s="64" t="s">
        <v>253</v>
      </c>
      <c r="B258" s="64" t="s">
        <v>255</v>
      </c>
      <c r="C258" s="65" t="s">
        <v>2913</v>
      </c>
      <c r="D258" s="66">
        <v>3.6363636363636362</v>
      </c>
      <c r="E258" s="67" t="s">
        <v>136</v>
      </c>
      <c r="F258" s="68">
        <v>32.90909090909091</v>
      </c>
      <c r="G258" s="65"/>
      <c r="H258" s="69"/>
      <c r="I258" s="70"/>
      <c r="J258" s="70"/>
      <c r="K258" s="34" t="s">
        <v>65</v>
      </c>
      <c r="L258" s="77">
        <v>258</v>
      </c>
      <c r="M258" s="77"/>
      <c r="N258" s="72"/>
      <c r="O258" s="79" t="s">
        <v>307</v>
      </c>
      <c r="P258" s="81">
        <v>43443.90751157407</v>
      </c>
      <c r="Q258" s="79" t="s">
        <v>409</v>
      </c>
      <c r="R258" s="79"/>
      <c r="S258" s="79"/>
      <c r="T258" s="79" t="s">
        <v>581</v>
      </c>
      <c r="U258" s="79"/>
      <c r="V258" s="82" t="s">
        <v>701</v>
      </c>
      <c r="W258" s="81">
        <v>43443.90751157407</v>
      </c>
      <c r="X258" s="82" t="s">
        <v>827</v>
      </c>
      <c r="Y258" s="79"/>
      <c r="Z258" s="79"/>
      <c r="AA258" s="85" t="s">
        <v>1050</v>
      </c>
      <c r="AB258" s="79"/>
      <c r="AC258" s="79" t="b">
        <v>0</v>
      </c>
      <c r="AD258" s="79">
        <v>0</v>
      </c>
      <c r="AE258" s="85" t="s">
        <v>1169</v>
      </c>
      <c r="AF258" s="79" t="b">
        <v>0</v>
      </c>
      <c r="AG258" s="79" t="s">
        <v>1182</v>
      </c>
      <c r="AH258" s="79"/>
      <c r="AI258" s="85" t="s">
        <v>1169</v>
      </c>
      <c r="AJ258" s="79" t="b">
        <v>0</v>
      </c>
      <c r="AK258" s="79">
        <v>2</v>
      </c>
      <c r="AL258" s="85" t="s">
        <v>1088</v>
      </c>
      <c r="AM258" s="79" t="s">
        <v>1189</v>
      </c>
      <c r="AN258" s="79" t="b">
        <v>0</v>
      </c>
      <c r="AO258" s="85" t="s">
        <v>1088</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3</v>
      </c>
      <c r="BC258" s="78" t="str">
        <f>REPLACE(INDEX(GroupVertices[Group],MATCH(Edges[[#This Row],[Vertex 2]],GroupVertices[Vertex],0)),1,1,"")</f>
        <v>1</v>
      </c>
      <c r="BD258" s="48">
        <v>1</v>
      </c>
      <c r="BE258" s="49">
        <v>4</v>
      </c>
      <c r="BF258" s="48">
        <v>0</v>
      </c>
      <c r="BG258" s="49">
        <v>0</v>
      </c>
      <c r="BH258" s="48">
        <v>0</v>
      </c>
      <c r="BI258" s="49">
        <v>0</v>
      </c>
      <c r="BJ258" s="48">
        <v>24</v>
      </c>
      <c r="BK258" s="49">
        <v>96</v>
      </c>
      <c r="BL258" s="48">
        <v>25</v>
      </c>
    </row>
    <row r="259" spans="1:64" ht="15">
      <c r="A259" s="64" t="s">
        <v>253</v>
      </c>
      <c r="B259" s="64" t="s">
        <v>252</v>
      </c>
      <c r="C259" s="65" t="s">
        <v>2918</v>
      </c>
      <c r="D259" s="66">
        <v>10</v>
      </c>
      <c r="E259" s="67" t="s">
        <v>136</v>
      </c>
      <c r="F259" s="68">
        <v>12</v>
      </c>
      <c r="G259" s="65"/>
      <c r="H259" s="69"/>
      <c r="I259" s="70"/>
      <c r="J259" s="70"/>
      <c r="K259" s="34" t="s">
        <v>66</v>
      </c>
      <c r="L259" s="77">
        <v>259</v>
      </c>
      <c r="M259" s="77"/>
      <c r="N259" s="72"/>
      <c r="O259" s="79" t="s">
        <v>307</v>
      </c>
      <c r="P259" s="81">
        <v>43443.90751157407</v>
      </c>
      <c r="Q259" s="79" t="s">
        <v>409</v>
      </c>
      <c r="R259" s="79"/>
      <c r="S259" s="79"/>
      <c r="T259" s="79" t="s">
        <v>581</v>
      </c>
      <c r="U259" s="79"/>
      <c r="V259" s="82" t="s">
        <v>701</v>
      </c>
      <c r="W259" s="81">
        <v>43443.90751157407</v>
      </c>
      <c r="X259" s="82" t="s">
        <v>827</v>
      </c>
      <c r="Y259" s="79"/>
      <c r="Z259" s="79"/>
      <c r="AA259" s="85" t="s">
        <v>1050</v>
      </c>
      <c r="AB259" s="79"/>
      <c r="AC259" s="79" t="b">
        <v>0</v>
      </c>
      <c r="AD259" s="79">
        <v>0</v>
      </c>
      <c r="AE259" s="85" t="s">
        <v>1169</v>
      </c>
      <c r="AF259" s="79" t="b">
        <v>0</v>
      </c>
      <c r="AG259" s="79" t="s">
        <v>1182</v>
      </c>
      <c r="AH259" s="79"/>
      <c r="AI259" s="85" t="s">
        <v>1169</v>
      </c>
      <c r="AJ259" s="79" t="b">
        <v>0</v>
      </c>
      <c r="AK259" s="79">
        <v>2</v>
      </c>
      <c r="AL259" s="85" t="s">
        <v>1088</v>
      </c>
      <c r="AM259" s="79" t="s">
        <v>1189</v>
      </c>
      <c r="AN259" s="79" t="b">
        <v>0</v>
      </c>
      <c r="AO259" s="85" t="s">
        <v>1088</v>
      </c>
      <c r="AP259" s="79" t="s">
        <v>176</v>
      </c>
      <c r="AQ259" s="79">
        <v>0</v>
      </c>
      <c r="AR259" s="79">
        <v>0</v>
      </c>
      <c r="AS259" s="79"/>
      <c r="AT259" s="79"/>
      <c r="AU259" s="79"/>
      <c r="AV259" s="79"/>
      <c r="AW259" s="79"/>
      <c r="AX259" s="79"/>
      <c r="AY259" s="79"/>
      <c r="AZ259" s="79"/>
      <c r="BA259">
        <v>32</v>
      </c>
      <c r="BB259" s="78" t="str">
        <f>REPLACE(INDEX(GroupVertices[Group],MATCH(Edges[[#This Row],[Vertex 1]],GroupVertices[Vertex],0)),1,1,"")</f>
        <v>3</v>
      </c>
      <c r="BC259" s="78" t="str">
        <f>REPLACE(INDEX(GroupVertices[Group],MATCH(Edges[[#This Row],[Vertex 2]],GroupVertices[Vertex],0)),1,1,"")</f>
        <v>1</v>
      </c>
      <c r="BD259" s="48"/>
      <c r="BE259" s="49"/>
      <c r="BF259" s="48"/>
      <c r="BG259" s="49"/>
      <c r="BH259" s="48"/>
      <c r="BI259" s="49"/>
      <c r="BJ259" s="48"/>
      <c r="BK259" s="49"/>
      <c r="BL259" s="48"/>
    </row>
    <row r="260" spans="1:64" ht="15">
      <c r="A260" s="64" t="s">
        <v>253</v>
      </c>
      <c r="B260" s="64" t="s">
        <v>252</v>
      </c>
      <c r="C260" s="65" t="s">
        <v>2918</v>
      </c>
      <c r="D260" s="66">
        <v>10</v>
      </c>
      <c r="E260" s="67" t="s">
        <v>136</v>
      </c>
      <c r="F260" s="68">
        <v>12</v>
      </c>
      <c r="G260" s="65"/>
      <c r="H260" s="69"/>
      <c r="I260" s="70"/>
      <c r="J260" s="70"/>
      <c r="K260" s="34" t="s">
        <v>66</v>
      </c>
      <c r="L260" s="77">
        <v>260</v>
      </c>
      <c r="M260" s="77"/>
      <c r="N260" s="72"/>
      <c r="O260" s="79" t="s">
        <v>307</v>
      </c>
      <c r="P260" s="81">
        <v>43443.90758101852</v>
      </c>
      <c r="Q260" s="79" t="s">
        <v>373</v>
      </c>
      <c r="R260" s="79"/>
      <c r="S260" s="79"/>
      <c r="T260" s="79"/>
      <c r="U260" s="79"/>
      <c r="V260" s="82" t="s">
        <v>701</v>
      </c>
      <c r="W260" s="81">
        <v>43443.90758101852</v>
      </c>
      <c r="X260" s="82" t="s">
        <v>783</v>
      </c>
      <c r="Y260" s="79"/>
      <c r="Z260" s="79"/>
      <c r="AA260" s="85" t="s">
        <v>1006</v>
      </c>
      <c r="AB260" s="79"/>
      <c r="AC260" s="79" t="b">
        <v>0</v>
      </c>
      <c r="AD260" s="79">
        <v>0</v>
      </c>
      <c r="AE260" s="85" t="s">
        <v>1169</v>
      </c>
      <c r="AF260" s="79" t="b">
        <v>0</v>
      </c>
      <c r="AG260" s="79" t="s">
        <v>1182</v>
      </c>
      <c r="AH260" s="79"/>
      <c r="AI260" s="85" t="s">
        <v>1169</v>
      </c>
      <c r="AJ260" s="79" t="b">
        <v>0</v>
      </c>
      <c r="AK260" s="79">
        <v>1</v>
      </c>
      <c r="AL260" s="85" t="s">
        <v>1007</v>
      </c>
      <c r="AM260" s="79" t="s">
        <v>1189</v>
      </c>
      <c r="AN260" s="79" t="b">
        <v>0</v>
      </c>
      <c r="AO260" s="85" t="s">
        <v>1007</v>
      </c>
      <c r="AP260" s="79" t="s">
        <v>176</v>
      </c>
      <c r="AQ260" s="79">
        <v>0</v>
      </c>
      <c r="AR260" s="79">
        <v>0</v>
      </c>
      <c r="AS260" s="79"/>
      <c r="AT260" s="79"/>
      <c r="AU260" s="79"/>
      <c r="AV260" s="79"/>
      <c r="AW260" s="79"/>
      <c r="AX260" s="79"/>
      <c r="AY260" s="79"/>
      <c r="AZ260" s="79"/>
      <c r="BA260">
        <v>32</v>
      </c>
      <c r="BB260" s="78" t="str">
        <f>REPLACE(INDEX(GroupVertices[Group],MATCH(Edges[[#This Row],[Vertex 1]],GroupVertices[Vertex],0)),1,1,"")</f>
        <v>3</v>
      </c>
      <c r="BC260" s="78" t="str">
        <f>REPLACE(INDEX(GroupVertices[Group],MATCH(Edges[[#This Row],[Vertex 2]],GroupVertices[Vertex],0)),1,1,"")</f>
        <v>1</v>
      </c>
      <c r="BD260" s="48"/>
      <c r="BE260" s="49"/>
      <c r="BF260" s="48"/>
      <c r="BG260" s="49"/>
      <c r="BH260" s="48"/>
      <c r="BI260" s="49"/>
      <c r="BJ260" s="48"/>
      <c r="BK260" s="49"/>
      <c r="BL260" s="48"/>
    </row>
    <row r="261" spans="1:64" ht="15">
      <c r="A261" s="64" t="s">
        <v>253</v>
      </c>
      <c r="B261" s="64" t="s">
        <v>255</v>
      </c>
      <c r="C261" s="65" t="s">
        <v>2913</v>
      </c>
      <c r="D261" s="66">
        <v>3.6363636363636362</v>
      </c>
      <c r="E261" s="67" t="s">
        <v>136</v>
      </c>
      <c r="F261" s="68">
        <v>32.90909090909091</v>
      </c>
      <c r="G261" s="65"/>
      <c r="H261" s="69"/>
      <c r="I261" s="70"/>
      <c r="J261" s="70"/>
      <c r="K261" s="34" t="s">
        <v>65</v>
      </c>
      <c r="L261" s="77">
        <v>261</v>
      </c>
      <c r="M261" s="77"/>
      <c r="N261" s="72"/>
      <c r="O261" s="79" t="s">
        <v>307</v>
      </c>
      <c r="P261" s="81">
        <v>43445.173425925925</v>
      </c>
      <c r="Q261" s="79" t="s">
        <v>410</v>
      </c>
      <c r="R261" s="79"/>
      <c r="S261" s="79"/>
      <c r="T261" s="79" t="s">
        <v>591</v>
      </c>
      <c r="U261" s="79"/>
      <c r="V261" s="82" t="s">
        <v>701</v>
      </c>
      <c r="W261" s="81">
        <v>43445.173425925925</v>
      </c>
      <c r="X261" s="82" t="s">
        <v>828</v>
      </c>
      <c r="Y261" s="79"/>
      <c r="Z261" s="79"/>
      <c r="AA261" s="85" t="s">
        <v>1051</v>
      </c>
      <c r="AB261" s="79"/>
      <c r="AC261" s="79" t="b">
        <v>0</v>
      </c>
      <c r="AD261" s="79">
        <v>0</v>
      </c>
      <c r="AE261" s="85" t="s">
        <v>1169</v>
      </c>
      <c r="AF261" s="79" t="b">
        <v>0</v>
      </c>
      <c r="AG261" s="79" t="s">
        <v>1182</v>
      </c>
      <c r="AH261" s="79"/>
      <c r="AI261" s="85" t="s">
        <v>1169</v>
      </c>
      <c r="AJ261" s="79" t="b">
        <v>0</v>
      </c>
      <c r="AK261" s="79">
        <v>2</v>
      </c>
      <c r="AL261" s="85" t="s">
        <v>1073</v>
      </c>
      <c r="AM261" s="79" t="s">
        <v>1189</v>
      </c>
      <c r="AN261" s="79" t="b">
        <v>0</v>
      </c>
      <c r="AO261" s="85" t="s">
        <v>1073</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1</v>
      </c>
      <c r="BD261" s="48">
        <v>0</v>
      </c>
      <c r="BE261" s="49">
        <v>0</v>
      </c>
      <c r="BF261" s="48">
        <v>0</v>
      </c>
      <c r="BG261" s="49">
        <v>0</v>
      </c>
      <c r="BH261" s="48">
        <v>0</v>
      </c>
      <c r="BI261" s="49">
        <v>0</v>
      </c>
      <c r="BJ261" s="48">
        <v>17</v>
      </c>
      <c r="BK261" s="49">
        <v>100</v>
      </c>
      <c r="BL261" s="48">
        <v>17</v>
      </c>
    </row>
    <row r="262" spans="1:64" ht="15">
      <c r="A262" s="64" t="s">
        <v>253</v>
      </c>
      <c r="B262" s="64" t="s">
        <v>252</v>
      </c>
      <c r="C262" s="65" t="s">
        <v>2918</v>
      </c>
      <c r="D262" s="66">
        <v>10</v>
      </c>
      <c r="E262" s="67" t="s">
        <v>136</v>
      </c>
      <c r="F262" s="68">
        <v>12</v>
      </c>
      <c r="G262" s="65"/>
      <c r="H262" s="69"/>
      <c r="I262" s="70"/>
      <c r="J262" s="70"/>
      <c r="K262" s="34" t="s">
        <v>66</v>
      </c>
      <c r="L262" s="77">
        <v>262</v>
      </c>
      <c r="M262" s="77"/>
      <c r="N262" s="72"/>
      <c r="O262" s="79" t="s">
        <v>307</v>
      </c>
      <c r="P262" s="81">
        <v>43445.173425925925</v>
      </c>
      <c r="Q262" s="79" t="s">
        <v>410</v>
      </c>
      <c r="R262" s="79"/>
      <c r="S262" s="79"/>
      <c r="T262" s="79" t="s">
        <v>591</v>
      </c>
      <c r="U262" s="79"/>
      <c r="V262" s="82" t="s">
        <v>701</v>
      </c>
      <c r="W262" s="81">
        <v>43445.173425925925</v>
      </c>
      <c r="X262" s="82" t="s">
        <v>828</v>
      </c>
      <c r="Y262" s="79"/>
      <c r="Z262" s="79"/>
      <c r="AA262" s="85" t="s">
        <v>1051</v>
      </c>
      <c r="AB262" s="79"/>
      <c r="AC262" s="79" t="b">
        <v>0</v>
      </c>
      <c r="AD262" s="79">
        <v>0</v>
      </c>
      <c r="AE262" s="85" t="s">
        <v>1169</v>
      </c>
      <c r="AF262" s="79" t="b">
        <v>0</v>
      </c>
      <c r="AG262" s="79" t="s">
        <v>1182</v>
      </c>
      <c r="AH262" s="79"/>
      <c r="AI262" s="85" t="s">
        <v>1169</v>
      </c>
      <c r="AJ262" s="79" t="b">
        <v>0</v>
      </c>
      <c r="AK262" s="79">
        <v>2</v>
      </c>
      <c r="AL262" s="85" t="s">
        <v>1073</v>
      </c>
      <c r="AM262" s="79" t="s">
        <v>1189</v>
      </c>
      <c r="AN262" s="79" t="b">
        <v>0</v>
      </c>
      <c r="AO262" s="85" t="s">
        <v>1073</v>
      </c>
      <c r="AP262" s="79" t="s">
        <v>176</v>
      </c>
      <c r="AQ262" s="79">
        <v>0</v>
      </c>
      <c r="AR262" s="79">
        <v>0</v>
      </c>
      <c r="AS262" s="79"/>
      <c r="AT262" s="79"/>
      <c r="AU262" s="79"/>
      <c r="AV262" s="79"/>
      <c r="AW262" s="79"/>
      <c r="AX262" s="79"/>
      <c r="AY262" s="79"/>
      <c r="AZ262" s="79"/>
      <c r="BA262">
        <v>32</v>
      </c>
      <c r="BB262" s="78" t="str">
        <f>REPLACE(INDEX(GroupVertices[Group],MATCH(Edges[[#This Row],[Vertex 1]],GroupVertices[Vertex],0)),1,1,"")</f>
        <v>3</v>
      </c>
      <c r="BC262" s="78" t="str">
        <f>REPLACE(INDEX(GroupVertices[Group],MATCH(Edges[[#This Row],[Vertex 2]],GroupVertices[Vertex],0)),1,1,"")</f>
        <v>1</v>
      </c>
      <c r="BD262" s="48"/>
      <c r="BE262" s="49"/>
      <c r="BF262" s="48"/>
      <c r="BG262" s="49"/>
      <c r="BH262" s="48"/>
      <c r="BI262" s="49"/>
      <c r="BJ262" s="48"/>
      <c r="BK262" s="49"/>
      <c r="BL262" s="48"/>
    </row>
    <row r="263" spans="1:64" ht="15">
      <c r="A263" s="64" t="s">
        <v>253</v>
      </c>
      <c r="B263" s="64" t="s">
        <v>252</v>
      </c>
      <c r="C263" s="65" t="s">
        <v>2918</v>
      </c>
      <c r="D263" s="66">
        <v>10</v>
      </c>
      <c r="E263" s="67" t="s">
        <v>136</v>
      </c>
      <c r="F263" s="68">
        <v>12</v>
      </c>
      <c r="G263" s="65"/>
      <c r="H263" s="69"/>
      <c r="I263" s="70"/>
      <c r="J263" s="70"/>
      <c r="K263" s="34" t="s">
        <v>66</v>
      </c>
      <c r="L263" s="77">
        <v>263</v>
      </c>
      <c r="M263" s="77"/>
      <c r="N263" s="72"/>
      <c r="O263" s="79" t="s">
        <v>307</v>
      </c>
      <c r="P263" s="81">
        <v>43445.173472222225</v>
      </c>
      <c r="Q263" s="79" t="s">
        <v>382</v>
      </c>
      <c r="R263" s="79"/>
      <c r="S263" s="79"/>
      <c r="T263" s="79"/>
      <c r="U263" s="79"/>
      <c r="V263" s="82" t="s">
        <v>701</v>
      </c>
      <c r="W263" s="81">
        <v>43445.173472222225</v>
      </c>
      <c r="X263" s="82" t="s">
        <v>795</v>
      </c>
      <c r="Y263" s="79"/>
      <c r="Z263" s="79"/>
      <c r="AA263" s="85" t="s">
        <v>1018</v>
      </c>
      <c r="AB263" s="79"/>
      <c r="AC263" s="79" t="b">
        <v>0</v>
      </c>
      <c r="AD263" s="79">
        <v>0</v>
      </c>
      <c r="AE263" s="85" t="s">
        <v>1169</v>
      </c>
      <c r="AF263" s="79" t="b">
        <v>0</v>
      </c>
      <c r="AG263" s="79" t="s">
        <v>1182</v>
      </c>
      <c r="AH263" s="79"/>
      <c r="AI263" s="85" t="s">
        <v>1169</v>
      </c>
      <c r="AJ263" s="79" t="b">
        <v>0</v>
      </c>
      <c r="AK263" s="79">
        <v>3</v>
      </c>
      <c r="AL263" s="85" t="s">
        <v>1010</v>
      </c>
      <c r="AM263" s="79" t="s">
        <v>1189</v>
      </c>
      <c r="AN263" s="79" t="b">
        <v>0</v>
      </c>
      <c r="AO263" s="85" t="s">
        <v>1010</v>
      </c>
      <c r="AP263" s="79" t="s">
        <v>176</v>
      </c>
      <c r="AQ263" s="79">
        <v>0</v>
      </c>
      <c r="AR263" s="79">
        <v>0</v>
      </c>
      <c r="AS263" s="79"/>
      <c r="AT263" s="79"/>
      <c r="AU263" s="79"/>
      <c r="AV263" s="79"/>
      <c r="AW263" s="79"/>
      <c r="AX263" s="79"/>
      <c r="AY263" s="79"/>
      <c r="AZ263" s="79"/>
      <c r="BA263">
        <v>32</v>
      </c>
      <c r="BB263" s="78" t="str">
        <f>REPLACE(INDEX(GroupVertices[Group],MATCH(Edges[[#This Row],[Vertex 1]],GroupVertices[Vertex],0)),1,1,"")</f>
        <v>3</v>
      </c>
      <c r="BC263" s="78" t="str">
        <f>REPLACE(INDEX(GroupVertices[Group],MATCH(Edges[[#This Row],[Vertex 2]],GroupVertices[Vertex],0)),1,1,"")</f>
        <v>1</v>
      </c>
      <c r="BD263" s="48"/>
      <c r="BE263" s="49"/>
      <c r="BF263" s="48"/>
      <c r="BG263" s="49"/>
      <c r="BH263" s="48"/>
      <c r="BI263" s="49"/>
      <c r="BJ263" s="48"/>
      <c r="BK263" s="49"/>
      <c r="BL263" s="48"/>
    </row>
    <row r="264" spans="1:64" ht="15">
      <c r="A264" s="64" t="s">
        <v>253</v>
      </c>
      <c r="B264" s="64" t="s">
        <v>252</v>
      </c>
      <c r="C264" s="65" t="s">
        <v>2918</v>
      </c>
      <c r="D264" s="66">
        <v>10</v>
      </c>
      <c r="E264" s="67" t="s">
        <v>136</v>
      </c>
      <c r="F264" s="68">
        <v>12</v>
      </c>
      <c r="G264" s="65"/>
      <c r="H264" s="69"/>
      <c r="I264" s="70"/>
      <c r="J264" s="70"/>
      <c r="K264" s="34" t="s">
        <v>66</v>
      </c>
      <c r="L264" s="77">
        <v>264</v>
      </c>
      <c r="M264" s="77"/>
      <c r="N264" s="72"/>
      <c r="O264" s="79" t="s">
        <v>307</v>
      </c>
      <c r="P264" s="81">
        <v>43445.17350694445</v>
      </c>
      <c r="Q264" s="79" t="s">
        <v>411</v>
      </c>
      <c r="R264" s="79"/>
      <c r="S264" s="79"/>
      <c r="T264" s="79" t="s">
        <v>565</v>
      </c>
      <c r="U264" s="79"/>
      <c r="V264" s="82" t="s">
        <v>701</v>
      </c>
      <c r="W264" s="81">
        <v>43445.17350694445</v>
      </c>
      <c r="X264" s="82" t="s">
        <v>829</v>
      </c>
      <c r="Y264" s="79"/>
      <c r="Z264" s="79"/>
      <c r="AA264" s="85" t="s">
        <v>1052</v>
      </c>
      <c r="AB264" s="79"/>
      <c r="AC264" s="79" t="b">
        <v>0</v>
      </c>
      <c r="AD264" s="79">
        <v>0</v>
      </c>
      <c r="AE264" s="85" t="s">
        <v>1169</v>
      </c>
      <c r="AF264" s="79" t="b">
        <v>0</v>
      </c>
      <c r="AG264" s="79" t="s">
        <v>1182</v>
      </c>
      <c r="AH264" s="79"/>
      <c r="AI264" s="85" t="s">
        <v>1169</v>
      </c>
      <c r="AJ264" s="79" t="b">
        <v>0</v>
      </c>
      <c r="AK264" s="79">
        <v>1</v>
      </c>
      <c r="AL264" s="85" t="s">
        <v>1144</v>
      </c>
      <c r="AM264" s="79" t="s">
        <v>1189</v>
      </c>
      <c r="AN264" s="79" t="b">
        <v>0</v>
      </c>
      <c r="AO264" s="85" t="s">
        <v>1144</v>
      </c>
      <c r="AP264" s="79" t="s">
        <v>176</v>
      </c>
      <c r="AQ264" s="79">
        <v>0</v>
      </c>
      <c r="AR264" s="79">
        <v>0</v>
      </c>
      <c r="AS264" s="79"/>
      <c r="AT264" s="79"/>
      <c r="AU264" s="79"/>
      <c r="AV264" s="79"/>
      <c r="AW264" s="79"/>
      <c r="AX264" s="79"/>
      <c r="AY264" s="79"/>
      <c r="AZ264" s="79"/>
      <c r="BA264">
        <v>32</v>
      </c>
      <c r="BB264" s="78" t="str">
        <f>REPLACE(INDEX(GroupVertices[Group],MATCH(Edges[[#This Row],[Vertex 1]],GroupVertices[Vertex],0)),1,1,"")</f>
        <v>3</v>
      </c>
      <c r="BC264" s="78" t="str">
        <f>REPLACE(INDEX(GroupVertices[Group],MATCH(Edges[[#This Row],[Vertex 2]],GroupVertices[Vertex],0)),1,1,"")</f>
        <v>1</v>
      </c>
      <c r="BD264" s="48">
        <v>1</v>
      </c>
      <c r="BE264" s="49">
        <v>5.555555555555555</v>
      </c>
      <c r="BF264" s="48">
        <v>0</v>
      </c>
      <c r="BG264" s="49">
        <v>0</v>
      </c>
      <c r="BH264" s="48">
        <v>0</v>
      </c>
      <c r="BI264" s="49">
        <v>0</v>
      </c>
      <c r="BJ264" s="48">
        <v>17</v>
      </c>
      <c r="BK264" s="49">
        <v>94.44444444444444</v>
      </c>
      <c r="BL264" s="48">
        <v>18</v>
      </c>
    </row>
    <row r="265" spans="1:64" ht="15">
      <c r="A265" s="64" t="s">
        <v>253</v>
      </c>
      <c r="B265" s="64" t="s">
        <v>252</v>
      </c>
      <c r="C265" s="65" t="s">
        <v>2918</v>
      </c>
      <c r="D265" s="66">
        <v>10</v>
      </c>
      <c r="E265" s="67" t="s">
        <v>136</v>
      </c>
      <c r="F265" s="68">
        <v>12</v>
      </c>
      <c r="G265" s="65"/>
      <c r="H265" s="69"/>
      <c r="I265" s="70"/>
      <c r="J265" s="70"/>
      <c r="K265" s="34" t="s">
        <v>66</v>
      </c>
      <c r="L265" s="77">
        <v>265</v>
      </c>
      <c r="M265" s="77"/>
      <c r="N265" s="72"/>
      <c r="O265" s="79" t="s">
        <v>307</v>
      </c>
      <c r="P265" s="81">
        <v>43446.17084490741</v>
      </c>
      <c r="Q265" s="79" t="s">
        <v>379</v>
      </c>
      <c r="R265" s="79"/>
      <c r="S265" s="79"/>
      <c r="T265" s="79"/>
      <c r="U265" s="79"/>
      <c r="V265" s="82" t="s">
        <v>701</v>
      </c>
      <c r="W265" s="81">
        <v>43446.17084490741</v>
      </c>
      <c r="X265" s="82" t="s">
        <v>789</v>
      </c>
      <c r="Y265" s="79"/>
      <c r="Z265" s="79"/>
      <c r="AA265" s="85" t="s">
        <v>1012</v>
      </c>
      <c r="AB265" s="79"/>
      <c r="AC265" s="79" t="b">
        <v>0</v>
      </c>
      <c r="AD265" s="79">
        <v>0</v>
      </c>
      <c r="AE265" s="85" t="s">
        <v>1169</v>
      </c>
      <c r="AF265" s="79" t="b">
        <v>0</v>
      </c>
      <c r="AG265" s="79" t="s">
        <v>1182</v>
      </c>
      <c r="AH265" s="79"/>
      <c r="AI265" s="85" t="s">
        <v>1169</v>
      </c>
      <c r="AJ265" s="79" t="b">
        <v>0</v>
      </c>
      <c r="AK265" s="79">
        <v>2</v>
      </c>
      <c r="AL265" s="85" t="s">
        <v>1011</v>
      </c>
      <c r="AM265" s="79" t="s">
        <v>1189</v>
      </c>
      <c r="AN265" s="79" t="b">
        <v>0</v>
      </c>
      <c r="AO265" s="85" t="s">
        <v>1011</v>
      </c>
      <c r="AP265" s="79" t="s">
        <v>176</v>
      </c>
      <c r="AQ265" s="79">
        <v>0</v>
      </c>
      <c r="AR265" s="79">
        <v>0</v>
      </c>
      <c r="AS265" s="79"/>
      <c r="AT265" s="79"/>
      <c r="AU265" s="79"/>
      <c r="AV265" s="79"/>
      <c r="AW265" s="79"/>
      <c r="AX265" s="79"/>
      <c r="AY265" s="79"/>
      <c r="AZ265" s="79"/>
      <c r="BA265">
        <v>32</v>
      </c>
      <c r="BB265" s="78" t="str">
        <f>REPLACE(INDEX(GroupVertices[Group],MATCH(Edges[[#This Row],[Vertex 1]],GroupVertices[Vertex],0)),1,1,"")</f>
        <v>3</v>
      </c>
      <c r="BC265" s="78" t="str">
        <f>REPLACE(INDEX(GroupVertices[Group],MATCH(Edges[[#This Row],[Vertex 2]],GroupVertices[Vertex],0)),1,1,"")</f>
        <v>1</v>
      </c>
      <c r="BD265" s="48"/>
      <c r="BE265" s="49"/>
      <c r="BF265" s="48"/>
      <c r="BG265" s="49"/>
      <c r="BH265" s="48"/>
      <c r="BI265" s="49"/>
      <c r="BJ265" s="48"/>
      <c r="BK265" s="49"/>
      <c r="BL265" s="48"/>
    </row>
    <row r="266" spans="1:64" ht="15">
      <c r="A266" s="64" t="s">
        <v>253</v>
      </c>
      <c r="B266" s="64" t="s">
        <v>228</v>
      </c>
      <c r="C266" s="65" t="s">
        <v>2912</v>
      </c>
      <c r="D266" s="66">
        <v>3</v>
      </c>
      <c r="E266" s="67" t="s">
        <v>132</v>
      </c>
      <c r="F266" s="68">
        <v>35</v>
      </c>
      <c r="G266" s="65"/>
      <c r="H266" s="69"/>
      <c r="I266" s="70"/>
      <c r="J266" s="70"/>
      <c r="K266" s="34" t="s">
        <v>65</v>
      </c>
      <c r="L266" s="77">
        <v>266</v>
      </c>
      <c r="M266" s="77"/>
      <c r="N266" s="72"/>
      <c r="O266" s="79" t="s">
        <v>307</v>
      </c>
      <c r="P266" s="81">
        <v>43446.17087962963</v>
      </c>
      <c r="Q266" s="79" t="s">
        <v>357</v>
      </c>
      <c r="R266" s="79"/>
      <c r="S266" s="79"/>
      <c r="T266" s="79" t="s">
        <v>565</v>
      </c>
      <c r="U266" s="82" t="s">
        <v>630</v>
      </c>
      <c r="V266" s="82" t="s">
        <v>630</v>
      </c>
      <c r="W266" s="81">
        <v>43446.17087962963</v>
      </c>
      <c r="X266" s="82" t="s">
        <v>830</v>
      </c>
      <c r="Y266" s="79"/>
      <c r="Z266" s="79"/>
      <c r="AA266" s="85" t="s">
        <v>1053</v>
      </c>
      <c r="AB266" s="79"/>
      <c r="AC266" s="79" t="b">
        <v>0</v>
      </c>
      <c r="AD266" s="79">
        <v>0</v>
      </c>
      <c r="AE266" s="85" t="s">
        <v>1169</v>
      </c>
      <c r="AF266" s="79" t="b">
        <v>0</v>
      </c>
      <c r="AG266" s="79" t="s">
        <v>1182</v>
      </c>
      <c r="AH266" s="79"/>
      <c r="AI266" s="85" t="s">
        <v>1169</v>
      </c>
      <c r="AJ266" s="79" t="b">
        <v>0</v>
      </c>
      <c r="AK266" s="79">
        <v>3</v>
      </c>
      <c r="AL266" s="85" t="s">
        <v>1083</v>
      </c>
      <c r="AM266" s="79" t="s">
        <v>1189</v>
      </c>
      <c r="AN266" s="79" t="b">
        <v>0</v>
      </c>
      <c r="AO266" s="85" t="s">
        <v>1083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5</v>
      </c>
      <c r="BD266" s="48"/>
      <c r="BE266" s="49"/>
      <c r="BF266" s="48"/>
      <c r="BG266" s="49"/>
      <c r="BH266" s="48"/>
      <c r="BI266" s="49"/>
      <c r="BJ266" s="48"/>
      <c r="BK266" s="49"/>
      <c r="BL266" s="48"/>
    </row>
    <row r="267" spans="1:64" ht="15">
      <c r="A267" s="64" t="s">
        <v>253</v>
      </c>
      <c r="B267" s="64" t="s">
        <v>252</v>
      </c>
      <c r="C267" s="65" t="s">
        <v>2918</v>
      </c>
      <c r="D267" s="66">
        <v>10</v>
      </c>
      <c r="E267" s="67" t="s">
        <v>136</v>
      </c>
      <c r="F267" s="68">
        <v>12</v>
      </c>
      <c r="G267" s="65"/>
      <c r="H267" s="69"/>
      <c r="I267" s="70"/>
      <c r="J267" s="70"/>
      <c r="K267" s="34" t="s">
        <v>66</v>
      </c>
      <c r="L267" s="77">
        <v>267</v>
      </c>
      <c r="M267" s="77"/>
      <c r="N267" s="72"/>
      <c r="O267" s="79" t="s">
        <v>307</v>
      </c>
      <c r="P267" s="81">
        <v>43446.17087962963</v>
      </c>
      <c r="Q267" s="79" t="s">
        <v>357</v>
      </c>
      <c r="R267" s="79"/>
      <c r="S267" s="79"/>
      <c r="T267" s="79" t="s">
        <v>565</v>
      </c>
      <c r="U267" s="82" t="s">
        <v>630</v>
      </c>
      <c r="V267" s="82" t="s">
        <v>630</v>
      </c>
      <c r="W267" s="81">
        <v>43446.17087962963</v>
      </c>
      <c r="X267" s="82" t="s">
        <v>830</v>
      </c>
      <c r="Y267" s="79"/>
      <c r="Z267" s="79"/>
      <c r="AA267" s="85" t="s">
        <v>1053</v>
      </c>
      <c r="AB267" s="79"/>
      <c r="AC267" s="79" t="b">
        <v>0</v>
      </c>
      <c r="AD267" s="79">
        <v>0</v>
      </c>
      <c r="AE267" s="85" t="s">
        <v>1169</v>
      </c>
      <c r="AF267" s="79" t="b">
        <v>0</v>
      </c>
      <c r="AG267" s="79" t="s">
        <v>1182</v>
      </c>
      <c r="AH267" s="79"/>
      <c r="AI267" s="85" t="s">
        <v>1169</v>
      </c>
      <c r="AJ267" s="79" t="b">
        <v>0</v>
      </c>
      <c r="AK267" s="79">
        <v>3</v>
      </c>
      <c r="AL267" s="85" t="s">
        <v>1083</v>
      </c>
      <c r="AM267" s="79" t="s">
        <v>1189</v>
      </c>
      <c r="AN267" s="79" t="b">
        <v>0</v>
      </c>
      <c r="AO267" s="85" t="s">
        <v>1083</v>
      </c>
      <c r="AP267" s="79" t="s">
        <v>176</v>
      </c>
      <c r="AQ267" s="79">
        <v>0</v>
      </c>
      <c r="AR267" s="79">
        <v>0</v>
      </c>
      <c r="AS267" s="79"/>
      <c r="AT267" s="79"/>
      <c r="AU267" s="79"/>
      <c r="AV267" s="79"/>
      <c r="AW267" s="79"/>
      <c r="AX267" s="79"/>
      <c r="AY267" s="79"/>
      <c r="AZ267" s="79"/>
      <c r="BA267">
        <v>32</v>
      </c>
      <c r="BB267" s="78" t="str">
        <f>REPLACE(INDEX(GroupVertices[Group],MATCH(Edges[[#This Row],[Vertex 1]],GroupVertices[Vertex],0)),1,1,"")</f>
        <v>3</v>
      </c>
      <c r="BC267" s="78" t="str">
        <f>REPLACE(INDEX(GroupVertices[Group],MATCH(Edges[[#This Row],[Vertex 2]],GroupVertices[Vertex],0)),1,1,"")</f>
        <v>1</v>
      </c>
      <c r="BD267" s="48">
        <v>0</v>
      </c>
      <c r="BE267" s="49">
        <v>0</v>
      </c>
      <c r="BF267" s="48">
        <v>0</v>
      </c>
      <c r="BG267" s="49">
        <v>0</v>
      </c>
      <c r="BH267" s="48">
        <v>0</v>
      </c>
      <c r="BI267" s="49">
        <v>0</v>
      </c>
      <c r="BJ267" s="48">
        <v>14</v>
      </c>
      <c r="BK267" s="49">
        <v>100</v>
      </c>
      <c r="BL267" s="48">
        <v>14</v>
      </c>
    </row>
    <row r="268" spans="1:64" ht="15">
      <c r="A268" s="64" t="s">
        <v>253</v>
      </c>
      <c r="B268" s="64" t="s">
        <v>252</v>
      </c>
      <c r="C268" s="65" t="s">
        <v>2918</v>
      </c>
      <c r="D268" s="66">
        <v>10</v>
      </c>
      <c r="E268" s="67" t="s">
        <v>136</v>
      </c>
      <c r="F268" s="68">
        <v>12</v>
      </c>
      <c r="G268" s="65"/>
      <c r="H268" s="69"/>
      <c r="I268" s="70"/>
      <c r="J268" s="70"/>
      <c r="K268" s="34" t="s">
        <v>66</v>
      </c>
      <c r="L268" s="77">
        <v>268</v>
      </c>
      <c r="M268" s="77"/>
      <c r="N268" s="72"/>
      <c r="O268" s="79" t="s">
        <v>307</v>
      </c>
      <c r="P268" s="81">
        <v>43446.17092592592</v>
      </c>
      <c r="Q268" s="79" t="s">
        <v>375</v>
      </c>
      <c r="R268" s="79"/>
      <c r="S268" s="79"/>
      <c r="T268" s="79" t="s">
        <v>576</v>
      </c>
      <c r="U268" s="79"/>
      <c r="V268" s="82" t="s">
        <v>701</v>
      </c>
      <c r="W268" s="81">
        <v>43446.17092592592</v>
      </c>
      <c r="X268" s="82" t="s">
        <v>785</v>
      </c>
      <c r="Y268" s="79"/>
      <c r="Z268" s="79"/>
      <c r="AA268" s="85" t="s">
        <v>1008</v>
      </c>
      <c r="AB268" s="79"/>
      <c r="AC268" s="79" t="b">
        <v>0</v>
      </c>
      <c r="AD268" s="79">
        <v>0</v>
      </c>
      <c r="AE268" s="85" t="s">
        <v>1169</v>
      </c>
      <c r="AF268" s="79" t="b">
        <v>0</v>
      </c>
      <c r="AG268" s="79" t="s">
        <v>1182</v>
      </c>
      <c r="AH268" s="79"/>
      <c r="AI268" s="85" t="s">
        <v>1169</v>
      </c>
      <c r="AJ268" s="79" t="b">
        <v>0</v>
      </c>
      <c r="AK268" s="79">
        <v>1</v>
      </c>
      <c r="AL268" s="85" t="s">
        <v>1009</v>
      </c>
      <c r="AM268" s="79" t="s">
        <v>1189</v>
      </c>
      <c r="AN268" s="79" t="b">
        <v>0</v>
      </c>
      <c r="AO268" s="85" t="s">
        <v>1009</v>
      </c>
      <c r="AP268" s="79" t="s">
        <v>176</v>
      </c>
      <c r="AQ268" s="79">
        <v>0</v>
      </c>
      <c r="AR268" s="79">
        <v>0</v>
      </c>
      <c r="AS268" s="79"/>
      <c r="AT268" s="79"/>
      <c r="AU268" s="79"/>
      <c r="AV268" s="79"/>
      <c r="AW268" s="79"/>
      <c r="AX268" s="79"/>
      <c r="AY268" s="79"/>
      <c r="AZ268" s="79"/>
      <c r="BA268">
        <v>32</v>
      </c>
      <c r="BB268" s="78" t="str">
        <f>REPLACE(INDEX(GroupVertices[Group],MATCH(Edges[[#This Row],[Vertex 1]],GroupVertices[Vertex],0)),1,1,"")</f>
        <v>3</v>
      </c>
      <c r="BC268" s="78" t="str">
        <f>REPLACE(INDEX(GroupVertices[Group],MATCH(Edges[[#This Row],[Vertex 2]],GroupVertices[Vertex],0)),1,1,"")</f>
        <v>1</v>
      </c>
      <c r="BD268" s="48"/>
      <c r="BE268" s="49"/>
      <c r="BF268" s="48"/>
      <c r="BG268" s="49"/>
      <c r="BH268" s="48"/>
      <c r="BI268" s="49"/>
      <c r="BJ268" s="48"/>
      <c r="BK268" s="49"/>
      <c r="BL268" s="48"/>
    </row>
    <row r="269" spans="1:64" ht="15">
      <c r="A269" s="64" t="s">
        <v>253</v>
      </c>
      <c r="B269" s="64" t="s">
        <v>252</v>
      </c>
      <c r="C269" s="65" t="s">
        <v>2918</v>
      </c>
      <c r="D269" s="66">
        <v>10</v>
      </c>
      <c r="E269" s="67" t="s">
        <v>136</v>
      </c>
      <c r="F269" s="68">
        <v>12</v>
      </c>
      <c r="G269" s="65"/>
      <c r="H269" s="69"/>
      <c r="I269" s="70"/>
      <c r="J269" s="70"/>
      <c r="K269" s="34" t="s">
        <v>66</v>
      </c>
      <c r="L269" s="77">
        <v>269</v>
      </c>
      <c r="M269" s="77"/>
      <c r="N269" s="72"/>
      <c r="O269" s="79" t="s">
        <v>307</v>
      </c>
      <c r="P269" s="81">
        <v>43446.1709837963</v>
      </c>
      <c r="Q269" s="79" t="s">
        <v>404</v>
      </c>
      <c r="R269" s="79"/>
      <c r="S269" s="79"/>
      <c r="T269" s="79"/>
      <c r="U269" s="79"/>
      <c r="V269" s="82" t="s">
        <v>701</v>
      </c>
      <c r="W269" s="81">
        <v>43446.1709837963</v>
      </c>
      <c r="X269" s="82" t="s">
        <v>821</v>
      </c>
      <c r="Y269" s="79"/>
      <c r="Z269" s="79"/>
      <c r="AA269" s="85" t="s">
        <v>1044</v>
      </c>
      <c r="AB269" s="79"/>
      <c r="AC269" s="79" t="b">
        <v>0</v>
      </c>
      <c r="AD269" s="79">
        <v>0</v>
      </c>
      <c r="AE269" s="85" t="s">
        <v>1169</v>
      </c>
      <c r="AF269" s="79" t="b">
        <v>0</v>
      </c>
      <c r="AG269" s="79" t="s">
        <v>1182</v>
      </c>
      <c r="AH269" s="79"/>
      <c r="AI269" s="85" t="s">
        <v>1169</v>
      </c>
      <c r="AJ269" s="79" t="b">
        <v>0</v>
      </c>
      <c r="AK269" s="79">
        <v>3</v>
      </c>
      <c r="AL269" s="85" t="s">
        <v>1045</v>
      </c>
      <c r="AM269" s="79" t="s">
        <v>1189</v>
      </c>
      <c r="AN269" s="79" t="b">
        <v>0</v>
      </c>
      <c r="AO269" s="85" t="s">
        <v>1045</v>
      </c>
      <c r="AP269" s="79" t="s">
        <v>176</v>
      </c>
      <c r="AQ269" s="79">
        <v>0</v>
      </c>
      <c r="AR269" s="79">
        <v>0</v>
      </c>
      <c r="AS269" s="79"/>
      <c r="AT269" s="79"/>
      <c r="AU269" s="79"/>
      <c r="AV269" s="79"/>
      <c r="AW269" s="79"/>
      <c r="AX269" s="79"/>
      <c r="AY269" s="79"/>
      <c r="AZ269" s="79"/>
      <c r="BA269">
        <v>32</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253</v>
      </c>
      <c r="B270" s="64" t="s">
        <v>252</v>
      </c>
      <c r="C270" s="65" t="s">
        <v>2918</v>
      </c>
      <c r="D270" s="66">
        <v>10</v>
      </c>
      <c r="E270" s="67" t="s">
        <v>136</v>
      </c>
      <c r="F270" s="68">
        <v>12</v>
      </c>
      <c r="G270" s="65"/>
      <c r="H270" s="69"/>
      <c r="I270" s="70"/>
      <c r="J270" s="70"/>
      <c r="K270" s="34" t="s">
        <v>66</v>
      </c>
      <c r="L270" s="77">
        <v>270</v>
      </c>
      <c r="M270" s="77"/>
      <c r="N270" s="72"/>
      <c r="O270" s="79" t="s">
        <v>307</v>
      </c>
      <c r="P270" s="81">
        <v>43446.17113425926</v>
      </c>
      <c r="Q270" s="79" t="s">
        <v>412</v>
      </c>
      <c r="R270" s="79"/>
      <c r="S270" s="79"/>
      <c r="T270" s="79" t="s">
        <v>581</v>
      </c>
      <c r="U270" s="82" t="s">
        <v>640</v>
      </c>
      <c r="V270" s="82" t="s">
        <v>640</v>
      </c>
      <c r="W270" s="81">
        <v>43446.17113425926</v>
      </c>
      <c r="X270" s="82" t="s">
        <v>831</v>
      </c>
      <c r="Y270" s="79"/>
      <c r="Z270" s="79"/>
      <c r="AA270" s="85" t="s">
        <v>1054</v>
      </c>
      <c r="AB270" s="79"/>
      <c r="AC270" s="79" t="b">
        <v>0</v>
      </c>
      <c r="AD270" s="79">
        <v>0</v>
      </c>
      <c r="AE270" s="85" t="s">
        <v>1169</v>
      </c>
      <c r="AF270" s="79" t="b">
        <v>0</v>
      </c>
      <c r="AG270" s="79" t="s">
        <v>1182</v>
      </c>
      <c r="AH270" s="79"/>
      <c r="AI270" s="85" t="s">
        <v>1169</v>
      </c>
      <c r="AJ270" s="79" t="b">
        <v>0</v>
      </c>
      <c r="AK270" s="79">
        <v>2</v>
      </c>
      <c r="AL270" s="85" t="s">
        <v>1146</v>
      </c>
      <c r="AM270" s="79" t="s">
        <v>1189</v>
      </c>
      <c r="AN270" s="79" t="b">
        <v>0</v>
      </c>
      <c r="AO270" s="85" t="s">
        <v>1146</v>
      </c>
      <c r="AP270" s="79" t="s">
        <v>176</v>
      </c>
      <c r="AQ270" s="79">
        <v>0</v>
      </c>
      <c r="AR270" s="79">
        <v>0</v>
      </c>
      <c r="AS270" s="79"/>
      <c r="AT270" s="79"/>
      <c r="AU270" s="79"/>
      <c r="AV270" s="79"/>
      <c r="AW270" s="79"/>
      <c r="AX270" s="79"/>
      <c r="AY270" s="79"/>
      <c r="AZ270" s="79"/>
      <c r="BA270">
        <v>32</v>
      </c>
      <c r="BB270" s="78" t="str">
        <f>REPLACE(INDEX(GroupVertices[Group],MATCH(Edges[[#This Row],[Vertex 1]],GroupVertices[Vertex],0)),1,1,"")</f>
        <v>3</v>
      </c>
      <c r="BC270" s="78" t="str">
        <f>REPLACE(INDEX(GroupVertices[Group],MATCH(Edges[[#This Row],[Vertex 2]],GroupVertices[Vertex],0)),1,1,"")</f>
        <v>1</v>
      </c>
      <c r="BD270" s="48">
        <v>0</v>
      </c>
      <c r="BE270" s="49">
        <v>0</v>
      </c>
      <c r="BF270" s="48">
        <v>0</v>
      </c>
      <c r="BG270" s="49">
        <v>0</v>
      </c>
      <c r="BH270" s="48">
        <v>0</v>
      </c>
      <c r="BI270" s="49">
        <v>0</v>
      </c>
      <c r="BJ270" s="48">
        <v>11</v>
      </c>
      <c r="BK270" s="49">
        <v>100</v>
      </c>
      <c r="BL270" s="48">
        <v>11</v>
      </c>
    </row>
    <row r="271" spans="1:64" ht="15">
      <c r="A271" s="64" t="s">
        <v>253</v>
      </c>
      <c r="B271" s="64" t="s">
        <v>264</v>
      </c>
      <c r="C271" s="65" t="s">
        <v>2913</v>
      </c>
      <c r="D271" s="66">
        <v>3.6363636363636362</v>
      </c>
      <c r="E271" s="67" t="s">
        <v>136</v>
      </c>
      <c r="F271" s="68">
        <v>32.90909090909091</v>
      </c>
      <c r="G271" s="65"/>
      <c r="H271" s="69"/>
      <c r="I271" s="70"/>
      <c r="J271" s="70"/>
      <c r="K271" s="34" t="s">
        <v>65</v>
      </c>
      <c r="L271" s="77">
        <v>271</v>
      </c>
      <c r="M271" s="77"/>
      <c r="N271" s="72"/>
      <c r="O271" s="79" t="s">
        <v>307</v>
      </c>
      <c r="P271" s="81">
        <v>43446.17118055555</v>
      </c>
      <c r="Q271" s="79" t="s">
        <v>316</v>
      </c>
      <c r="R271" s="79"/>
      <c r="S271" s="79"/>
      <c r="T271" s="79" t="s">
        <v>565</v>
      </c>
      <c r="U271" s="79"/>
      <c r="V271" s="82" t="s">
        <v>701</v>
      </c>
      <c r="W271" s="81">
        <v>43446.17118055555</v>
      </c>
      <c r="X271" s="82" t="s">
        <v>832</v>
      </c>
      <c r="Y271" s="79"/>
      <c r="Z271" s="79"/>
      <c r="AA271" s="85" t="s">
        <v>1055</v>
      </c>
      <c r="AB271" s="79"/>
      <c r="AC271" s="79" t="b">
        <v>0</v>
      </c>
      <c r="AD271" s="79">
        <v>0</v>
      </c>
      <c r="AE271" s="85" t="s">
        <v>1169</v>
      </c>
      <c r="AF271" s="79" t="b">
        <v>0</v>
      </c>
      <c r="AG271" s="79" t="s">
        <v>1182</v>
      </c>
      <c r="AH271" s="79"/>
      <c r="AI271" s="85" t="s">
        <v>1169</v>
      </c>
      <c r="AJ271" s="79" t="b">
        <v>0</v>
      </c>
      <c r="AK271" s="79">
        <v>3</v>
      </c>
      <c r="AL271" s="85" t="s">
        <v>1096</v>
      </c>
      <c r="AM271" s="79" t="s">
        <v>1189</v>
      </c>
      <c r="AN271" s="79" t="b">
        <v>0</v>
      </c>
      <c r="AO271" s="85" t="s">
        <v>1096</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253</v>
      </c>
      <c r="B272" s="64" t="s">
        <v>252</v>
      </c>
      <c r="C272" s="65" t="s">
        <v>2918</v>
      </c>
      <c r="D272" s="66">
        <v>10</v>
      </c>
      <c r="E272" s="67" t="s">
        <v>136</v>
      </c>
      <c r="F272" s="68">
        <v>12</v>
      </c>
      <c r="G272" s="65"/>
      <c r="H272" s="69"/>
      <c r="I272" s="70"/>
      <c r="J272" s="70"/>
      <c r="K272" s="34" t="s">
        <v>66</v>
      </c>
      <c r="L272" s="77">
        <v>272</v>
      </c>
      <c r="M272" s="77"/>
      <c r="N272" s="72"/>
      <c r="O272" s="79" t="s">
        <v>307</v>
      </c>
      <c r="P272" s="81">
        <v>43446.17118055555</v>
      </c>
      <c r="Q272" s="79" t="s">
        <v>316</v>
      </c>
      <c r="R272" s="79"/>
      <c r="S272" s="79"/>
      <c r="T272" s="79" t="s">
        <v>565</v>
      </c>
      <c r="U272" s="79"/>
      <c r="V272" s="82" t="s">
        <v>701</v>
      </c>
      <c r="W272" s="81">
        <v>43446.17118055555</v>
      </c>
      <c r="X272" s="82" t="s">
        <v>832</v>
      </c>
      <c r="Y272" s="79"/>
      <c r="Z272" s="79"/>
      <c r="AA272" s="85" t="s">
        <v>1055</v>
      </c>
      <c r="AB272" s="79"/>
      <c r="AC272" s="79" t="b">
        <v>0</v>
      </c>
      <c r="AD272" s="79">
        <v>0</v>
      </c>
      <c r="AE272" s="85" t="s">
        <v>1169</v>
      </c>
      <c r="AF272" s="79" t="b">
        <v>0</v>
      </c>
      <c r="AG272" s="79" t="s">
        <v>1182</v>
      </c>
      <c r="AH272" s="79"/>
      <c r="AI272" s="85" t="s">
        <v>1169</v>
      </c>
      <c r="AJ272" s="79" t="b">
        <v>0</v>
      </c>
      <c r="AK272" s="79">
        <v>3</v>
      </c>
      <c r="AL272" s="85" t="s">
        <v>1096</v>
      </c>
      <c r="AM272" s="79" t="s">
        <v>1189</v>
      </c>
      <c r="AN272" s="79" t="b">
        <v>0</v>
      </c>
      <c r="AO272" s="85" t="s">
        <v>1096</v>
      </c>
      <c r="AP272" s="79" t="s">
        <v>176</v>
      </c>
      <c r="AQ272" s="79">
        <v>0</v>
      </c>
      <c r="AR272" s="79">
        <v>0</v>
      </c>
      <c r="AS272" s="79"/>
      <c r="AT272" s="79"/>
      <c r="AU272" s="79"/>
      <c r="AV272" s="79"/>
      <c r="AW272" s="79"/>
      <c r="AX272" s="79"/>
      <c r="AY272" s="79"/>
      <c r="AZ272" s="79"/>
      <c r="BA272">
        <v>32</v>
      </c>
      <c r="BB272" s="78" t="str">
        <f>REPLACE(INDEX(GroupVertices[Group],MATCH(Edges[[#This Row],[Vertex 1]],GroupVertices[Vertex],0)),1,1,"")</f>
        <v>3</v>
      </c>
      <c r="BC272" s="78" t="str">
        <f>REPLACE(INDEX(GroupVertices[Group],MATCH(Edges[[#This Row],[Vertex 2]],GroupVertices[Vertex],0)),1,1,"")</f>
        <v>1</v>
      </c>
      <c r="BD272" s="48">
        <v>1</v>
      </c>
      <c r="BE272" s="49">
        <v>6.25</v>
      </c>
      <c r="BF272" s="48">
        <v>0</v>
      </c>
      <c r="BG272" s="49">
        <v>0</v>
      </c>
      <c r="BH272" s="48">
        <v>0</v>
      </c>
      <c r="BI272" s="49">
        <v>0</v>
      </c>
      <c r="BJ272" s="48">
        <v>15</v>
      </c>
      <c r="BK272" s="49">
        <v>93.75</v>
      </c>
      <c r="BL272" s="48">
        <v>16</v>
      </c>
    </row>
    <row r="273" spans="1:64" ht="15">
      <c r="A273" s="64" t="s">
        <v>253</v>
      </c>
      <c r="B273" s="64" t="s">
        <v>273</v>
      </c>
      <c r="C273" s="65" t="s">
        <v>2913</v>
      </c>
      <c r="D273" s="66">
        <v>3.6363636363636362</v>
      </c>
      <c r="E273" s="67" t="s">
        <v>136</v>
      </c>
      <c r="F273" s="68">
        <v>32.90909090909091</v>
      </c>
      <c r="G273" s="65"/>
      <c r="H273" s="69"/>
      <c r="I273" s="70"/>
      <c r="J273" s="70"/>
      <c r="K273" s="34" t="s">
        <v>65</v>
      </c>
      <c r="L273" s="77">
        <v>273</v>
      </c>
      <c r="M273" s="77"/>
      <c r="N273" s="72"/>
      <c r="O273" s="79" t="s">
        <v>307</v>
      </c>
      <c r="P273" s="81">
        <v>43446.171215277776</v>
      </c>
      <c r="Q273" s="79" t="s">
        <v>413</v>
      </c>
      <c r="R273" s="79"/>
      <c r="S273" s="79"/>
      <c r="T273" s="79" t="s">
        <v>565</v>
      </c>
      <c r="U273" s="82" t="s">
        <v>641</v>
      </c>
      <c r="V273" s="82" t="s">
        <v>641</v>
      </c>
      <c r="W273" s="81">
        <v>43446.171215277776</v>
      </c>
      <c r="X273" s="82" t="s">
        <v>833</v>
      </c>
      <c r="Y273" s="79"/>
      <c r="Z273" s="79"/>
      <c r="AA273" s="85" t="s">
        <v>1056</v>
      </c>
      <c r="AB273" s="79"/>
      <c r="AC273" s="79" t="b">
        <v>0</v>
      </c>
      <c r="AD273" s="79">
        <v>0</v>
      </c>
      <c r="AE273" s="85" t="s">
        <v>1169</v>
      </c>
      <c r="AF273" s="79" t="b">
        <v>0</v>
      </c>
      <c r="AG273" s="79" t="s">
        <v>1182</v>
      </c>
      <c r="AH273" s="79"/>
      <c r="AI273" s="85" t="s">
        <v>1169</v>
      </c>
      <c r="AJ273" s="79" t="b">
        <v>0</v>
      </c>
      <c r="AK273" s="79">
        <v>2</v>
      </c>
      <c r="AL273" s="85" t="s">
        <v>1085</v>
      </c>
      <c r="AM273" s="79" t="s">
        <v>1189</v>
      </c>
      <c r="AN273" s="79" t="b">
        <v>0</v>
      </c>
      <c r="AO273" s="85" t="s">
        <v>1085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8</v>
      </c>
      <c r="BD273" s="48"/>
      <c r="BE273" s="49"/>
      <c r="BF273" s="48"/>
      <c r="BG273" s="49"/>
      <c r="BH273" s="48"/>
      <c r="BI273" s="49"/>
      <c r="BJ273" s="48"/>
      <c r="BK273" s="49"/>
      <c r="BL273" s="48"/>
    </row>
    <row r="274" spans="1:64" ht="15">
      <c r="A274" s="64" t="s">
        <v>253</v>
      </c>
      <c r="B274" s="64" t="s">
        <v>252</v>
      </c>
      <c r="C274" s="65" t="s">
        <v>2918</v>
      </c>
      <c r="D274" s="66">
        <v>10</v>
      </c>
      <c r="E274" s="67" t="s">
        <v>136</v>
      </c>
      <c r="F274" s="68">
        <v>12</v>
      </c>
      <c r="G274" s="65"/>
      <c r="H274" s="69"/>
      <c r="I274" s="70"/>
      <c r="J274" s="70"/>
      <c r="K274" s="34" t="s">
        <v>66</v>
      </c>
      <c r="L274" s="77">
        <v>274</v>
      </c>
      <c r="M274" s="77"/>
      <c r="N274" s="72"/>
      <c r="O274" s="79" t="s">
        <v>307</v>
      </c>
      <c r="P274" s="81">
        <v>43446.171215277776</v>
      </c>
      <c r="Q274" s="79" t="s">
        <v>413</v>
      </c>
      <c r="R274" s="79"/>
      <c r="S274" s="79"/>
      <c r="T274" s="79" t="s">
        <v>565</v>
      </c>
      <c r="U274" s="82" t="s">
        <v>641</v>
      </c>
      <c r="V274" s="82" t="s">
        <v>641</v>
      </c>
      <c r="W274" s="81">
        <v>43446.171215277776</v>
      </c>
      <c r="X274" s="82" t="s">
        <v>833</v>
      </c>
      <c r="Y274" s="79"/>
      <c r="Z274" s="79"/>
      <c r="AA274" s="85" t="s">
        <v>1056</v>
      </c>
      <c r="AB274" s="79"/>
      <c r="AC274" s="79" t="b">
        <v>0</v>
      </c>
      <c r="AD274" s="79">
        <v>0</v>
      </c>
      <c r="AE274" s="85" t="s">
        <v>1169</v>
      </c>
      <c r="AF274" s="79" t="b">
        <v>0</v>
      </c>
      <c r="AG274" s="79" t="s">
        <v>1182</v>
      </c>
      <c r="AH274" s="79"/>
      <c r="AI274" s="85" t="s">
        <v>1169</v>
      </c>
      <c r="AJ274" s="79" t="b">
        <v>0</v>
      </c>
      <c r="AK274" s="79">
        <v>2</v>
      </c>
      <c r="AL274" s="85" t="s">
        <v>1085</v>
      </c>
      <c r="AM274" s="79" t="s">
        <v>1189</v>
      </c>
      <c r="AN274" s="79" t="b">
        <v>0</v>
      </c>
      <c r="AO274" s="85" t="s">
        <v>1085</v>
      </c>
      <c r="AP274" s="79" t="s">
        <v>176</v>
      </c>
      <c r="AQ274" s="79">
        <v>0</v>
      </c>
      <c r="AR274" s="79">
        <v>0</v>
      </c>
      <c r="AS274" s="79"/>
      <c r="AT274" s="79"/>
      <c r="AU274" s="79"/>
      <c r="AV274" s="79"/>
      <c r="AW274" s="79"/>
      <c r="AX274" s="79"/>
      <c r="AY274" s="79"/>
      <c r="AZ274" s="79"/>
      <c r="BA274">
        <v>32</v>
      </c>
      <c r="BB274" s="78" t="str">
        <f>REPLACE(INDEX(GroupVertices[Group],MATCH(Edges[[#This Row],[Vertex 1]],GroupVertices[Vertex],0)),1,1,"")</f>
        <v>3</v>
      </c>
      <c r="BC274" s="78" t="str">
        <f>REPLACE(INDEX(GroupVertices[Group],MATCH(Edges[[#This Row],[Vertex 2]],GroupVertices[Vertex],0)),1,1,"")</f>
        <v>1</v>
      </c>
      <c r="BD274" s="48">
        <v>0</v>
      </c>
      <c r="BE274" s="49">
        <v>0</v>
      </c>
      <c r="BF274" s="48">
        <v>0</v>
      </c>
      <c r="BG274" s="49">
        <v>0</v>
      </c>
      <c r="BH274" s="48">
        <v>0</v>
      </c>
      <c r="BI274" s="49">
        <v>0</v>
      </c>
      <c r="BJ274" s="48">
        <v>13</v>
      </c>
      <c r="BK274" s="49">
        <v>100</v>
      </c>
      <c r="BL274" s="48">
        <v>13</v>
      </c>
    </row>
    <row r="275" spans="1:64" ht="15">
      <c r="A275" s="64" t="s">
        <v>253</v>
      </c>
      <c r="B275" s="64" t="s">
        <v>252</v>
      </c>
      <c r="C275" s="65" t="s">
        <v>2918</v>
      </c>
      <c r="D275" s="66">
        <v>10</v>
      </c>
      <c r="E275" s="67" t="s">
        <v>136</v>
      </c>
      <c r="F275" s="68">
        <v>12</v>
      </c>
      <c r="G275" s="65"/>
      <c r="H275" s="69"/>
      <c r="I275" s="70"/>
      <c r="J275" s="70"/>
      <c r="K275" s="34" t="s">
        <v>66</v>
      </c>
      <c r="L275" s="77">
        <v>275</v>
      </c>
      <c r="M275" s="77"/>
      <c r="N275" s="72"/>
      <c r="O275" s="79" t="s">
        <v>307</v>
      </c>
      <c r="P275" s="81">
        <v>43446.17125</v>
      </c>
      <c r="Q275" s="79" t="s">
        <v>313</v>
      </c>
      <c r="R275" s="79"/>
      <c r="S275" s="79"/>
      <c r="T275" s="79" t="s">
        <v>563</v>
      </c>
      <c r="U275" s="82" t="s">
        <v>627</v>
      </c>
      <c r="V275" s="82" t="s">
        <v>627</v>
      </c>
      <c r="W275" s="81">
        <v>43446.17125</v>
      </c>
      <c r="X275" s="82" t="s">
        <v>834</v>
      </c>
      <c r="Y275" s="79"/>
      <c r="Z275" s="79"/>
      <c r="AA275" s="85" t="s">
        <v>1057</v>
      </c>
      <c r="AB275" s="79"/>
      <c r="AC275" s="79" t="b">
        <v>0</v>
      </c>
      <c r="AD275" s="79">
        <v>0</v>
      </c>
      <c r="AE275" s="85" t="s">
        <v>1169</v>
      </c>
      <c r="AF275" s="79" t="b">
        <v>0</v>
      </c>
      <c r="AG275" s="79" t="s">
        <v>1182</v>
      </c>
      <c r="AH275" s="79"/>
      <c r="AI275" s="85" t="s">
        <v>1169</v>
      </c>
      <c r="AJ275" s="79" t="b">
        <v>0</v>
      </c>
      <c r="AK275" s="79">
        <v>4</v>
      </c>
      <c r="AL275" s="85" t="s">
        <v>1145</v>
      </c>
      <c r="AM275" s="79" t="s">
        <v>1189</v>
      </c>
      <c r="AN275" s="79" t="b">
        <v>0</v>
      </c>
      <c r="AO275" s="85" t="s">
        <v>1145</v>
      </c>
      <c r="AP275" s="79" t="s">
        <v>176</v>
      </c>
      <c r="AQ275" s="79">
        <v>0</v>
      </c>
      <c r="AR275" s="79">
        <v>0</v>
      </c>
      <c r="AS275" s="79"/>
      <c r="AT275" s="79"/>
      <c r="AU275" s="79"/>
      <c r="AV275" s="79"/>
      <c r="AW275" s="79"/>
      <c r="AX275" s="79"/>
      <c r="AY275" s="79"/>
      <c r="AZ275" s="79"/>
      <c r="BA275">
        <v>32</v>
      </c>
      <c r="BB275" s="78" t="str">
        <f>REPLACE(INDEX(GroupVertices[Group],MATCH(Edges[[#This Row],[Vertex 1]],GroupVertices[Vertex],0)),1,1,"")</f>
        <v>3</v>
      </c>
      <c r="BC275" s="78" t="str">
        <f>REPLACE(INDEX(GroupVertices[Group],MATCH(Edges[[#This Row],[Vertex 2]],GroupVertices[Vertex],0)),1,1,"")</f>
        <v>1</v>
      </c>
      <c r="BD275" s="48">
        <v>1</v>
      </c>
      <c r="BE275" s="49">
        <v>7.6923076923076925</v>
      </c>
      <c r="BF275" s="48">
        <v>0</v>
      </c>
      <c r="BG275" s="49">
        <v>0</v>
      </c>
      <c r="BH275" s="48">
        <v>0</v>
      </c>
      <c r="BI275" s="49">
        <v>0</v>
      </c>
      <c r="BJ275" s="48">
        <v>12</v>
      </c>
      <c r="BK275" s="49">
        <v>92.3076923076923</v>
      </c>
      <c r="BL275" s="48">
        <v>13</v>
      </c>
    </row>
    <row r="276" spans="1:64" ht="15">
      <c r="A276" s="64" t="s">
        <v>253</v>
      </c>
      <c r="B276" s="64" t="s">
        <v>294</v>
      </c>
      <c r="C276" s="65" t="s">
        <v>2912</v>
      </c>
      <c r="D276" s="66">
        <v>3</v>
      </c>
      <c r="E276" s="67" t="s">
        <v>132</v>
      </c>
      <c r="F276" s="68">
        <v>35</v>
      </c>
      <c r="G276" s="65"/>
      <c r="H276" s="69"/>
      <c r="I276" s="70"/>
      <c r="J276" s="70"/>
      <c r="K276" s="34" t="s">
        <v>65</v>
      </c>
      <c r="L276" s="77">
        <v>276</v>
      </c>
      <c r="M276" s="77"/>
      <c r="N276" s="72"/>
      <c r="O276" s="79" t="s">
        <v>307</v>
      </c>
      <c r="P276" s="81">
        <v>43452.14026620371</v>
      </c>
      <c r="Q276" s="79" t="s">
        <v>385</v>
      </c>
      <c r="R276" s="79"/>
      <c r="S276" s="79"/>
      <c r="T276" s="79"/>
      <c r="U276" s="79"/>
      <c r="V276" s="82" t="s">
        <v>701</v>
      </c>
      <c r="W276" s="81">
        <v>43452.14026620371</v>
      </c>
      <c r="X276" s="82" t="s">
        <v>835</v>
      </c>
      <c r="Y276" s="79"/>
      <c r="Z276" s="79"/>
      <c r="AA276" s="85" t="s">
        <v>1058</v>
      </c>
      <c r="AB276" s="79"/>
      <c r="AC276" s="79" t="b">
        <v>0</v>
      </c>
      <c r="AD276" s="79">
        <v>0</v>
      </c>
      <c r="AE276" s="85" t="s">
        <v>1169</v>
      </c>
      <c r="AF276" s="79" t="b">
        <v>0</v>
      </c>
      <c r="AG276" s="79" t="s">
        <v>1182</v>
      </c>
      <c r="AH276" s="79"/>
      <c r="AI276" s="85" t="s">
        <v>1169</v>
      </c>
      <c r="AJ276" s="79" t="b">
        <v>0</v>
      </c>
      <c r="AK276" s="79">
        <v>3</v>
      </c>
      <c r="AL276" s="85" t="s">
        <v>1030</v>
      </c>
      <c r="AM276" s="79" t="s">
        <v>1189</v>
      </c>
      <c r="AN276" s="79" t="b">
        <v>0</v>
      </c>
      <c r="AO276" s="85" t="s">
        <v>1030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2</v>
      </c>
      <c r="BD276" s="48">
        <v>0</v>
      </c>
      <c r="BE276" s="49">
        <v>0</v>
      </c>
      <c r="BF276" s="48">
        <v>1</v>
      </c>
      <c r="BG276" s="49">
        <v>5.2631578947368425</v>
      </c>
      <c r="BH276" s="48">
        <v>0</v>
      </c>
      <c r="BI276" s="49">
        <v>0</v>
      </c>
      <c r="BJ276" s="48">
        <v>18</v>
      </c>
      <c r="BK276" s="49">
        <v>94.73684210526316</v>
      </c>
      <c r="BL276" s="48">
        <v>19</v>
      </c>
    </row>
    <row r="277" spans="1:64" ht="15">
      <c r="A277" s="64" t="s">
        <v>253</v>
      </c>
      <c r="B277" s="64" t="s">
        <v>252</v>
      </c>
      <c r="C277" s="65" t="s">
        <v>2918</v>
      </c>
      <c r="D277" s="66">
        <v>10</v>
      </c>
      <c r="E277" s="67" t="s">
        <v>136</v>
      </c>
      <c r="F277" s="68">
        <v>12</v>
      </c>
      <c r="G277" s="65"/>
      <c r="H277" s="69"/>
      <c r="I277" s="70"/>
      <c r="J277" s="70"/>
      <c r="K277" s="34" t="s">
        <v>66</v>
      </c>
      <c r="L277" s="77">
        <v>277</v>
      </c>
      <c r="M277" s="77"/>
      <c r="N277" s="72"/>
      <c r="O277" s="79" t="s">
        <v>307</v>
      </c>
      <c r="P277" s="81">
        <v>43452.14026620371</v>
      </c>
      <c r="Q277" s="79" t="s">
        <v>385</v>
      </c>
      <c r="R277" s="79"/>
      <c r="S277" s="79"/>
      <c r="T277" s="79"/>
      <c r="U277" s="79"/>
      <c r="V277" s="82" t="s">
        <v>701</v>
      </c>
      <c r="W277" s="81">
        <v>43452.14026620371</v>
      </c>
      <c r="X277" s="82" t="s">
        <v>835</v>
      </c>
      <c r="Y277" s="79"/>
      <c r="Z277" s="79"/>
      <c r="AA277" s="85" t="s">
        <v>1058</v>
      </c>
      <c r="AB277" s="79"/>
      <c r="AC277" s="79" t="b">
        <v>0</v>
      </c>
      <c r="AD277" s="79">
        <v>0</v>
      </c>
      <c r="AE277" s="85" t="s">
        <v>1169</v>
      </c>
      <c r="AF277" s="79" t="b">
        <v>0</v>
      </c>
      <c r="AG277" s="79" t="s">
        <v>1182</v>
      </c>
      <c r="AH277" s="79"/>
      <c r="AI277" s="85" t="s">
        <v>1169</v>
      </c>
      <c r="AJ277" s="79" t="b">
        <v>0</v>
      </c>
      <c r="AK277" s="79">
        <v>3</v>
      </c>
      <c r="AL277" s="85" t="s">
        <v>1030</v>
      </c>
      <c r="AM277" s="79" t="s">
        <v>1189</v>
      </c>
      <c r="AN277" s="79" t="b">
        <v>0</v>
      </c>
      <c r="AO277" s="85" t="s">
        <v>1030</v>
      </c>
      <c r="AP277" s="79" t="s">
        <v>176</v>
      </c>
      <c r="AQ277" s="79">
        <v>0</v>
      </c>
      <c r="AR277" s="79">
        <v>0</v>
      </c>
      <c r="AS277" s="79"/>
      <c r="AT277" s="79"/>
      <c r="AU277" s="79"/>
      <c r="AV277" s="79"/>
      <c r="AW277" s="79"/>
      <c r="AX277" s="79"/>
      <c r="AY277" s="79"/>
      <c r="AZ277" s="79"/>
      <c r="BA277">
        <v>32</v>
      </c>
      <c r="BB277" s="78" t="str">
        <f>REPLACE(INDEX(GroupVertices[Group],MATCH(Edges[[#This Row],[Vertex 1]],GroupVertices[Vertex],0)),1,1,"")</f>
        <v>3</v>
      </c>
      <c r="BC277" s="78" t="str">
        <f>REPLACE(INDEX(GroupVertices[Group],MATCH(Edges[[#This Row],[Vertex 2]],GroupVertices[Vertex],0)),1,1,"")</f>
        <v>1</v>
      </c>
      <c r="BD277" s="48"/>
      <c r="BE277" s="49"/>
      <c r="BF277" s="48"/>
      <c r="BG277" s="49"/>
      <c r="BH277" s="48"/>
      <c r="BI277" s="49"/>
      <c r="BJ277" s="48"/>
      <c r="BK277" s="49"/>
      <c r="BL277" s="48"/>
    </row>
    <row r="278" spans="1:64" ht="15">
      <c r="A278" s="64" t="s">
        <v>253</v>
      </c>
      <c r="B278" s="64" t="s">
        <v>273</v>
      </c>
      <c r="C278" s="65" t="s">
        <v>2913</v>
      </c>
      <c r="D278" s="66">
        <v>3.6363636363636362</v>
      </c>
      <c r="E278" s="67" t="s">
        <v>136</v>
      </c>
      <c r="F278" s="68">
        <v>32.90909090909091</v>
      </c>
      <c r="G278" s="65"/>
      <c r="H278" s="69"/>
      <c r="I278" s="70"/>
      <c r="J278" s="70"/>
      <c r="K278" s="34" t="s">
        <v>65</v>
      </c>
      <c r="L278" s="77">
        <v>278</v>
      </c>
      <c r="M278" s="77"/>
      <c r="N278" s="72"/>
      <c r="O278" s="79" t="s">
        <v>307</v>
      </c>
      <c r="P278" s="81">
        <v>43452.14082175926</v>
      </c>
      <c r="Q278" s="79" t="s">
        <v>380</v>
      </c>
      <c r="R278" s="79"/>
      <c r="S278" s="79"/>
      <c r="T278" s="79" t="s">
        <v>579</v>
      </c>
      <c r="U278" s="79"/>
      <c r="V278" s="82" t="s">
        <v>701</v>
      </c>
      <c r="W278" s="81">
        <v>43452.14082175926</v>
      </c>
      <c r="X278" s="82" t="s">
        <v>792</v>
      </c>
      <c r="Y278" s="79"/>
      <c r="Z278" s="79"/>
      <c r="AA278" s="85" t="s">
        <v>1015</v>
      </c>
      <c r="AB278" s="79"/>
      <c r="AC278" s="79" t="b">
        <v>0</v>
      </c>
      <c r="AD278" s="79">
        <v>0</v>
      </c>
      <c r="AE278" s="85" t="s">
        <v>1169</v>
      </c>
      <c r="AF278" s="79" t="b">
        <v>0</v>
      </c>
      <c r="AG278" s="79" t="s">
        <v>1182</v>
      </c>
      <c r="AH278" s="79"/>
      <c r="AI278" s="85" t="s">
        <v>1169</v>
      </c>
      <c r="AJ278" s="79" t="b">
        <v>0</v>
      </c>
      <c r="AK278" s="79">
        <v>2</v>
      </c>
      <c r="AL278" s="85" t="s">
        <v>1016</v>
      </c>
      <c r="AM278" s="79" t="s">
        <v>1189</v>
      </c>
      <c r="AN278" s="79" t="b">
        <v>0</v>
      </c>
      <c r="AO278" s="85" t="s">
        <v>1016</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8</v>
      </c>
      <c r="BD278" s="48"/>
      <c r="BE278" s="49"/>
      <c r="BF278" s="48"/>
      <c r="BG278" s="49"/>
      <c r="BH278" s="48"/>
      <c r="BI278" s="49"/>
      <c r="BJ278" s="48"/>
      <c r="BK278" s="49"/>
      <c r="BL278" s="48"/>
    </row>
    <row r="279" spans="1:64" ht="15">
      <c r="A279" s="64" t="s">
        <v>253</v>
      </c>
      <c r="B279" s="64" t="s">
        <v>252</v>
      </c>
      <c r="C279" s="65" t="s">
        <v>2918</v>
      </c>
      <c r="D279" s="66">
        <v>10</v>
      </c>
      <c r="E279" s="67" t="s">
        <v>136</v>
      </c>
      <c r="F279" s="68">
        <v>12</v>
      </c>
      <c r="G279" s="65"/>
      <c r="H279" s="69"/>
      <c r="I279" s="70"/>
      <c r="J279" s="70"/>
      <c r="K279" s="34" t="s">
        <v>66</v>
      </c>
      <c r="L279" s="77">
        <v>279</v>
      </c>
      <c r="M279" s="77"/>
      <c r="N279" s="72"/>
      <c r="O279" s="79" t="s">
        <v>307</v>
      </c>
      <c r="P279" s="81">
        <v>43452.14082175926</v>
      </c>
      <c r="Q279" s="79" t="s">
        <v>380</v>
      </c>
      <c r="R279" s="79"/>
      <c r="S279" s="79"/>
      <c r="T279" s="79" t="s">
        <v>579</v>
      </c>
      <c r="U279" s="79"/>
      <c r="V279" s="82" t="s">
        <v>701</v>
      </c>
      <c r="W279" s="81">
        <v>43452.14082175926</v>
      </c>
      <c r="X279" s="82" t="s">
        <v>792</v>
      </c>
      <c r="Y279" s="79"/>
      <c r="Z279" s="79"/>
      <c r="AA279" s="85" t="s">
        <v>1015</v>
      </c>
      <c r="AB279" s="79"/>
      <c r="AC279" s="79" t="b">
        <v>0</v>
      </c>
      <c r="AD279" s="79">
        <v>0</v>
      </c>
      <c r="AE279" s="85" t="s">
        <v>1169</v>
      </c>
      <c r="AF279" s="79" t="b">
        <v>0</v>
      </c>
      <c r="AG279" s="79" t="s">
        <v>1182</v>
      </c>
      <c r="AH279" s="79"/>
      <c r="AI279" s="85" t="s">
        <v>1169</v>
      </c>
      <c r="AJ279" s="79" t="b">
        <v>0</v>
      </c>
      <c r="AK279" s="79">
        <v>2</v>
      </c>
      <c r="AL279" s="85" t="s">
        <v>1016</v>
      </c>
      <c r="AM279" s="79" t="s">
        <v>1189</v>
      </c>
      <c r="AN279" s="79" t="b">
        <v>0</v>
      </c>
      <c r="AO279" s="85" t="s">
        <v>1016</v>
      </c>
      <c r="AP279" s="79" t="s">
        <v>176</v>
      </c>
      <c r="AQ279" s="79">
        <v>0</v>
      </c>
      <c r="AR279" s="79">
        <v>0</v>
      </c>
      <c r="AS279" s="79"/>
      <c r="AT279" s="79"/>
      <c r="AU279" s="79"/>
      <c r="AV279" s="79"/>
      <c r="AW279" s="79"/>
      <c r="AX279" s="79"/>
      <c r="AY279" s="79"/>
      <c r="AZ279" s="79"/>
      <c r="BA279">
        <v>32</v>
      </c>
      <c r="BB279" s="78" t="str">
        <f>REPLACE(INDEX(GroupVertices[Group],MATCH(Edges[[#This Row],[Vertex 1]],GroupVertices[Vertex],0)),1,1,"")</f>
        <v>3</v>
      </c>
      <c r="BC279" s="78" t="str">
        <f>REPLACE(INDEX(GroupVertices[Group],MATCH(Edges[[#This Row],[Vertex 2]],GroupVertices[Vertex],0)),1,1,"")</f>
        <v>1</v>
      </c>
      <c r="BD279" s="48"/>
      <c r="BE279" s="49"/>
      <c r="BF279" s="48"/>
      <c r="BG279" s="49"/>
      <c r="BH279" s="48"/>
      <c r="BI279" s="49"/>
      <c r="BJ279" s="48"/>
      <c r="BK279" s="49"/>
      <c r="BL279" s="48"/>
    </row>
    <row r="280" spans="1:64" ht="15">
      <c r="A280" s="64" t="s">
        <v>253</v>
      </c>
      <c r="B280" s="64" t="s">
        <v>278</v>
      </c>
      <c r="C280" s="65" t="s">
        <v>2913</v>
      </c>
      <c r="D280" s="66">
        <v>3.6363636363636362</v>
      </c>
      <c r="E280" s="67" t="s">
        <v>136</v>
      </c>
      <c r="F280" s="68">
        <v>32.90909090909091</v>
      </c>
      <c r="G280" s="65"/>
      <c r="H280" s="69"/>
      <c r="I280" s="70"/>
      <c r="J280" s="70"/>
      <c r="K280" s="34" t="s">
        <v>65</v>
      </c>
      <c r="L280" s="77">
        <v>280</v>
      </c>
      <c r="M280" s="77"/>
      <c r="N280" s="72"/>
      <c r="O280" s="79" t="s">
        <v>307</v>
      </c>
      <c r="P280" s="81">
        <v>43467.85486111111</v>
      </c>
      <c r="Q280" s="79" t="s">
        <v>318</v>
      </c>
      <c r="R280" s="79"/>
      <c r="S280" s="79"/>
      <c r="T280" s="79"/>
      <c r="U280" s="79"/>
      <c r="V280" s="82" t="s">
        <v>701</v>
      </c>
      <c r="W280" s="81">
        <v>43467.85486111111</v>
      </c>
      <c r="X280" s="82" t="s">
        <v>836</v>
      </c>
      <c r="Y280" s="79"/>
      <c r="Z280" s="79"/>
      <c r="AA280" s="85" t="s">
        <v>1059</v>
      </c>
      <c r="AB280" s="79"/>
      <c r="AC280" s="79" t="b">
        <v>0</v>
      </c>
      <c r="AD280" s="79">
        <v>0</v>
      </c>
      <c r="AE280" s="85" t="s">
        <v>1169</v>
      </c>
      <c r="AF280" s="79" t="b">
        <v>0</v>
      </c>
      <c r="AG280" s="79" t="s">
        <v>1182</v>
      </c>
      <c r="AH280" s="79"/>
      <c r="AI280" s="85" t="s">
        <v>1169</v>
      </c>
      <c r="AJ280" s="79" t="b">
        <v>0</v>
      </c>
      <c r="AK280" s="79">
        <v>2</v>
      </c>
      <c r="AL280" s="85" t="s">
        <v>1093</v>
      </c>
      <c r="AM280" s="79" t="s">
        <v>1189</v>
      </c>
      <c r="AN280" s="79" t="b">
        <v>0</v>
      </c>
      <c r="AO280" s="85" t="s">
        <v>1093</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253</v>
      </c>
      <c r="B281" s="64" t="s">
        <v>265</v>
      </c>
      <c r="C281" s="65" t="s">
        <v>2914</v>
      </c>
      <c r="D281" s="66">
        <v>5.545454545454545</v>
      </c>
      <c r="E281" s="67" t="s">
        <v>136</v>
      </c>
      <c r="F281" s="68">
        <v>26.636363636363637</v>
      </c>
      <c r="G281" s="65"/>
      <c r="H281" s="69"/>
      <c r="I281" s="70"/>
      <c r="J281" s="70"/>
      <c r="K281" s="34" t="s">
        <v>65</v>
      </c>
      <c r="L281" s="77">
        <v>281</v>
      </c>
      <c r="M281" s="77"/>
      <c r="N281" s="72"/>
      <c r="O281" s="79" t="s">
        <v>307</v>
      </c>
      <c r="P281" s="81">
        <v>43467.85486111111</v>
      </c>
      <c r="Q281" s="79" t="s">
        <v>318</v>
      </c>
      <c r="R281" s="79"/>
      <c r="S281" s="79"/>
      <c r="T281" s="79"/>
      <c r="U281" s="79"/>
      <c r="V281" s="82" t="s">
        <v>701</v>
      </c>
      <c r="W281" s="81">
        <v>43467.85486111111</v>
      </c>
      <c r="X281" s="82" t="s">
        <v>836</v>
      </c>
      <c r="Y281" s="79"/>
      <c r="Z281" s="79"/>
      <c r="AA281" s="85" t="s">
        <v>1059</v>
      </c>
      <c r="AB281" s="79"/>
      <c r="AC281" s="79" t="b">
        <v>0</v>
      </c>
      <c r="AD281" s="79">
        <v>0</v>
      </c>
      <c r="AE281" s="85" t="s">
        <v>1169</v>
      </c>
      <c r="AF281" s="79" t="b">
        <v>0</v>
      </c>
      <c r="AG281" s="79" t="s">
        <v>1182</v>
      </c>
      <c r="AH281" s="79"/>
      <c r="AI281" s="85" t="s">
        <v>1169</v>
      </c>
      <c r="AJ281" s="79" t="b">
        <v>0</v>
      </c>
      <c r="AK281" s="79">
        <v>2</v>
      </c>
      <c r="AL281" s="85" t="s">
        <v>1093</v>
      </c>
      <c r="AM281" s="79" t="s">
        <v>1189</v>
      </c>
      <c r="AN281" s="79" t="b">
        <v>0</v>
      </c>
      <c r="AO281" s="85" t="s">
        <v>1093</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253</v>
      </c>
      <c r="B282" s="64" t="s">
        <v>264</v>
      </c>
      <c r="C282" s="65" t="s">
        <v>2913</v>
      </c>
      <c r="D282" s="66">
        <v>3.6363636363636362</v>
      </c>
      <c r="E282" s="67" t="s">
        <v>136</v>
      </c>
      <c r="F282" s="68">
        <v>32.90909090909091</v>
      </c>
      <c r="G282" s="65"/>
      <c r="H282" s="69"/>
      <c r="I282" s="70"/>
      <c r="J282" s="70"/>
      <c r="K282" s="34" t="s">
        <v>65</v>
      </c>
      <c r="L282" s="77">
        <v>282</v>
      </c>
      <c r="M282" s="77"/>
      <c r="N282" s="72"/>
      <c r="O282" s="79" t="s">
        <v>307</v>
      </c>
      <c r="P282" s="81">
        <v>43467.85486111111</v>
      </c>
      <c r="Q282" s="79" t="s">
        <v>318</v>
      </c>
      <c r="R282" s="79"/>
      <c r="S282" s="79"/>
      <c r="T282" s="79"/>
      <c r="U282" s="79"/>
      <c r="V282" s="82" t="s">
        <v>701</v>
      </c>
      <c r="W282" s="81">
        <v>43467.85486111111</v>
      </c>
      <c r="X282" s="82" t="s">
        <v>836</v>
      </c>
      <c r="Y282" s="79"/>
      <c r="Z282" s="79"/>
      <c r="AA282" s="85" t="s">
        <v>1059</v>
      </c>
      <c r="AB282" s="79"/>
      <c r="AC282" s="79" t="b">
        <v>0</v>
      </c>
      <c r="AD282" s="79">
        <v>0</v>
      </c>
      <c r="AE282" s="85" t="s">
        <v>1169</v>
      </c>
      <c r="AF282" s="79" t="b">
        <v>0</v>
      </c>
      <c r="AG282" s="79" t="s">
        <v>1182</v>
      </c>
      <c r="AH282" s="79"/>
      <c r="AI282" s="85" t="s">
        <v>1169</v>
      </c>
      <c r="AJ282" s="79" t="b">
        <v>0</v>
      </c>
      <c r="AK282" s="79">
        <v>2</v>
      </c>
      <c r="AL282" s="85" t="s">
        <v>1093</v>
      </c>
      <c r="AM282" s="79" t="s">
        <v>1189</v>
      </c>
      <c r="AN282" s="79" t="b">
        <v>0</v>
      </c>
      <c r="AO282" s="85" t="s">
        <v>1093</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253</v>
      </c>
      <c r="B283" s="64" t="s">
        <v>252</v>
      </c>
      <c r="C283" s="65" t="s">
        <v>2918</v>
      </c>
      <c r="D283" s="66">
        <v>10</v>
      </c>
      <c r="E283" s="67" t="s">
        <v>136</v>
      </c>
      <c r="F283" s="68">
        <v>12</v>
      </c>
      <c r="G283" s="65"/>
      <c r="H283" s="69"/>
      <c r="I283" s="70"/>
      <c r="J283" s="70"/>
      <c r="K283" s="34" t="s">
        <v>66</v>
      </c>
      <c r="L283" s="77">
        <v>283</v>
      </c>
      <c r="M283" s="77"/>
      <c r="N283" s="72"/>
      <c r="O283" s="79" t="s">
        <v>307</v>
      </c>
      <c r="P283" s="81">
        <v>43467.85486111111</v>
      </c>
      <c r="Q283" s="79" t="s">
        <v>318</v>
      </c>
      <c r="R283" s="79"/>
      <c r="S283" s="79"/>
      <c r="T283" s="79"/>
      <c r="U283" s="79"/>
      <c r="V283" s="82" t="s">
        <v>701</v>
      </c>
      <c r="W283" s="81">
        <v>43467.85486111111</v>
      </c>
      <c r="X283" s="82" t="s">
        <v>836</v>
      </c>
      <c r="Y283" s="79"/>
      <c r="Z283" s="79"/>
      <c r="AA283" s="85" t="s">
        <v>1059</v>
      </c>
      <c r="AB283" s="79"/>
      <c r="AC283" s="79" t="b">
        <v>0</v>
      </c>
      <c r="AD283" s="79">
        <v>0</v>
      </c>
      <c r="AE283" s="85" t="s">
        <v>1169</v>
      </c>
      <c r="AF283" s="79" t="b">
        <v>0</v>
      </c>
      <c r="AG283" s="79" t="s">
        <v>1182</v>
      </c>
      <c r="AH283" s="79"/>
      <c r="AI283" s="85" t="s">
        <v>1169</v>
      </c>
      <c r="AJ283" s="79" t="b">
        <v>0</v>
      </c>
      <c r="AK283" s="79">
        <v>2</v>
      </c>
      <c r="AL283" s="85" t="s">
        <v>1093</v>
      </c>
      <c r="AM283" s="79" t="s">
        <v>1189</v>
      </c>
      <c r="AN283" s="79" t="b">
        <v>0</v>
      </c>
      <c r="AO283" s="85" t="s">
        <v>1093</v>
      </c>
      <c r="AP283" s="79" t="s">
        <v>176</v>
      </c>
      <c r="AQ283" s="79">
        <v>0</v>
      </c>
      <c r="AR283" s="79">
        <v>0</v>
      </c>
      <c r="AS283" s="79"/>
      <c r="AT283" s="79"/>
      <c r="AU283" s="79"/>
      <c r="AV283" s="79"/>
      <c r="AW283" s="79"/>
      <c r="AX283" s="79"/>
      <c r="AY283" s="79"/>
      <c r="AZ283" s="79"/>
      <c r="BA283">
        <v>32</v>
      </c>
      <c r="BB283" s="78" t="str">
        <f>REPLACE(INDEX(GroupVertices[Group],MATCH(Edges[[#This Row],[Vertex 1]],GroupVertices[Vertex],0)),1,1,"")</f>
        <v>3</v>
      </c>
      <c r="BC283" s="78" t="str">
        <f>REPLACE(INDEX(GroupVertices[Group],MATCH(Edges[[#This Row],[Vertex 2]],GroupVertices[Vertex],0)),1,1,"")</f>
        <v>1</v>
      </c>
      <c r="BD283" s="48">
        <v>0</v>
      </c>
      <c r="BE283" s="49">
        <v>0</v>
      </c>
      <c r="BF283" s="48">
        <v>0</v>
      </c>
      <c r="BG283" s="49">
        <v>0</v>
      </c>
      <c r="BH283" s="48">
        <v>0</v>
      </c>
      <c r="BI283" s="49">
        <v>0</v>
      </c>
      <c r="BJ283" s="48">
        <v>19</v>
      </c>
      <c r="BK283" s="49">
        <v>100</v>
      </c>
      <c r="BL283" s="48">
        <v>19</v>
      </c>
    </row>
    <row r="284" spans="1:64" ht="15">
      <c r="A284" s="64" t="s">
        <v>253</v>
      </c>
      <c r="B284" s="64" t="s">
        <v>295</v>
      </c>
      <c r="C284" s="65" t="s">
        <v>2912</v>
      </c>
      <c r="D284" s="66">
        <v>3</v>
      </c>
      <c r="E284" s="67" t="s">
        <v>132</v>
      </c>
      <c r="F284" s="68">
        <v>35</v>
      </c>
      <c r="G284" s="65"/>
      <c r="H284" s="69"/>
      <c r="I284" s="70"/>
      <c r="J284" s="70"/>
      <c r="K284" s="34" t="s">
        <v>65</v>
      </c>
      <c r="L284" s="77">
        <v>284</v>
      </c>
      <c r="M284" s="77"/>
      <c r="N284" s="72"/>
      <c r="O284" s="79" t="s">
        <v>307</v>
      </c>
      <c r="P284" s="81">
        <v>43467.85498842593</v>
      </c>
      <c r="Q284" s="79" t="s">
        <v>386</v>
      </c>
      <c r="R284" s="79"/>
      <c r="S284" s="79"/>
      <c r="T284" s="79"/>
      <c r="U284" s="79"/>
      <c r="V284" s="82" t="s">
        <v>701</v>
      </c>
      <c r="W284" s="81">
        <v>43467.85498842593</v>
      </c>
      <c r="X284" s="82" t="s">
        <v>837</v>
      </c>
      <c r="Y284" s="79"/>
      <c r="Z284" s="79"/>
      <c r="AA284" s="85" t="s">
        <v>1060</v>
      </c>
      <c r="AB284" s="79"/>
      <c r="AC284" s="79" t="b">
        <v>0</v>
      </c>
      <c r="AD284" s="79">
        <v>0</v>
      </c>
      <c r="AE284" s="85" t="s">
        <v>1169</v>
      </c>
      <c r="AF284" s="79" t="b">
        <v>0</v>
      </c>
      <c r="AG284" s="79" t="s">
        <v>1182</v>
      </c>
      <c r="AH284" s="79"/>
      <c r="AI284" s="85" t="s">
        <v>1169</v>
      </c>
      <c r="AJ284" s="79" t="b">
        <v>0</v>
      </c>
      <c r="AK284" s="79">
        <v>2</v>
      </c>
      <c r="AL284" s="85" t="s">
        <v>1020</v>
      </c>
      <c r="AM284" s="79" t="s">
        <v>1189</v>
      </c>
      <c r="AN284" s="79" t="b">
        <v>0</v>
      </c>
      <c r="AO284" s="85" t="s">
        <v>1020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2</v>
      </c>
      <c r="BD284" s="48">
        <v>2</v>
      </c>
      <c r="BE284" s="49">
        <v>8</v>
      </c>
      <c r="BF284" s="48">
        <v>0</v>
      </c>
      <c r="BG284" s="49">
        <v>0</v>
      </c>
      <c r="BH284" s="48">
        <v>0</v>
      </c>
      <c r="BI284" s="49">
        <v>0</v>
      </c>
      <c r="BJ284" s="48">
        <v>23</v>
      </c>
      <c r="BK284" s="49">
        <v>92</v>
      </c>
      <c r="BL284" s="48">
        <v>25</v>
      </c>
    </row>
    <row r="285" spans="1:64" ht="15">
      <c r="A285" s="64" t="s">
        <v>253</v>
      </c>
      <c r="B285" s="64" t="s">
        <v>252</v>
      </c>
      <c r="C285" s="65" t="s">
        <v>2918</v>
      </c>
      <c r="D285" s="66">
        <v>10</v>
      </c>
      <c r="E285" s="67" t="s">
        <v>136</v>
      </c>
      <c r="F285" s="68">
        <v>12</v>
      </c>
      <c r="G285" s="65"/>
      <c r="H285" s="69"/>
      <c r="I285" s="70"/>
      <c r="J285" s="70"/>
      <c r="K285" s="34" t="s">
        <v>66</v>
      </c>
      <c r="L285" s="77">
        <v>285</v>
      </c>
      <c r="M285" s="77"/>
      <c r="N285" s="72"/>
      <c r="O285" s="79" t="s">
        <v>307</v>
      </c>
      <c r="P285" s="81">
        <v>43467.85498842593</v>
      </c>
      <c r="Q285" s="79" t="s">
        <v>386</v>
      </c>
      <c r="R285" s="79"/>
      <c r="S285" s="79"/>
      <c r="T285" s="79"/>
      <c r="U285" s="79"/>
      <c r="V285" s="82" t="s">
        <v>701</v>
      </c>
      <c r="W285" s="81">
        <v>43467.85498842593</v>
      </c>
      <c r="X285" s="82" t="s">
        <v>837</v>
      </c>
      <c r="Y285" s="79"/>
      <c r="Z285" s="79"/>
      <c r="AA285" s="85" t="s">
        <v>1060</v>
      </c>
      <c r="AB285" s="79"/>
      <c r="AC285" s="79" t="b">
        <v>0</v>
      </c>
      <c r="AD285" s="79">
        <v>0</v>
      </c>
      <c r="AE285" s="85" t="s">
        <v>1169</v>
      </c>
      <c r="AF285" s="79" t="b">
        <v>0</v>
      </c>
      <c r="AG285" s="79" t="s">
        <v>1182</v>
      </c>
      <c r="AH285" s="79"/>
      <c r="AI285" s="85" t="s">
        <v>1169</v>
      </c>
      <c r="AJ285" s="79" t="b">
        <v>0</v>
      </c>
      <c r="AK285" s="79">
        <v>2</v>
      </c>
      <c r="AL285" s="85" t="s">
        <v>1020</v>
      </c>
      <c r="AM285" s="79" t="s">
        <v>1189</v>
      </c>
      <c r="AN285" s="79" t="b">
        <v>0</v>
      </c>
      <c r="AO285" s="85" t="s">
        <v>1020</v>
      </c>
      <c r="AP285" s="79" t="s">
        <v>176</v>
      </c>
      <c r="AQ285" s="79">
        <v>0</v>
      </c>
      <c r="AR285" s="79">
        <v>0</v>
      </c>
      <c r="AS285" s="79"/>
      <c r="AT285" s="79"/>
      <c r="AU285" s="79"/>
      <c r="AV285" s="79"/>
      <c r="AW285" s="79"/>
      <c r="AX285" s="79"/>
      <c r="AY285" s="79"/>
      <c r="AZ285" s="79"/>
      <c r="BA285">
        <v>32</v>
      </c>
      <c r="BB285" s="78" t="str">
        <f>REPLACE(INDEX(GroupVertices[Group],MATCH(Edges[[#This Row],[Vertex 1]],GroupVertices[Vertex],0)),1,1,"")</f>
        <v>3</v>
      </c>
      <c r="BC285" s="78" t="str">
        <f>REPLACE(INDEX(GroupVertices[Group],MATCH(Edges[[#This Row],[Vertex 2]],GroupVertices[Vertex],0)),1,1,"")</f>
        <v>1</v>
      </c>
      <c r="BD285" s="48"/>
      <c r="BE285" s="49"/>
      <c r="BF285" s="48"/>
      <c r="BG285" s="49"/>
      <c r="BH285" s="48"/>
      <c r="BI285" s="49"/>
      <c r="BJ285" s="48"/>
      <c r="BK285" s="49"/>
      <c r="BL285" s="48"/>
    </row>
    <row r="286" spans="1:64" ht="15">
      <c r="A286" s="64" t="s">
        <v>253</v>
      </c>
      <c r="B286" s="64" t="s">
        <v>252</v>
      </c>
      <c r="C286" s="65" t="s">
        <v>2918</v>
      </c>
      <c r="D286" s="66">
        <v>10</v>
      </c>
      <c r="E286" s="67" t="s">
        <v>136</v>
      </c>
      <c r="F286" s="68">
        <v>12</v>
      </c>
      <c r="G286" s="65"/>
      <c r="H286" s="69"/>
      <c r="I286" s="70"/>
      <c r="J286" s="70"/>
      <c r="K286" s="34" t="s">
        <v>66</v>
      </c>
      <c r="L286" s="77">
        <v>286</v>
      </c>
      <c r="M286" s="77"/>
      <c r="N286" s="72"/>
      <c r="O286" s="79" t="s">
        <v>307</v>
      </c>
      <c r="P286" s="81">
        <v>43472.79366898148</v>
      </c>
      <c r="Q286" s="79" t="s">
        <v>414</v>
      </c>
      <c r="R286" s="79"/>
      <c r="S286" s="79"/>
      <c r="T286" s="79"/>
      <c r="U286" s="79"/>
      <c r="V286" s="82" t="s">
        <v>701</v>
      </c>
      <c r="W286" s="81">
        <v>43472.79366898148</v>
      </c>
      <c r="X286" s="82" t="s">
        <v>838</v>
      </c>
      <c r="Y286" s="79"/>
      <c r="Z286" s="79"/>
      <c r="AA286" s="85" t="s">
        <v>1061</v>
      </c>
      <c r="AB286" s="79"/>
      <c r="AC286" s="79" t="b">
        <v>0</v>
      </c>
      <c r="AD286" s="79">
        <v>0</v>
      </c>
      <c r="AE286" s="85" t="s">
        <v>1169</v>
      </c>
      <c r="AF286" s="79" t="b">
        <v>0</v>
      </c>
      <c r="AG286" s="79" t="s">
        <v>1182</v>
      </c>
      <c r="AH286" s="79"/>
      <c r="AI286" s="85" t="s">
        <v>1169</v>
      </c>
      <c r="AJ286" s="79" t="b">
        <v>0</v>
      </c>
      <c r="AK286" s="79">
        <v>1</v>
      </c>
      <c r="AL286" s="85" t="s">
        <v>1147</v>
      </c>
      <c r="AM286" s="79" t="s">
        <v>1189</v>
      </c>
      <c r="AN286" s="79" t="b">
        <v>0</v>
      </c>
      <c r="AO286" s="85" t="s">
        <v>1147</v>
      </c>
      <c r="AP286" s="79" t="s">
        <v>176</v>
      </c>
      <c r="AQ286" s="79">
        <v>0</v>
      </c>
      <c r="AR286" s="79">
        <v>0</v>
      </c>
      <c r="AS286" s="79"/>
      <c r="AT286" s="79"/>
      <c r="AU286" s="79"/>
      <c r="AV286" s="79"/>
      <c r="AW286" s="79"/>
      <c r="AX286" s="79"/>
      <c r="AY286" s="79"/>
      <c r="AZ286" s="79"/>
      <c r="BA286">
        <v>32</v>
      </c>
      <c r="BB286" s="78" t="str">
        <f>REPLACE(INDEX(GroupVertices[Group],MATCH(Edges[[#This Row],[Vertex 1]],GroupVertices[Vertex],0)),1,1,"")</f>
        <v>3</v>
      </c>
      <c r="BC286" s="78" t="str">
        <f>REPLACE(INDEX(GroupVertices[Group],MATCH(Edges[[#This Row],[Vertex 2]],GroupVertices[Vertex],0)),1,1,"")</f>
        <v>1</v>
      </c>
      <c r="BD286" s="48">
        <v>2</v>
      </c>
      <c r="BE286" s="49">
        <v>10.526315789473685</v>
      </c>
      <c r="BF286" s="48">
        <v>0</v>
      </c>
      <c r="BG286" s="49">
        <v>0</v>
      </c>
      <c r="BH286" s="48">
        <v>0</v>
      </c>
      <c r="BI286" s="49">
        <v>0</v>
      </c>
      <c r="BJ286" s="48">
        <v>17</v>
      </c>
      <c r="BK286" s="49">
        <v>89.47368421052632</v>
      </c>
      <c r="BL286" s="48">
        <v>19</v>
      </c>
    </row>
    <row r="287" spans="1:64" ht="15">
      <c r="A287" s="64" t="s">
        <v>253</v>
      </c>
      <c r="B287" s="64" t="s">
        <v>252</v>
      </c>
      <c r="C287" s="65" t="s">
        <v>2918</v>
      </c>
      <c r="D287" s="66">
        <v>10</v>
      </c>
      <c r="E287" s="67" t="s">
        <v>136</v>
      </c>
      <c r="F287" s="68">
        <v>12</v>
      </c>
      <c r="G287" s="65"/>
      <c r="H287" s="69"/>
      <c r="I287" s="70"/>
      <c r="J287" s="70"/>
      <c r="K287" s="34" t="s">
        <v>66</v>
      </c>
      <c r="L287" s="77">
        <v>287</v>
      </c>
      <c r="M287" s="77"/>
      <c r="N287" s="72"/>
      <c r="O287" s="79" t="s">
        <v>307</v>
      </c>
      <c r="P287" s="81">
        <v>43475.63113425926</v>
      </c>
      <c r="Q287" s="79" t="s">
        <v>415</v>
      </c>
      <c r="R287" s="79"/>
      <c r="S287" s="79"/>
      <c r="T287" s="79"/>
      <c r="U287" s="79"/>
      <c r="V287" s="82" t="s">
        <v>701</v>
      </c>
      <c r="W287" s="81">
        <v>43475.63113425926</v>
      </c>
      <c r="X287" s="82" t="s">
        <v>839</v>
      </c>
      <c r="Y287" s="79"/>
      <c r="Z287" s="79"/>
      <c r="AA287" s="85" t="s">
        <v>1062</v>
      </c>
      <c r="AB287" s="79"/>
      <c r="AC287" s="79" t="b">
        <v>0</v>
      </c>
      <c r="AD287" s="79">
        <v>0</v>
      </c>
      <c r="AE287" s="85" t="s">
        <v>1169</v>
      </c>
      <c r="AF287" s="79" t="b">
        <v>0</v>
      </c>
      <c r="AG287" s="79" t="s">
        <v>1182</v>
      </c>
      <c r="AH287" s="79"/>
      <c r="AI287" s="85" t="s">
        <v>1169</v>
      </c>
      <c r="AJ287" s="79" t="b">
        <v>0</v>
      </c>
      <c r="AK287" s="79">
        <v>1</v>
      </c>
      <c r="AL287" s="85" t="s">
        <v>1123</v>
      </c>
      <c r="AM287" s="79" t="s">
        <v>1189</v>
      </c>
      <c r="AN287" s="79" t="b">
        <v>0</v>
      </c>
      <c r="AO287" s="85" t="s">
        <v>1123</v>
      </c>
      <c r="AP287" s="79" t="s">
        <v>176</v>
      </c>
      <c r="AQ287" s="79">
        <v>0</v>
      </c>
      <c r="AR287" s="79">
        <v>0</v>
      </c>
      <c r="AS287" s="79"/>
      <c r="AT287" s="79"/>
      <c r="AU287" s="79"/>
      <c r="AV287" s="79"/>
      <c r="AW287" s="79"/>
      <c r="AX287" s="79"/>
      <c r="AY287" s="79"/>
      <c r="AZ287" s="79"/>
      <c r="BA287">
        <v>32</v>
      </c>
      <c r="BB287" s="78" t="str">
        <f>REPLACE(INDEX(GroupVertices[Group],MATCH(Edges[[#This Row],[Vertex 1]],GroupVertices[Vertex],0)),1,1,"")</f>
        <v>3</v>
      </c>
      <c r="BC287" s="78" t="str">
        <f>REPLACE(INDEX(GroupVertices[Group],MATCH(Edges[[#This Row],[Vertex 2]],GroupVertices[Vertex],0)),1,1,"")</f>
        <v>1</v>
      </c>
      <c r="BD287" s="48">
        <v>2</v>
      </c>
      <c r="BE287" s="49">
        <v>10.526315789473685</v>
      </c>
      <c r="BF287" s="48">
        <v>0</v>
      </c>
      <c r="BG287" s="49">
        <v>0</v>
      </c>
      <c r="BH287" s="48">
        <v>0</v>
      </c>
      <c r="BI287" s="49">
        <v>0</v>
      </c>
      <c r="BJ287" s="48">
        <v>17</v>
      </c>
      <c r="BK287" s="49">
        <v>89.47368421052632</v>
      </c>
      <c r="BL287" s="48">
        <v>19</v>
      </c>
    </row>
    <row r="288" spans="1:64" ht="15">
      <c r="A288" s="64" t="s">
        <v>253</v>
      </c>
      <c r="B288" s="64" t="s">
        <v>252</v>
      </c>
      <c r="C288" s="65" t="s">
        <v>2918</v>
      </c>
      <c r="D288" s="66">
        <v>10</v>
      </c>
      <c r="E288" s="67" t="s">
        <v>136</v>
      </c>
      <c r="F288" s="68">
        <v>12</v>
      </c>
      <c r="G288" s="65"/>
      <c r="H288" s="69"/>
      <c r="I288" s="70"/>
      <c r="J288" s="70"/>
      <c r="K288" s="34" t="s">
        <v>66</v>
      </c>
      <c r="L288" s="77">
        <v>288</v>
      </c>
      <c r="M288" s="77"/>
      <c r="N288" s="72"/>
      <c r="O288" s="79" t="s">
        <v>307</v>
      </c>
      <c r="P288" s="81">
        <v>43475.63118055555</v>
      </c>
      <c r="Q288" s="79" t="s">
        <v>416</v>
      </c>
      <c r="R288" s="79"/>
      <c r="S288" s="79"/>
      <c r="T288" s="79"/>
      <c r="U288" s="79"/>
      <c r="V288" s="82" t="s">
        <v>701</v>
      </c>
      <c r="W288" s="81">
        <v>43475.63118055555</v>
      </c>
      <c r="X288" s="82" t="s">
        <v>840</v>
      </c>
      <c r="Y288" s="79"/>
      <c r="Z288" s="79"/>
      <c r="AA288" s="85" t="s">
        <v>1063</v>
      </c>
      <c r="AB288" s="79"/>
      <c r="AC288" s="79" t="b">
        <v>0</v>
      </c>
      <c r="AD288" s="79">
        <v>0</v>
      </c>
      <c r="AE288" s="85" t="s">
        <v>1169</v>
      </c>
      <c r="AF288" s="79" t="b">
        <v>0</v>
      </c>
      <c r="AG288" s="79" t="s">
        <v>1182</v>
      </c>
      <c r="AH288" s="79"/>
      <c r="AI288" s="85" t="s">
        <v>1169</v>
      </c>
      <c r="AJ288" s="79" t="b">
        <v>0</v>
      </c>
      <c r="AK288" s="79">
        <v>1</v>
      </c>
      <c r="AL288" s="85" t="s">
        <v>1148</v>
      </c>
      <c r="AM288" s="79" t="s">
        <v>1189</v>
      </c>
      <c r="AN288" s="79" t="b">
        <v>0</v>
      </c>
      <c r="AO288" s="85" t="s">
        <v>1148</v>
      </c>
      <c r="AP288" s="79" t="s">
        <v>176</v>
      </c>
      <c r="AQ288" s="79">
        <v>0</v>
      </c>
      <c r="AR288" s="79">
        <v>0</v>
      </c>
      <c r="AS288" s="79"/>
      <c r="AT288" s="79"/>
      <c r="AU288" s="79"/>
      <c r="AV288" s="79"/>
      <c r="AW288" s="79"/>
      <c r="AX288" s="79"/>
      <c r="AY288" s="79"/>
      <c r="AZ288" s="79"/>
      <c r="BA288">
        <v>32</v>
      </c>
      <c r="BB288" s="78" t="str">
        <f>REPLACE(INDEX(GroupVertices[Group],MATCH(Edges[[#This Row],[Vertex 1]],GroupVertices[Vertex],0)),1,1,"")</f>
        <v>3</v>
      </c>
      <c r="BC288" s="78" t="str">
        <f>REPLACE(INDEX(GroupVertices[Group],MATCH(Edges[[#This Row],[Vertex 2]],GroupVertices[Vertex],0)),1,1,"")</f>
        <v>1</v>
      </c>
      <c r="BD288" s="48">
        <v>1</v>
      </c>
      <c r="BE288" s="49">
        <v>4.761904761904762</v>
      </c>
      <c r="BF288" s="48">
        <v>0</v>
      </c>
      <c r="BG288" s="49">
        <v>0</v>
      </c>
      <c r="BH288" s="48">
        <v>0</v>
      </c>
      <c r="BI288" s="49">
        <v>0</v>
      </c>
      <c r="BJ288" s="48">
        <v>20</v>
      </c>
      <c r="BK288" s="49">
        <v>95.23809523809524</v>
      </c>
      <c r="BL288" s="48">
        <v>21</v>
      </c>
    </row>
    <row r="289" spans="1:64" ht="15">
      <c r="A289" s="64" t="s">
        <v>253</v>
      </c>
      <c r="B289" s="64" t="s">
        <v>302</v>
      </c>
      <c r="C289" s="65" t="s">
        <v>2917</v>
      </c>
      <c r="D289" s="66">
        <v>4.909090909090909</v>
      </c>
      <c r="E289" s="67" t="s">
        <v>136</v>
      </c>
      <c r="F289" s="68">
        <v>28.727272727272727</v>
      </c>
      <c r="G289" s="65"/>
      <c r="H289" s="69"/>
      <c r="I289" s="70"/>
      <c r="J289" s="70"/>
      <c r="K289" s="34" t="s">
        <v>65</v>
      </c>
      <c r="L289" s="77">
        <v>289</v>
      </c>
      <c r="M289" s="77"/>
      <c r="N289" s="72"/>
      <c r="O289" s="79" t="s">
        <v>307</v>
      </c>
      <c r="P289" s="81">
        <v>43480.69635416667</v>
      </c>
      <c r="Q289" s="79" t="s">
        <v>417</v>
      </c>
      <c r="R289" s="79"/>
      <c r="S289" s="79"/>
      <c r="T289" s="79" t="s">
        <v>592</v>
      </c>
      <c r="U289" s="79"/>
      <c r="V289" s="82" t="s">
        <v>701</v>
      </c>
      <c r="W289" s="81">
        <v>43480.69635416667</v>
      </c>
      <c r="X289" s="82" t="s">
        <v>841</v>
      </c>
      <c r="Y289" s="79"/>
      <c r="Z289" s="79"/>
      <c r="AA289" s="85" t="s">
        <v>1064</v>
      </c>
      <c r="AB289" s="79"/>
      <c r="AC289" s="79" t="b">
        <v>0</v>
      </c>
      <c r="AD289" s="79">
        <v>0</v>
      </c>
      <c r="AE289" s="85" t="s">
        <v>1169</v>
      </c>
      <c r="AF289" s="79" t="b">
        <v>0</v>
      </c>
      <c r="AG289" s="79" t="s">
        <v>1182</v>
      </c>
      <c r="AH289" s="79"/>
      <c r="AI289" s="85" t="s">
        <v>1169</v>
      </c>
      <c r="AJ289" s="79" t="b">
        <v>0</v>
      </c>
      <c r="AK289" s="79">
        <v>2</v>
      </c>
      <c r="AL289" s="85" t="s">
        <v>1110</v>
      </c>
      <c r="AM289" s="79" t="s">
        <v>1189</v>
      </c>
      <c r="AN289" s="79" t="b">
        <v>0</v>
      </c>
      <c r="AO289" s="85" t="s">
        <v>1110</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3</v>
      </c>
      <c r="BC289" s="78" t="str">
        <f>REPLACE(INDEX(GroupVertices[Group],MATCH(Edges[[#This Row],[Vertex 2]],GroupVertices[Vertex],0)),1,1,"")</f>
        <v>1</v>
      </c>
      <c r="BD289" s="48">
        <v>0</v>
      </c>
      <c r="BE289" s="49">
        <v>0</v>
      </c>
      <c r="BF289" s="48">
        <v>0</v>
      </c>
      <c r="BG289" s="49">
        <v>0</v>
      </c>
      <c r="BH289" s="48">
        <v>0</v>
      </c>
      <c r="BI289" s="49">
        <v>0</v>
      </c>
      <c r="BJ289" s="48">
        <v>18</v>
      </c>
      <c r="BK289" s="49">
        <v>100</v>
      </c>
      <c r="BL289" s="48">
        <v>18</v>
      </c>
    </row>
    <row r="290" spans="1:64" ht="15">
      <c r="A290" s="64" t="s">
        <v>253</v>
      </c>
      <c r="B290" s="64" t="s">
        <v>265</v>
      </c>
      <c r="C290" s="65" t="s">
        <v>2914</v>
      </c>
      <c r="D290" s="66">
        <v>5.545454545454545</v>
      </c>
      <c r="E290" s="67" t="s">
        <v>136</v>
      </c>
      <c r="F290" s="68">
        <v>26.636363636363637</v>
      </c>
      <c r="G290" s="65"/>
      <c r="H290" s="69"/>
      <c r="I290" s="70"/>
      <c r="J290" s="70"/>
      <c r="K290" s="34" t="s">
        <v>65</v>
      </c>
      <c r="L290" s="77">
        <v>290</v>
      </c>
      <c r="M290" s="77"/>
      <c r="N290" s="72"/>
      <c r="O290" s="79" t="s">
        <v>307</v>
      </c>
      <c r="P290" s="81">
        <v>43480.69635416667</v>
      </c>
      <c r="Q290" s="79" t="s">
        <v>417</v>
      </c>
      <c r="R290" s="79"/>
      <c r="S290" s="79"/>
      <c r="T290" s="79" t="s">
        <v>592</v>
      </c>
      <c r="U290" s="79"/>
      <c r="V290" s="82" t="s">
        <v>701</v>
      </c>
      <c r="W290" s="81">
        <v>43480.69635416667</v>
      </c>
      <c r="X290" s="82" t="s">
        <v>841</v>
      </c>
      <c r="Y290" s="79"/>
      <c r="Z290" s="79"/>
      <c r="AA290" s="85" t="s">
        <v>1064</v>
      </c>
      <c r="AB290" s="79"/>
      <c r="AC290" s="79" t="b">
        <v>0</v>
      </c>
      <c r="AD290" s="79">
        <v>0</v>
      </c>
      <c r="AE290" s="85" t="s">
        <v>1169</v>
      </c>
      <c r="AF290" s="79" t="b">
        <v>0</v>
      </c>
      <c r="AG290" s="79" t="s">
        <v>1182</v>
      </c>
      <c r="AH290" s="79"/>
      <c r="AI290" s="85" t="s">
        <v>1169</v>
      </c>
      <c r="AJ290" s="79" t="b">
        <v>0</v>
      </c>
      <c r="AK290" s="79">
        <v>2</v>
      </c>
      <c r="AL290" s="85" t="s">
        <v>1110</v>
      </c>
      <c r="AM290" s="79" t="s">
        <v>1189</v>
      </c>
      <c r="AN290" s="79" t="b">
        <v>0</v>
      </c>
      <c r="AO290" s="85" t="s">
        <v>1110</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3</v>
      </c>
      <c r="BC290" s="78" t="str">
        <f>REPLACE(INDEX(GroupVertices[Group],MATCH(Edges[[#This Row],[Vertex 2]],GroupVertices[Vertex],0)),1,1,"")</f>
        <v>3</v>
      </c>
      <c r="BD290" s="48"/>
      <c r="BE290" s="49"/>
      <c r="BF290" s="48"/>
      <c r="BG290" s="49"/>
      <c r="BH290" s="48"/>
      <c r="BI290" s="49"/>
      <c r="BJ290" s="48"/>
      <c r="BK290" s="49"/>
      <c r="BL290" s="48"/>
    </row>
    <row r="291" spans="1:64" ht="15">
      <c r="A291" s="64" t="s">
        <v>253</v>
      </c>
      <c r="B291" s="64" t="s">
        <v>252</v>
      </c>
      <c r="C291" s="65" t="s">
        <v>2918</v>
      </c>
      <c r="D291" s="66">
        <v>10</v>
      </c>
      <c r="E291" s="67" t="s">
        <v>136</v>
      </c>
      <c r="F291" s="68">
        <v>12</v>
      </c>
      <c r="G291" s="65"/>
      <c r="H291" s="69"/>
      <c r="I291" s="70"/>
      <c r="J291" s="70"/>
      <c r="K291" s="34" t="s">
        <v>66</v>
      </c>
      <c r="L291" s="77">
        <v>291</v>
      </c>
      <c r="M291" s="77"/>
      <c r="N291" s="72"/>
      <c r="O291" s="79" t="s">
        <v>307</v>
      </c>
      <c r="P291" s="81">
        <v>43480.69635416667</v>
      </c>
      <c r="Q291" s="79" t="s">
        <v>417</v>
      </c>
      <c r="R291" s="79"/>
      <c r="S291" s="79"/>
      <c r="T291" s="79" t="s">
        <v>592</v>
      </c>
      <c r="U291" s="79"/>
      <c r="V291" s="82" t="s">
        <v>701</v>
      </c>
      <c r="W291" s="81">
        <v>43480.69635416667</v>
      </c>
      <c r="X291" s="82" t="s">
        <v>841</v>
      </c>
      <c r="Y291" s="79"/>
      <c r="Z291" s="79"/>
      <c r="AA291" s="85" t="s">
        <v>1064</v>
      </c>
      <c r="AB291" s="79"/>
      <c r="AC291" s="79" t="b">
        <v>0</v>
      </c>
      <c r="AD291" s="79">
        <v>0</v>
      </c>
      <c r="AE291" s="85" t="s">
        <v>1169</v>
      </c>
      <c r="AF291" s="79" t="b">
        <v>0</v>
      </c>
      <c r="AG291" s="79" t="s">
        <v>1182</v>
      </c>
      <c r="AH291" s="79"/>
      <c r="AI291" s="85" t="s">
        <v>1169</v>
      </c>
      <c r="AJ291" s="79" t="b">
        <v>0</v>
      </c>
      <c r="AK291" s="79">
        <v>2</v>
      </c>
      <c r="AL291" s="85" t="s">
        <v>1110</v>
      </c>
      <c r="AM291" s="79" t="s">
        <v>1189</v>
      </c>
      <c r="AN291" s="79" t="b">
        <v>0</v>
      </c>
      <c r="AO291" s="85" t="s">
        <v>1110</v>
      </c>
      <c r="AP291" s="79" t="s">
        <v>176</v>
      </c>
      <c r="AQ291" s="79">
        <v>0</v>
      </c>
      <c r="AR291" s="79">
        <v>0</v>
      </c>
      <c r="AS291" s="79"/>
      <c r="AT291" s="79"/>
      <c r="AU291" s="79"/>
      <c r="AV291" s="79"/>
      <c r="AW291" s="79"/>
      <c r="AX291" s="79"/>
      <c r="AY291" s="79"/>
      <c r="AZ291" s="79"/>
      <c r="BA291">
        <v>32</v>
      </c>
      <c r="BB291" s="78" t="str">
        <f>REPLACE(INDEX(GroupVertices[Group],MATCH(Edges[[#This Row],[Vertex 1]],GroupVertices[Vertex],0)),1,1,"")</f>
        <v>3</v>
      </c>
      <c r="BC291" s="78" t="str">
        <f>REPLACE(INDEX(GroupVertices[Group],MATCH(Edges[[#This Row],[Vertex 2]],GroupVertices[Vertex],0)),1,1,"")</f>
        <v>1</v>
      </c>
      <c r="BD291" s="48"/>
      <c r="BE291" s="49"/>
      <c r="BF291" s="48"/>
      <c r="BG291" s="49"/>
      <c r="BH291" s="48"/>
      <c r="BI291" s="49"/>
      <c r="BJ291" s="48"/>
      <c r="BK291" s="49"/>
      <c r="BL291" s="48"/>
    </row>
    <row r="292" spans="1:64" ht="15">
      <c r="A292" s="64" t="s">
        <v>253</v>
      </c>
      <c r="B292" s="64" t="s">
        <v>302</v>
      </c>
      <c r="C292" s="65" t="s">
        <v>2917</v>
      </c>
      <c r="D292" s="66">
        <v>4.909090909090909</v>
      </c>
      <c r="E292" s="67" t="s">
        <v>136</v>
      </c>
      <c r="F292" s="68">
        <v>28.727272727272727</v>
      </c>
      <c r="G292" s="65"/>
      <c r="H292" s="69"/>
      <c r="I292" s="70"/>
      <c r="J292" s="70"/>
      <c r="K292" s="34" t="s">
        <v>65</v>
      </c>
      <c r="L292" s="77">
        <v>292</v>
      </c>
      <c r="M292" s="77"/>
      <c r="N292" s="72"/>
      <c r="O292" s="79" t="s">
        <v>307</v>
      </c>
      <c r="P292" s="81">
        <v>43489.28016203704</v>
      </c>
      <c r="Q292" s="79" t="s">
        <v>390</v>
      </c>
      <c r="R292" s="79"/>
      <c r="S292" s="79"/>
      <c r="T292" s="79" t="s">
        <v>583</v>
      </c>
      <c r="U292" s="79"/>
      <c r="V292" s="82" t="s">
        <v>701</v>
      </c>
      <c r="W292" s="81">
        <v>43489.28016203704</v>
      </c>
      <c r="X292" s="82" t="s">
        <v>842</v>
      </c>
      <c r="Y292" s="79"/>
      <c r="Z292" s="79"/>
      <c r="AA292" s="85" t="s">
        <v>1065</v>
      </c>
      <c r="AB292" s="79"/>
      <c r="AC292" s="79" t="b">
        <v>0</v>
      </c>
      <c r="AD292" s="79">
        <v>0</v>
      </c>
      <c r="AE292" s="85" t="s">
        <v>1169</v>
      </c>
      <c r="AF292" s="79" t="b">
        <v>0</v>
      </c>
      <c r="AG292" s="79" t="s">
        <v>1182</v>
      </c>
      <c r="AH292" s="79"/>
      <c r="AI292" s="85" t="s">
        <v>1169</v>
      </c>
      <c r="AJ292" s="79" t="b">
        <v>0</v>
      </c>
      <c r="AK292" s="79">
        <v>2</v>
      </c>
      <c r="AL292" s="85" t="s">
        <v>1029</v>
      </c>
      <c r="AM292" s="79" t="s">
        <v>1189</v>
      </c>
      <c r="AN292" s="79" t="b">
        <v>0</v>
      </c>
      <c r="AO292" s="85" t="s">
        <v>1029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3</v>
      </c>
      <c r="BC292" s="78" t="str">
        <f>REPLACE(INDEX(GroupVertices[Group],MATCH(Edges[[#This Row],[Vertex 2]],GroupVertices[Vertex],0)),1,1,"")</f>
        <v>1</v>
      </c>
      <c r="BD292" s="48">
        <v>1</v>
      </c>
      <c r="BE292" s="49">
        <v>6.666666666666667</v>
      </c>
      <c r="BF292" s="48">
        <v>0</v>
      </c>
      <c r="BG292" s="49">
        <v>0</v>
      </c>
      <c r="BH292" s="48">
        <v>0</v>
      </c>
      <c r="BI292" s="49">
        <v>0</v>
      </c>
      <c r="BJ292" s="48">
        <v>14</v>
      </c>
      <c r="BK292" s="49">
        <v>93.33333333333333</v>
      </c>
      <c r="BL292" s="48">
        <v>15</v>
      </c>
    </row>
    <row r="293" spans="1:64" ht="15">
      <c r="A293" s="64" t="s">
        <v>253</v>
      </c>
      <c r="B293" s="64" t="s">
        <v>252</v>
      </c>
      <c r="C293" s="65" t="s">
        <v>2918</v>
      </c>
      <c r="D293" s="66">
        <v>10</v>
      </c>
      <c r="E293" s="67" t="s">
        <v>136</v>
      </c>
      <c r="F293" s="68">
        <v>12</v>
      </c>
      <c r="G293" s="65"/>
      <c r="H293" s="69"/>
      <c r="I293" s="70"/>
      <c r="J293" s="70"/>
      <c r="K293" s="34" t="s">
        <v>66</v>
      </c>
      <c r="L293" s="77">
        <v>293</v>
      </c>
      <c r="M293" s="77"/>
      <c r="N293" s="72"/>
      <c r="O293" s="79" t="s">
        <v>307</v>
      </c>
      <c r="P293" s="81">
        <v>43489.28016203704</v>
      </c>
      <c r="Q293" s="79" t="s">
        <v>390</v>
      </c>
      <c r="R293" s="79"/>
      <c r="S293" s="79"/>
      <c r="T293" s="79" t="s">
        <v>583</v>
      </c>
      <c r="U293" s="79"/>
      <c r="V293" s="82" t="s">
        <v>701</v>
      </c>
      <c r="W293" s="81">
        <v>43489.28016203704</v>
      </c>
      <c r="X293" s="82" t="s">
        <v>842</v>
      </c>
      <c r="Y293" s="79"/>
      <c r="Z293" s="79"/>
      <c r="AA293" s="85" t="s">
        <v>1065</v>
      </c>
      <c r="AB293" s="79"/>
      <c r="AC293" s="79" t="b">
        <v>0</v>
      </c>
      <c r="AD293" s="79">
        <v>0</v>
      </c>
      <c r="AE293" s="85" t="s">
        <v>1169</v>
      </c>
      <c r="AF293" s="79" t="b">
        <v>0</v>
      </c>
      <c r="AG293" s="79" t="s">
        <v>1182</v>
      </c>
      <c r="AH293" s="79"/>
      <c r="AI293" s="85" t="s">
        <v>1169</v>
      </c>
      <c r="AJ293" s="79" t="b">
        <v>0</v>
      </c>
      <c r="AK293" s="79">
        <v>2</v>
      </c>
      <c r="AL293" s="85" t="s">
        <v>1029</v>
      </c>
      <c r="AM293" s="79" t="s">
        <v>1189</v>
      </c>
      <c r="AN293" s="79" t="b">
        <v>0</v>
      </c>
      <c r="AO293" s="85" t="s">
        <v>1029</v>
      </c>
      <c r="AP293" s="79" t="s">
        <v>176</v>
      </c>
      <c r="AQ293" s="79">
        <v>0</v>
      </c>
      <c r="AR293" s="79">
        <v>0</v>
      </c>
      <c r="AS293" s="79"/>
      <c r="AT293" s="79"/>
      <c r="AU293" s="79"/>
      <c r="AV293" s="79"/>
      <c r="AW293" s="79"/>
      <c r="AX293" s="79"/>
      <c r="AY293" s="79"/>
      <c r="AZ293" s="79"/>
      <c r="BA293">
        <v>32</v>
      </c>
      <c r="BB293" s="78" t="str">
        <f>REPLACE(INDEX(GroupVertices[Group],MATCH(Edges[[#This Row],[Vertex 1]],GroupVertices[Vertex],0)),1,1,"")</f>
        <v>3</v>
      </c>
      <c r="BC293" s="78" t="str">
        <f>REPLACE(INDEX(GroupVertices[Group],MATCH(Edges[[#This Row],[Vertex 2]],GroupVertices[Vertex],0)),1,1,"")</f>
        <v>1</v>
      </c>
      <c r="BD293" s="48"/>
      <c r="BE293" s="49"/>
      <c r="BF293" s="48"/>
      <c r="BG293" s="49"/>
      <c r="BH293" s="48"/>
      <c r="BI293" s="49"/>
      <c r="BJ293" s="48"/>
      <c r="BK293" s="49"/>
      <c r="BL293" s="48"/>
    </row>
    <row r="294" spans="1:64" ht="15">
      <c r="A294" s="64" t="s">
        <v>253</v>
      </c>
      <c r="B294" s="64" t="s">
        <v>242</v>
      </c>
      <c r="C294" s="65" t="s">
        <v>2912</v>
      </c>
      <c r="D294" s="66">
        <v>3</v>
      </c>
      <c r="E294" s="67" t="s">
        <v>132</v>
      </c>
      <c r="F294" s="68">
        <v>35</v>
      </c>
      <c r="G294" s="65"/>
      <c r="H294" s="69"/>
      <c r="I294" s="70"/>
      <c r="J294" s="70"/>
      <c r="K294" s="34" t="s">
        <v>65</v>
      </c>
      <c r="L294" s="77">
        <v>294</v>
      </c>
      <c r="M294" s="77"/>
      <c r="N294" s="72"/>
      <c r="O294" s="79" t="s">
        <v>307</v>
      </c>
      <c r="P294" s="81">
        <v>43489.28071759259</v>
      </c>
      <c r="Q294" s="79" t="s">
        <v>418</v>
      </c>
      <c r="R294" s="79"/>
      <c r="S294" s="79"/>
      <c r="T294" s="79" t="s">
        <v>593</v>
      </c>
      <c r="U294" s="79"/>
      <c r="V294" s="82" t="s">
        <v>701</v>
      </c>
      <c r="W294" s="81">
        <v>43489.28071759259</v>
      </c>
      <c r="X294" s="82" t="s">
        <v>843</v>
      </c>
      <c r="Y294" s="79"/>
      <c r="Z294" s="79"/>
      <c r="AA294" s="85" t="s">
        <v>1066</v>
      </c>
      <c r="AB294" s="79"/>
      <c r="AC294" s="79" t="b">
        <v>0</v>
      </c>
      <c r="AD294" s="79">
        <v>0</v>
      </c>
      <c r="AE294" s="85" t="s">
        <v>1169</v>
      </c>
      <c r="AF294" s="79" t="b">
        <v>0</v>
      </c>
      <c r="AG294" s="79" t="s">
        <v>1182</v>
      </c>
      <c r="AH294" s="79"/>
      <c r="AI294" s="85" t="s">
        <v>1169</v>
      </c>
      <c r="AJ294" s="79" t="b">
        <v>0</v>
      </c>
      <c r="AK294" s="79">
        <v>1</v>
      </c>
      <c r="AL294" s="85" t="s">
        <v>1099</v>
      </c>
      <c r="AM294" s="79" t="s">
        <v>1189</v>
      </c>
      <c r="AN294" s="79" t="b">
        <v>0</v>
      </c>
      <c r="AO294" s="85" t="s">
        <v>1099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2</v>
      </c>
      <c r="BD294" s="48"/>
      <c r="BE294" s="49"/>
      <c r="BF294" s="48"/>
      <c r="BG294" s="49"/>
      <c r="BH294" s="48"/>
      <c r="BI294" s="49"/>
      <c r="BJ294" s="48"/>
      <c r="BK294" s="49"/>
      <c r="BL294" s="48"/>
    </row>
    <row r="295" spans="1:64" ht="15">
      <c r="A295" s="64" t="s">
        <v>253</v>
      </c>
      <c r="B295" s="64" t="s">
        <v>252</v>
      </c>
      <c r="C295" s="65" t="s">
        <v>2918</v>
      </c>
      <c r="D295" s="66">
        <v>10</v>
      </c>
      <c r="E295" s="67" t="s">
        <v>136</v>
      </c>
      <c r="F295" s="68">
        <v>12</v>
      </c>
      <c r="G295" s="65"/>
      <c r="H295" s="69"/>
      <c r="I295" s="70"/>
      <c r="J295" s="70"/>
      <c r="K295" s="34" t="s">
        <v>66</v>
      </c>
      <c r="L295" s="77">
        <v>295</v>
      </c>
      <c r="M295" s="77"/>
      <c r="N295" s="72"/>
      <c r="O295" s="79" t="s">
        <v>307</v>
      </c>
      <c r="P295" s="81">
        <v>43489.28071759259</v>
      </c>
      <c r="Q295" s="79" t="s">
        <v>418</v>
      </c>
      <c r="R295" s="79"/>
      <c r="S295" s="79"/>
      <c r="T295" s="79" t="s">
        <v>593</v>
      </c>
      <c r="U295" s="79"/>
      <c r="V295" s="82" t="s">
        <v>701</v>
      </c>
      <c r="W295" s="81">
        <v>43489.28071759259</v>
      </c>
      <c r="X295" s="82" t="s">
        <v>843</v>
      </c>
      <c r="Y295" s="79"/>
      <c r="Z295" s="79"/>
      <c r="AA295" s="85" t="s">
        <v>1066</v>
      </c>
      <c r="AB295" s="79"/>
      <c r="AC295" s="79" t="b">
        <v>0</v>
      </c>
      <c r="AD295" s="79">
        <v>0</v>
      </c>
      <c r="AE295" s="85" t="s">
        <v>1169</v>
      </c>
      <c r="AF295" s="79" t="b">
        <v>0</v>
      </c>
      <c r="AG295" s="79" t="s">
        <v>1182</v>
      </c>
      <c r="AH295" s="79"/>
      <c r="AI295" s="85" t="s">
        <v>1169</v>
      </c>
      <c r="AJ295" s="79" t="b">
        <v>0</v>
      </c>
      <c r="AK295" s="79">
        <v>1</v>
      </c>
      <c r="AL295" s="85" t="s">
        <v>1099</v>
      </c>
      <c r="AM295" s="79" t="s">
        <v>1189</v>
      </c>
      <c r="AN295" s="79" t="b">
        <v>0</v>
      </c>
      <c r="AO295" s="85" t="s">
        <v>1099</v>
      </c>
      <c r="AP295" s="79" t="s">
        <v>176</v>
      </c>
      <c r="AQ295" s="79">
        <v>0</v>
      </c>
      <c r="AR295" s="79">
        <v>0</v>
      </c>
      <c r="AS295" s="79"/>
      <c r="AT295" s="79"/>
      <c r="AU295" s="79"/>
      <c r="AV295" s="79"/>
      <c r="AW295" s="79"/>
      <c r="AX295" s="79"/>
      <c r="AY295" s="79"/>
      <c r="AZ295" s="79"/>
      <c r="BA295">
        <v>32</v>
      </c>
      <c r="BB295" s="78" t="str">
        <f>REPLACE(INDEX(GroupVertices[Group],MATCH(Edges[[#This Row],[Vertex 1]],GroupVertices[Vertex],0)),1,1,"")</f>
        <v>3</v>
      </c>
      <c r="BC295" s="78" t="str">
        <f>REPLACE(INDEX(GroupVertices[Group],MATCH(Edges[[#This Row],[Vertex 2]],GroupVertices[Vertex],0)),1,1,"")</f>
        <v>1</v>
      </c>
      <c r="BD295" s="48">
        <v>0</v>
      </c>
      <c r="BE295" s="49">
        <v>0</v>
      </c>
      <c r="BF295" s="48">
        <v>0</v>
      </c>
      <c r="BG295" s="49">
        <v>0</v>
      </c>
      <c r="BH295" s="48">
        <v>0</v>
      </c>
      <c r="BI295" s="49">
        <v>0</v>
      </c>
      <c r="BJ295" s="48">
        <v>23</v>
      </c>
      <c r="BK295" s="49">
        <v>100</v>
      </c>
      <c r="BL295" s="48">
        <v>23</v>
      </c>
    </row>
    <row r="296" spans="1:64" ht="15">
      <c r="A296" s="64" t="s">
        <v>253</v>
      </c>
      <c r="B296" s="64" t="s">
        <v>302</v>
      </c>
      <c r="C296" s="65" t="s">
        <v>2917</v>
      </c>
      <c r="D296" s="66">
        <v>4.909090909090909</v>
      </c>
      <c r="E296" s="67" t="s">
        <v>136</v>
      </c>
      <c r="F296" s="68">
        <v>28.727272727272727</v>
      </c>
      <c r="G296" s="65"/>
      <c r="H296" s="69"/>
      <c r="I296" s="70"/>
      <c r="J296" s="70"/>
      <c r="K296" s="34" t="s">
        <v>65</v>
      </c>
      <c r="L296" s="77">
        <v>296</v>
      </c>
      <c r="M296" s="77"/>
      <c r="N296" s="72"/>
      <c r="O296" s="79" t="s">
        <v>307</v>
      </c>
      <c r="P296" s="81">
        <v>43490.838275462964</v>
      </c>
      <c r="Q296" s="79" t="s">
        <v>419</v>
      </c>
      <c r="R296" s="79"/>
      <c r="S296" s="79"/>
      <c r="T296" s="79"/>
      <c r="U296" s="79"/>
      <c r="V296" s="82" t="s">
        <v>701</v>
      </c>
      <c r="W296" s="81">
        <v>43490.838275462964</v>
      </c>
      <c r="X296" s="82" t="s">
        <v>844</v>
      </c>
      <c r="Y296" s="79"/>
      <c r="Z296" s="79"/>
      <c r="AA296" s="85" t="s">
        <v>1067</v>
      </c>
      <c r="AB296" s="79"/>
      <c r="AC296" s="79" t="b">
        <v>0</v>
      </c>
      <c r="AD296" s="79">
        <v>0</v>
      </c>
      <c r="AE296" s="85" t="s">
        <v>1169</v>
      </c>
      <c r="AF296" s="79" t="b">
        <v>0</v>
      </c>
      <c r="AG296" s="79" t="s">
        <v>1182</v>
      </c>
      <c r="AH296" s="79"/>
      <c r="AI296" s="85" t="s">
        <v>1169</v>
      </c>
      <c r="AJ296" s="79" t="b">
        <v>0</v>
      </c>
      <c r="AK296" s="79">
        <v>2</v>
      </c>
      <c r="AL296" s="85" t="s">
        <v>1124</v>
      </c>
      <c r="AM296" s="79" t="s">
        <v>1189</v>
      </c>
      <c r="AN296" s="79" t="b">
        <v>0</v>
      </c>
      <c r="AO296" s="85" t="s">
        <v>1124</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3</v>
      </c>
      <c r="BC296" s="78" t="str">
        <f>REPLACE(INDEX(GroupVertices[Group],MATCH(Edges[[#This Row],[Vertex 2]],GroupVertices[Vertex],0)),1,1,"")</f>
        <v>1</v>
      </c>
      <c r="BD296" s="48">
        <v>1</v>
      </c>
      <c r="BE296" s="49">
        <v>4.545454545454546</v>
      </c>
      <c r="BF296" s="48">
        <v>0</v>
      </c>
      <c r="BG296" s="49">
        <v>0</v>
      </c>
      <c r="BH296" s="48">
        <v>0</v>
      </c>
      <c r="BI296" s="49">
        <v>0</v>
      </c>
      <c r="BJ296" s="48">
        <v>21</v>
      </c>
      <c r="BK296" s="49">
        <v>95.45454545454545</v>
      </c>
      <c r="BL296" s="48">
        <v>22</v>
      </c>
    </row>
    <row r="297" spans="1:64" ht="15">
      <c r="A297" s="64" t="s">
        <v>253</v>
      </c>
      <c r="B297" s="64" t="s">
        <v>252</v>
      </c>
      <c r="C297" s="65" t="s">
        <v>2918</v>
      </c>
      <c r="D297" s="66">
        <v>10</v>
      </c>
      <c r="E297" s="67" t="s">
        <v>136</v>
      </c>
      <c r="F297" s="68">
        <v>12</v>
      </c>
      <c r="G297" s="65"/>
      <c r="H297" s="69"/>
      <c r="I297" s="70"/>
      <c r="J297" s="70"/>
      <c r="K297" s="34" t="s">
        <v>66</v>
      </c>
      <c r="L297" s="77">
        <v>297</v>
      </c>
      <c r="M297" s="77"/>
      <c r="N297" s="72"/>
      <c r="O297" s="79" t="s">
        <v>307</v>
      </c>
      <c r="P297" s="81">
        <v>43490.838275462964</v>
      </c>
      <c r="Q297" s="79" t="s">
        <v>419</v>
      </c>
      <c r="R297" s="79"/>
      <c r="S297" s="79"/>
      <c r="T297" s="79"/>
      <c r="U297" s="79"/>
      <c r="V297" s="82" t="s">
        <v>701</v>
      </c>
      <c r="W297" s="81">
        <v>43490.838275462964</v>
      </c>
      <c r="X297" s="82" t="s">
        <v>844</v>
      </c>
      <c r="Y297" s="79"/>
      <c r="Z297" s="79"/>
      <c r="AA297" s="85" t="s">
        <v>1067</v>
      </c>
      <c r="AB297" s="79"/>
      <c r="AC297" s="79" t="b">
        <v>0</v>
      </c>
      <c r="AD297" s="79">
        <v>0</v>
      </c>
      <c r="AE297" s="85" t="s">
        <v>1169</v>
      </c>
      <c r="AF297" s="79" t="b">
        <v>0</v>
      </c>
      <c r="AG297" s="79" t="s">
        <v>1182</v>
      </c>
      <c r="AH297" s="79"/>
      <c r="AI297" s="85" t="s">
        <v>1169</v>
      </c>
      <c r="AJ297" s="79" t="b">
        <v>0</v>
      </c>
      <c r="AK297" s="79">
        <v>2</v>
      </c>
      <c r="AL297" s="85" t="s">
        <v>1124</v>
      </c>
      <c r="AM297" s="79" t="s">
        <v>1189</v>
      </c>
      <c r="AN297" s="79" t="b">
        <v>0</v>
      </c>
      <c r="AO297" s="85" t="s">
        <v>1124</v>
      </c>
      <c r="AP297" s="79" t="s">
        <v>176</v>
      </c>
      <c r="AQ297" s="79">
        <v>0</v>
      </c>
      <c r="AR297" s="79">
        <v>0</v>
      </c>
      <c r="AS297" s="79"/>
      <c r="AT297" s="79"/>
      <c r="AU297" s="79"/>
      <c r="AV297" s="79"/>
      <c r="AW297" s="79"/>
      <c r="AX297" s="79"/>
      <c r="AY297" s="79"/>
      <c r="AZ297" s="79"/>
      <c r="BA297">
        <v>32</v>
      </c>
      <c r="BB297" s="78" t="str">
        <f>REPLACE(INDEX(GroupVertices[Group],MATCH(Edges[[#This Row],[Vertex 1]],GroupVertices[Vertex],0)),1,1,"")</f>
        <v>3</v>
      </c>
      <c r="BC297" s="78" t="str">
        <f>REPLACE(INDEX(GroupVertices[Group],MATCH(Edges[[#This Row],[Vertex 2]],GroupVertices[Vertex],0)),1,1,"")</f>
        <v>1</v>
      </c>
      <c r="BD297" s="48"/>
      <c r="BE297" s="49"/>
      <c r="BF297" s="48"/>
      <c r="BG297" s="49"/>
      <c r="BH297" s="48"/>
      <c r="BI297" s="49"/>
      <c r="BJ297" s="48"/>
      <c r="BK297" s="49"/>
      <c r="BL297" s="48"/>
    </row>
    <row r="298" spans="1:64" ht="15">
      <c r="A298" s="64" t="s">
        <v>253</v>
      </c>
      <c r="B298" s="64" t="s">
        <v>252</v>
      </c>
      <c r="C298" s="65" t="s">
        <v>2918</v>
      </c>
      <c r="D298" s="66">
        <v>10</v>
      </c>
      <c r="E298" s="67" t="s">
        <v>136</v>
      </c>
      <c r="F298" s="68">
        <v>12</v>
      </c>
      <c r="G298" s="65"/>
      <c r="H298" s="69"/>
      <c r="I298" s="70"/>
      <c r="J298" s="70"/>
      <c r="K298" s="34" t="s">
        <v>66</v>
      </c>
      <c r="L298" s="77">
        <v>298</v>
      </c>
      <c r="M298" s="77"/>
      <c r="N298" s="72"/>
      <c r="O298" s="79" t="s">
        <v>307</v>
      </c>
      <c r="P298" s="81">
        <v>43490.83859953703</v>
      </c>
      <c r="Q298" s="79" t="s">
        <v>420</v>
      </c>
      <c r="R298" s="79"/>
      <c r="S298" s="79"/>
      <c r="T298" s="79" t="s">
        <v>594</v>
      </c>
      <c r="U298" s="79"/>
      <c r="V298" s="82" t="s">
        <v>701</v>
      </c>
      <c r="W298" s="81">
        <v>43490.83859953703</v>
      </c>
      <c r="X298" s="82" t="s">
        <v>845</v>
      </c>
      <c r="Y298" s="79"/>
      <c r="Z298" s="79"/>
      <c r="AA298" s="85" t="s">
        <v>1068</v>
      </c>
      <c r="AB298" s="79"/>
      <c r="AC298" s="79" t="b">
        <v>0</v>
      </c>
      <c r="AD298" s="79">
        <v>0</v>
      </c>
      <c r="AE298" s="85" t="s">
        <v>1169</v>
      </c>
      <c r="AF298" s="79" t="b">
        <v>0</v>
      </c>
      <c r="AG298" s="79" t="s">
        <v>1182</v>
      </c>
      <c r="AH298" s="79"/>
      <c r="AI298" s="85" t="s">
        <v>1169</v>
      </c>
      <c r="AJ298" s="79" t="b">
        <v>0</v>
      </c>
      <c r="AK298" s="79">
        <v>1</v>
      </c>
      <c r="AL298" s="85" t="s">
        <v>1149</v>
      </c>
      <c r="AM298" s="79" t="s">
        <v>1189</v>
      </c>
      <c r="AN298" s="79" t="b">
        <v>0</v>
      </c>
      <c r="AO298" s="85" t="s">
        <v>1149</v>
      </c>
      <c r="AP298" s="79" t="s">
        <v>176</v>
      </c>
      <c r="AQ298" s="79">
        <v>0</v>
      </c>
      <c r="AR298" s="79">
        <v>0</v>
      </c>
      <c r="AS298" s="79"/>
      <c r="AT298" s="79"/>
      <c r="AU298" s="79"/>
      <c r="AV298" s="79"/>
      <c r="AW298" s="79"/>
      <c r="AX298" s="79"/>
      <c r="AY298" s="79"/>
      <c r="AZ298" s="79"/>
      <c r="BA298">
        <v>32</v>
      </c>
      <c r="BB298" s="78" t="str">
        <f>REPLACE(INDEX(GroupVertices[Group],MATCH(Edges[[#This Row],[Vertex 1]],GroupVertices[Vertex],0)),1,1,"")</f>
        <v>3</v>
      </c>
      <c r="BC298" s="78" t="str">
        <f>REPLACE(INDEX(GroupVertices[Group],MATCH(Edges[[#This Row],[Vertex 2]],GroupVertices[Vertex],0)),1,1,"")</f>
        <v>1</v>
      </c>
      <c r="BD298" s="48">
        <v>1</v>
      </c>
      <c r="BE298" s="49">
        <v>5.555555555555555</v>
      </c>
      <c r="BF298" s="48">
        <v>0</v>
      </c>
      <c r="BG298" s="49">
        <v>0</v>
      </c>
      <c r="BH298" s="48">
        <v>0</v>
      </c>
      <c r="BI298" s="49">
        <v>0</v>
      </c>
      <c r="BJ298" s="48">
        <v>17</v>
      </c>
      <c r="BK298" s="49">
        <v>94.44444444444444</v>
      </c>
      <c r="BL298" s="48">
        <v>18</v>
      </c>
    </row>
    <row r="299" spans="1:64" ht="15">
      <c r="A299" s="64" t="s">
        <v>253</v>
      </c>
      <c r="B299" s="64" t="s">
        <v>252</v>
      </c>
      <c r="C299" s="65" t="s">
        <v>2918</v>
      </c>
      <c r="D299" s="66">
        <v>10</v>
      </c>
      <c r="E299" s="67" t="s">
        <v>136</v>
      </c>
      <c r="F299" s="68">
        <v>12</v>
      </c>
      <c r="G299" s="65"/>
      <c r="H299" s="69"/>
      <c r="I299" s="70"/>
      <c r="J299" s="70"/>
      <c r="K299" s="34" t="s">
        <v>66</v>
      </c>
      <c r="L299" s="77">
        <v>299</v>
      </c>
      <c r="M299" s="77"/>
      <c r="N299" s="72"/>
      <c r="O299" s="79" t="s">
        <v>307</v>
      </c>
      <c r="P299" s="81">
        <v>43490.838692129626</v>
      </c>
      <c r="Q299" s="79" t="s">
        <v>421</v>
      </c>
      <c r="R299" s="79"/>
      <c r="S299" s="79"/>
      <c r="T299" s="79"/>
      <c r="U299" s="79"/>
      <c r="V299" s="82" t="s">
        <v>701</v>
      </c>
      <c r="W299" s="81">
        <v>43490.838692129626</v>
      </c>
      <c r="X299" s="82" t="s">
        <v>846</v>
      </c>
      <c r="Y299" s="79"/>
      <c r="Z299" s="79"/>
      <c r="AA299" s="85" t="s">
        <v>1069</v>
      </c>
      <c r="AB299" s="79"/>
      <c r="AC299" s="79" t="b">
        <v>0</v>
      </c>
      <c r="AD299" s="79">
        <v>0</v>
      </c>
      <c r="AE299" s="85" t="s">
        <v>1169</v>
      </c>
      <c r="AF299" s="79" t="b">
        <v>0</v>
      </c>
      <c r="AG299" s="79" t="s">
        <v>1182</v>
      </c>
      <c r="AH299" s="79"/>
      <c r="AI299" s="85" t="s">
        <v>1169</v>
      </c>
      <c r="AJ299" s="79" t="b">
        <v>0</v>
      </c>
      <c r="AK299" s="79">
        <v>1</v>
      </c>
      <c r="AL299" s="85" t="s">
        <v>1150</v>
      </c>
      <c r="AM299" s="79" t="s">
        <v>1189</v>
      </c>
      <c r="AN299" s="79" t="b">
        <v>0</v>
      </c>
      <c r="AO299" s="85" t="s">
        <v>1150</v>
      </c>
      <c r="AP299" s="79" t="s">
        <v>176</v>
      </c>
      <c r="AQ299" s="79">
        <v>0</v>
      </c>
      <c r="AR299" s="79">
        <v>0</v>
      </c>
      <c r="AS299" s="79"/>
      <c r="AT299" s="79"/>
      <c r="AU299" s="79"/>
      <c r="AV299" s="79"/>
      <c r="AW299" s="79"/>
      <c r="AX299" s="79"/>
      <c r="AY299" s="79"/>
      <c r="AZ299" s="79"/>
      <c r="BA299">
        <v>32</v>
      </c>
      <c r="BB299" s="78" t="str">
        <f>REPLACE(INDEX(GroupVertices[Group],MATCH(Edges[[#This Row],[Vertex 1]],GroupVertices[Vertex],0)),1,1,"")</f>
        <v>3</v>
      </c>
      <c r="BC299" s="78" t="str">
        <f>REPLACE(INDEX(GroupVertices[Group],MATCH(Edges[[#This Row],[Vertex 2]],GroupVertices[Vertex],0)),1,1,"")</f>
        <v>1</v>
      </c>
      <c r="BD299" s="48">
        <v>1</v>
      </c>
      <c r="BE299" s="49">
        <v>4.545454545454546</v>
      </c>
      <c r="BF299" s="48">
        <v>0</v>
      </c>
      <c r="BG299" s="49">
        <v>0</v>
      </c>
      <c r="BH299" s="48">
        <v>0</v>
      </c>
      <c r="BI299" s="49">
        <v>0</v>
      </c>
      <c r="BJ299" s="48">
        <v>21</v>
      </c>
      <c r="BK299" s="49">
        <v>95.45454545454545</v>
      </c>
      <c r="BL299" s="48">
        <v>22</v>
      </c>
    </row>
    <row r="300" spans="1:64" ht="15">
      <c r="A300" s="64" t="s">
        <v>253</v>
      </c>
      <c r="B300" s="64" t="s">
        <v>252</v>
      </c>
      <c r="C300" s="65" t="s">
        <v>2918</v>
      </c>
      <c r="D300" s="66">
        <v>10</v>
      </c>
      <c r="E300" s="67" t="s">
        <v>136</v>
      </c>
      <c r="F300" s="68">
        <v>12</v>
      </c>
      <c r="G300" s="65"/>
      <c r="H300" s="69"/>
      <c r="I300" s="70"/>
      <c r="J300" s="70"/>
      <c r="K300" s="34" t="s">
        <v>66</v>
      </c>
      <c r="L300" s="77">
        <v>300</v>
      </c>
      <c r="M300" s="77"/>
      <c r="N300" s="72"/>
      <c r="O300" s="79" t="s">
        <v>307</v>
      </c>
      <c r="P300" s="81">
        <v>43493.985289351855</v>
      </c>
      <c r="Q300" s="79" t="s">
        <v>422</v>
      </c>
      <c r="R300" s="79"/>
      <c r="S300" s="79"/>
      <c r="T300" s="79"/>
      <c r="U300" s="79"/>
      <c r="V300" s="82" t="s">
        <v>701</v>
      </c>
      <c r="W300" s="81">
        <v>43493.985289351855</v>
      </c>
      <c r="X300" s="82" t="s">
        <v>847</v>
      </c>
      <c r="Y300" s="79"/>
      <c r="Z300" s="79"/>
      <c r="AA300" s="85" t="s">
        <v>1070</v>
      </c>
      <c r="AB300" s="79"/>
      <c r="AC300" s="79" t="b">
        <v>0</v>
      </c>
      <c r="AD300" s="79">
        <v>0</v>
      </c>
      <c r="AE300" s="85" t="s">
        <v>1169</v>
      </c>
      <c r="AF300" s="79" t="b">
        <v>0</v>
      </c>
      <c r="AG300" s="79" t="s">
        <v>1182</v>
      </c>
      <c r="AH300" s="79"/>
      <c r="AI300" s="85" t="s">
        <v>1169</v>
      </c>
      <c r="AJ300" s="79" t="b">
        <v>0</v>
      </c>
      <c r="AK300" s="79">
        <v>1</v>
      </c>
      <c r="AL300" s="85" t="s">
        <v>1151</v>
      </c>
      <c r="AM300" s="79" t="s">
        <v>1189</v>
      </c>
      <c r="AN300" s="79" t="b">
        <v>0</v>
      </c>
      <c r="AO300" s="85" t="s">
        <v>1151</v>
      </c>
      <c r="AP300" s="79" t="s">
        <v>176</v>
      </c>
      <c r="AQ300" s="79">
        <v>0</v>
      </c>
      <c r="AR300" s="79">
        <v>0</v>
      </c>
      <c r="AS300" s="79"/>
      <c r="AT300" s="79"/>
      <c r="AU300" s="79"/>
      <c r="AV300" s="79"/>
      <c r="AW300" s="79"/>
      <c r="AX300" s="79"/>
      <c r="AY300" s="79"/>
      <c r="AZ300" s="79"/>
      <c r="BA300">
        <v>32</v>
      </c>
      <c r="BB300" s="78" t="str">
        <f>REPLACE(INDEX(GroupVertices[Group],MATCH(Edges[[#This Row],[Vertex 1]],GroupVertices[Vertex],0)),1,1,"")</f>
        <v>3</v>
      </c>
      <c r="BC300" s="78" t="str">
        <f>REPLACE(INDEX(GroupVertices[Group],MATCH(Edges[[#This Row],[Vertex 2]],GroupVertices[Vertex],0)),1,1,"")</f>
        <v>1</v>
      </c>
      <c r="BD300" s="48">
        <v>2</v>
      </c>
      <c r="BE300" s="49">
        <v>9.523809523809524</v>
      </c>
      <c r="BF300" s="48">
        <v>0</v>
      </c>
      <c r="BG300" s="49">
        <v>0</v>
      </c>
      <c r="BH300" s="48">
        <v>0</v>
      </c>
      <c r="BI300" s="49">
        <v>0</v>
      </c>
      <c r="BJ300" s="48">
        <v>19</v>
      </c>
      <c r="BK300" s="49">
        <v>90.47619047619048</v>
      </c>
      <c r="BL300" s="48">
        <v>21</v>
      </c>
    </row>
    <row r="301" spans="1:64" ht="15">
      <c r="A301" s="64" t="s">
        <v>253</v>
      </c>
      <c r="B301" s="64" t="s">
        <v>265</v>
      </c>
      <c r="C301" s="65" t="s">
        <v>2914</v>
      </c>
      <c r="D301" s="66">
        <v>5.545454545454545</v>
      </c>
      <c r="E301" s="67" t="s">
        <v>136</v>
      </c>
      <c r="F301" s="68">
        <v>26.636363636363637</v>
      </c>
      <c r="G301" s="65"/>
      <c r="H301" s="69"/>
      <c r="I301" s="70"/>
      <c r="J301" s="70"/>
      <c r="K301" s="34" t="s">
        <v>65</v>
      </c>
      <c r="L301" s="77">
        <v>301</v>
      </c>
      <c r="M301" s="77"/>
      <c r="N301" s="72"/>
      <c r="O301" s="79" t="s">
        <v>307</v>
      </c>
      <c r="P301" s="81">
        <v>43509.02417824074</v>
      </c>
      <c r="Q301" s="79" t="s">
        <v>346</v>
      </c>
      <c r="R301" s="79"/>
      <c r="S301" s="79"/>
      <c r="T301" s="79"/>
      <c r="U301" s="79"/>
      <c r="V301" s="82" t="s">
        <v>701</v>
      </c>
      <c r="W301" s="81">
        <v>43509.02417824074</v>
      </c>
      <c r="X301" s="82" t="s">
        <v>848</v>
      </c>
      <c r="Y301" s="79"/>
      <c r="Z301" s="79"/>
      <c r="AA301" s="85" t="s">
        <v>1071</v>
      </c>
      <c r="AB301" s="79"/>
      <c r="AC301" s="79" t="b">
        <v>0</v>
      </c>
      <c r="AD301" s="79">
        <v>0</v>
      </c>
      <c r="AE301" s="85" t="s">
        <v>1169</v>
      </c>
      <c r="AF301" s="79" t="b">
        <v>0</v>
      </c>
      <c r="AG301" s="79" t="s">
        <v>1182</v>
      </c>
      <c r="AH301" s="79"/>
      <c r="AI301" s="85" t="s">
        <v>1169</v>
      </c>
      <c r="AJ301" s="79" t="b">
        <v>0</v>
      </c>
      <c r="AK301" s="79">
        <v>6</v>
      </c>
      <c r="AL301" s="85" t="s">
        <v>1033</v>
      </c>
      <c r="AM301" s="79" t="s">
        <v>1189</v>
      </c>
      <c r="AN301" s="79" t="b">
        <v>0</v>
      </c>
      <c r="AO301" s="85" t="s">
        <v>1033</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253</v>
      </c>
      <c r="B302" s="64" t="s">
        <v>252</v>
      </c>
      <c r="C302" s="65" t="s">
        <v>2918</v>
      </c>
      <c r="D302" s="66">
        <v>10</v>
      </c>
      <c r="E302" s="67" t="s">
        <v>136</v>
      </c>
      <c r="F302" s="68">
        <v>12</v>
      </c>
      <c r="G302" s="65"/>
      <c r="H302" s="69"/>
      <c r="I302" s="70"/>
      <c r="J302" s="70"/>
      <c r="K302" s="34" t="s">
        <v>66</v>
      </c>
      <c r="L302" s="77">
        <v>302</v>
      </c>
      <c r="M302" s="77"/>
      <c r="N302" s="72"/>
      <c r="O302" s="79" t="s">
        <v>307</v>
      </c>
      <c r="P302" s="81">
        <v>43509.02417824074</v>
      </c>
      <c r="Q302" s="79" t="s">
        <v>346</v>
      </c>
      <c r="R302" s="79"/>
      <c r="S302" s="79"/>
      <c r="T302" s="79"/>
      <c r="U302" s="79"/>
      <c r="V302" s="82" t="s">
        <v>701</v>
      </c>
      <c r="W302" s="81">
        <v>43509.02417824074</v>
      </c>
      <c r="X302" s="82" t="s">
        <v>848</v>
      </c>
      <c r="Y302" s="79"/>
      <c r="Z302" s="79"/>
      <c r="AA302" s="85" t="s">
        <v>1071</v>
      </c>
      <c r="AB302" s="79"/>
      <c r="AC302" s="79" t="b">
        <v>0</v>
      </c>
      <c r="AD302" s="79">
        <v>0</v>
      </c>
      <c r="AE302" s="85" t="s">
        <v>1169</v>
      </c>
      <c r="AF302" s="79" t="b">
        <v>0</v>
      </c>
      <c r="AG302" s="79" t="s">
        <v>1182</v>
      </c>
      <c r="AH302" s="79"/>
      <c r="AI302" s="85" t="s">
        <v>1169</v>
      </c>
      <c r="AJ302" s="79" t="b">
        <v>0</v>
      </c>
      <c r="AK302" s="79">
        <v>6</v>
      </c>
      <c r="AL302" s="85" t="s">
        <v>1033</v>
      </c>
      <c r="AM302" s="79" t="s">
        <v>1189</v>
      </c>
      <c r="AN302" s="79" t="b">
        <v>0</v>
      </c>
      <c r="AO302" s="85" t="s">
        <v>1033</v>
      </c>
      <c r="AP302" s="79" t="s">
        <v>176</v>
      </c>
      <c r="AQ302" s="79">
        <v>0</v>
      </c>
      <c r="AR302" s="79">
        <v>0</v>
      </c>
      <c r="AS302" s="79"/>
      <c r="AT302" s="79"/>
      <c r="AU302" s="79"/>
      <c r="AV302" s="79"/>
      <c r="AW302" s="79"/>
      <c r="AX302" s="79"/>
      <c r="AY302" s="79"/>
      <c r="AZ302" s="79"/>
      <c r="BA302">
        <v>32</v>
      </c>
      <c r="BB302" s="78" t="str">
        <f>REPLACE(INDEX(GroupVertices[Group],MATCH(Edges[[#This Row],[Vertex 1]],GroupVertices[Vertex],0)),1,1,"")</f>
        <v>3</v>
      </c>
      <c r="BC302" s="78" t="str">
        <f>REPLACE(INDEX(GroupVertices[Group],MATCH(Edges[[#This Row],[Vertex 2]],GroupVertices[Vertex],0)),1,1,"")</f>
        <v>1</v>
      </c>
      <c r="BD302" s="48">
        <v>1</v>
      </c>
      <c r="BE302" s="49">
        <v>4.545454545454546</v>
      </c>
      <c r="BF302" s="48">
        <v>0</v>
      </c>
      <c r="BG302" s="49">
        <v>0</v>
      </c>
      <c r="BH302" s="48">
        <v>0</v>
      </c>
      <c r="BI302" s="49">
        <v>0</v>
      </c>
      <c r="BJ302" s="48">
        <v>21</v>
      </c>
      <c r="BK302" s="49">
        <v>95.45454545454545</v>
      </c>
      <c r="BL302" s="48">
        <v>22</v>
      </c>
    </row>
    <row r="303" spans="1:64" ht="15">
      <c r="A303" s="64" t="s">
        <v>253</v>
      </c>
      <c r="B303" s="64" t="s">
        <v>278</v>
      </c>
      <c r="C303" s="65" t="s">
        <v>2913</v>
      </c>
      <c r="D303" s="66">
        <v>3.6363636363636362</v>
      </c>
      <c r="E303" s="67" t="s">
        <v>136</v>
      </c>
      <c r="F303" s="68">
        <v>32.90909090909091</v>
      </c>
      <c r="G303" s="65"/>
      <c r="H303" s="69"/>
      <c r="I303" s="70"/>
      <c r="J303" s="70"/>
      <c r="K303" s="34" t="s">
        <v>65</v>
      </c>
      <c r="L303" s="77">
        <v>303</v>
      </c>
      <c r="M303" s="77"/>
      <c r="N303" s="72"/>
      <c r="O303" s="79" t="s">
        <v>307</v>
      </c>
      <c r="P303" s="81">
        <v>43509.02983796296</v>
      </c>
      <c r="Q303" s="79" t="s">
        <v>423</v>
      </c>
      <c r="R303" s="79"/>
      <c r="S303" s="79"/>
      <c r="T303" s="79" t="s">
        <v>265</v>
      </c>
      <c r="U303" s="79"/>
      <c r="V303" s="82" t="s">
        <v>701</v>
      </c>
      <c r="W303" s="81">
        <v>43509.02983796296</v>
      </c>
      <c r="X303" s="82" t="s">
        <v>849</v>
      </c>
      <c r="Y303" s="79"/>
      <c r="Z303" s="79"/>
      <c r="AA303" s="85" t="s">
        <v>1072</v>
      </c>
      <c r="AB303" s="79"/>
      <c r="AC303" s="79" t="b">
        <v>0</v>
      </c>
      <c r="AD303" s="79">
        <v>0</v>
      </c>
      <c r="AE303" s="85" t="s">
        <v>1169</v>
      </c>
      <c r="AF303" s="79" t="b">
        <v>0</v>
      </c>
      <c r="AG303" s="79" t="s">
        <v>1182</v>
      </c>
      <c r="AH303" s="79"/>
      <c r="AI303" s="85" t="s">
        <v>1169</v>
      </c>
      <c r="AJ303" s="79" t="b">
        <v>0</v>
      </c>
      <c r="AK303" s="79">
        <v>1</v>
      </c>
      <c r="AL303" s="85" t="s">
        <v>1094</v>
      </c>
      <c r="AM303" s="79" t="s">
        <v>1189</v>
      </c>
      <c r="AN303" s="79" t="b">
        <v>0</v>
      </c>
      <c r="AO303" s="85" t="s">
        <v>1094</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253</v>
      </c>
      <c r="B304" s="64" t="s">
        <v>265</v>
      </c>
      <c r="C304" s="65" t="s">
        <v>2914</v>
      </c>
      <c r="D304" s="66">
        <v>5.545454545454545</v>
      </c>
      <c r="E304" s="67" t="s">
        <v>136</v>
      </c>
      <c r="F304" s="68">
        <v>26.636363636363637</v>
      </c>
      <c r="G304" s="65"/>
      <c r="H304" s="69"/>
      <c r="I304" s="70"/>
      <c r="J304" s="70"/>
      <c r="K304" s="34" t="s">
        <v>65</v>
      </c>
      <c r="L304" s="77">
        <v>304</v>
      </c>
      <c r="M304" s="77"/>
      <c r="N304" s="72"/>
      <c r="O304" s="79" t="s">
        <v>307</v>
      </c>
      <c r="P304" s="81">
        <v>43509.02983796296</v>
      </c>
      <c r="Q304" s="79" t="s">
        <v>423</v>
      </c>
      <c r="R304" s="79"/>
      <c r="S304" s="79"/>
      <c r="T304" s="79" t="s">
        <v>265</v>
      </c>
      <c r="U304" s="79"/>
      <c r="V304" s="82" t="s">
        <v>701</v>
      </c>
      <c r="W304" s="81">
        <v>43509.02983796296</v>
      </c>
      <c r="X304" s="82" t="s">
        <v>849</v>
      </c>
      <c r="Y304" s="79"/>
      <c r="Z304" s="79"/>
      <c r="AA304" s="85" t="s">
        <v>1072</v>
      </c>
      <c r="AB304" s="79"/>
      <c r="AC304" s="79" t="b">
        <v>0</v>
      </c>
      <c r="AD304" s="79">
        <v>0</v>
      </c>
      <c r="AE304" s="85" t="s">
        <v>1169</v>
      </c>
      <c r="AF304" s="79" t="b">
        <v>0</v>
      </c>
      <c r="AG304" s="79" t="s">
        <v>1182</v>
      </c>
      <c r="AH304" s="79"/>
      <c r="AI304" s="85" t="s">
        <v>1169</v>
      </c>
      <c r="AJ304" s="79" t="b">
        <v>0</v>
      </c>
      <c r="AK304" s="79">
        <v>1</v>
      </c>
      <c r="AL304" s="85" t="s">
        <v>1094</v>
      </c>
      <c r="AM304" s="79" t="s">
        <v>1189</v>
      </c>
      <c r="AN304" s="79" t="b">
        <v>0</v>
      </c>
      <c r="AO304" s="85" t="s">
        <v>1094</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253</v>
      </c>
      <c r="B305" s="64" t="s">
        <v>252</v>
      </c>
      <c r="C305" s="65" t="s">
        <v>2918</v>
      </c>
      <c r="D305" s="66">
        <v>10</v>
      </c>
      <c r="E305" s="67" t="s">
        <v>136</v>
      </c>
      <c r="F305" s="68">
        <v>12</v>
      </c>
      <c r="G305" s="65"/>
      <c r="H305" s="69"/>
      <c r="I305" s="70"/>
      <c r="J305" s="70"/>
      <c r="K305" s="34" t="s">
        <v>66</v>
      </c>
      <c r="L305" s="77">
        <v>305</v>
      </c>
      <c r="M305" s="77"/>
      <c r="N305" s="72"/>
      <c r="O305" s="79" t="s">
        <v>307</v>
      </c>
      <c r="P305" s="81">
        <v>43509.02983796296</v>
      </c>
      <c r="Q305" s="79" t="s">
        <v>423</v>
      </c>
      <c r="R305" s="79"/>
      <c r="S305" s="79"/>
      <c r="T305" s="79" t="s">
        <v>265</v>
      </c>
      <c r="U305" s="79"/>
      <c r="V305" s="82" t="s">
        <v>701</v>
      </c>
      <c r="W305" s="81">
        <v>43509.02983796296</v>
      </c>
      <c r="X305" s="82" t="s">
        <v>849</v>
      </c>
      <c r="Y305" s="79"/>
      <c r="Z305" s="79"/>
      <c r="AA305" s="85" t="s">
        <v>1072</v>
      </c>
      <c r="AB305" s="79"/>
      <c r="AC305" s="79" t="b">
        <v>0</v>
      </c>
      <c r="AD305" s="79">
        <v>0</v>
      </c>
      <c r="AE305" s="85" t="s">
        <v>1169</v>
      </c>
      <c r="AF305" s="79" t="b">
        <v>0</v>
      </c>
      <c r="AG305" s="79" t="s">
        <v>1182</v>
      </c>
      <c r="AH305" s="79"/>
      <c r="AI305" s="85" t="s">
        <v>1169</v>
      </c>
      <c r="AJ305" s="79" t="b">
        <v>0</v>
      </c>
      <c r="AK305" s="79">
        <v>1</v>
      </c>
      <c r="AL305" s="85" t="s">
        <v>1094</v>
      </c>
      <c r="AM305" s="79" t="s">
        <v>1189</v>
      </c>
      <c r="AN305" s="79" t="b">
        <v>0</v>
      </c>
      <c r="AO305" s="85" t="s">
        <v>1094</v>
      </c>
      <c r="AP305" s="79" t="s">
        <v>176</v>
      </c>
      <c r="AQ305" s="79">
        <v>0</v>
      </c>
      <c r="AR305" s="79">
        <v>0</v>
      </c>
      <c r="AS305" s="79"/>
      <c r="AT305" s="79"/>
      <c r="AU305" s="79"/>
      <c r="AV305" s="79"/>
      <c r="AW305" s="79"/>
      <c r="AX305" s="79"/>
      <c r="AY305" s="79"/>
      <c r="AZ305" s="79"/>
      <c r="BA305">
        <v>32</v>
      </c>
      <c r="BB305" s="78" t="str">
        <f>REPLACE(INDEX(GroupVertices[Group],MATCH(Edges[[#This Row],[Vertex 1]],GroupVertices[Vertex],0)),1,1,"")</f>
        <v>3</v>
      </c>
      <c r="BC305" s="78" t="str">
        <f>REPLACE(INDEX(GroupVertices[Group],MATCH(Edges[[#This Row],[Vertex 2]],GroupVertices[Vertex],0)),1,1,"")</f>
        <v>1</v>
      </c>
      <c r="BD305" s="48">
        <v>1</v>
      </c>
      <c r="BE305" s="49">
        <v>5.555555555555555</v>
      </c>
      <c r="BF305" s="48">
        <v>0</v>
      </c>
      <c r="BG305" s="49">
        <v>0</v>
      </c>
      <c r="BH305" s="48">
        <v>0</v>
      </c>
      <c r="BI305" s="49">
        <v>0</v>
      </c>
      <c r="BJ305" s="48">
        <v>17</v>
      </c>
      <c r="BK305" s="49">
        <v>94.44444444444444</v>
      </c>
      <c r="BL305" s="48">
        <v>18</v>
      </c>
    </row>
    <row r="306" spans="1:64" ht="15">
      <c r="A306" s="64" t="s">
        <v>252</v>
      </c>
      <c r="B306" s="64" t="s">
        <v>253</v>
      </c>
      <c r="C306" s="65" t="s">
        <v>2913</v>
      </c>
      <c r="D306" s="66">
        <v>3.6363636363636362</v>
      </c>
      <c r="E306" s="67" t="s">
        <v>136</v>
      </c>
      <c r="F306" s="68">
        <v>32.90909090909091</v>
      </c>
      <c r="G306" s="65"/>
      <c r="H306" s="69"/>
      <c r="I306" s="70"/>
      <c r="J306" s="70"/>
      <c r="K306" s="34" t="s">
        <v>66</v>
      </c>
      <c r="L306" s="77">
        <v>306</v>
      </c>
      <c r="M306" s="77"/>
      <c r="N306" s="72"/>
      <c r="O306" s="79" t="s">
        <v>307</v>
      </c>
      <c r="P306" s="81">
        <v>43445.17306712963</v>
      </c>
      <c r="Q306" s="79" t="s">
        <v>424</v>
      </c>
      <c r="R306" s="79"/>
      <c r="S306" s="79"/>
      <c r="T306" s="79" t="s">
        <v>565</v>
      </c>
      <c r="U306" s="82" t="s">
        <v>642</v>
      </c>
      <c r="V306" s="82" t="s">
        <v>642</v>
      </c>
      <c r="W306" s="81">
        <v>43445.17306712963</v>
      </c>
      <c r="X306" s="82" t="s">
        <v>850</v>
      </c>
      <c r="Y306" s="79"/>
      <c r="Z306" s="79"/>
      <c r="AA306" s="85" t="s">
        <v>1073</v>
      </c>
      <c r="AB306" s="79"/>
      <c r="AC306" s="79" t="b">
        <v>0</v>
      </c>
      <c r="AD306" s="79">
        <v>3</v>
      </c>
      <c r="AE306" s="85" t="s">
        <v>1169</v>
      </c>
      <c r="AF306" s="79" t="b">
        <v>0</v>
      </c>
      <c r="AG306" s="79" t="s">
        <v>1182</v>
      </c>
      <c r="AH306" s="79"/>
      <c r="AI306" s="85" t="s">
        <v>1169</v>
      </c>
      <c r="AJ306" s="79" t="b">
        <v>0</v>
      </c>
      <c r="AK306" s="79">
        <v>2</v>
      </c>
      <c r="AL306" s="85" t="s">
        <v>1169</v>
      </c>
      <c r="AM306" s="79" t="s">
        <v>1189</v>
      </c>
      <c r="AN306" s="79" t="b">
        <v>0</v>
      </c>
      <c r="AO306" s="85" t="s">
        <v>1073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3</v>
      </c>
      <c r="BD306" s="48"/>
      <c r="BE306" s="49"/>
      <c r="BF306" s="48"/>
      <c r="BG306" s="49"/>
      <c r="BH306" s="48"/>
      <c r="BI306" s="49"/>
      <c r="BJ306" s="48"/>
      <c r="BK306" s="49"/>
      <c r="BL306" s="48"/>
    </row>
    <row r="307" spans="1:64" ht="15">
      <c r="A307" s="64" t="s">
        <v>252</v>
      </c>
      <c r="B307" s="64" t="s">
        <v>253</v>
      </c>
      <c r="C307" s="65" t="s">
        <v>2913</v>
      </c>
      <c r="D307" s="66">
        <v>3.6363636363636362</v>
      </c>
      <c r="E307" s="67" t="s">
        <v>136</v>
      </c>
      <c r="F307" s="68">
        <v>32.90909090909091</v>
      </c>
      <c r="G307" s="65"/>
      <c r="H307" s="69"/>
      <c r="I307" s="70"/>
      <c r="J307" s="70"/>
      <c r="K307" s="34" t="s">
        <v>66</v>
      </c>
      <c r="L307" s="77">
        <v>307</v>
      </c>
      <c r="M307" s="77"/>
      <c r="N307" s="72"/>
      <c r="O307" s="79" t="s">
        <v>307</v>
      </c>
      <c r="P307" s="81">
        <v>43488.828148148146</v>
      </c>
      <c r="Q307" s="79" t="s">
        <v>391</v>
      </c>
      <c r="R307" s="79"/>
      <c r="S307" s="79"/>
      <c r="T307" s="79" t="s">
        <v>584</v>
      </c>
      <c r="U307" s="82" t="s">
        <v>636</v>
      </c>
      <c r="V307" s="82" t="s">
        <v>636</v>
      </c>
      <c r="W307" s="81">
        <v>43488.828148148146</v>
      </c>
      <c r="X307" s="82" t="s">
        <v>806</v>
      </c>
      <c r="Y307" s="79"/>
      <c r="Z307" s="79"/>
      <c r="AA307" s="85" t="s">
        <v>1029</v>
      </c>
      <c r="AB307" s="79"/>
      <c r="AC307" s="79" t="b">
        <v>0</v>
      </c>
      <c r="AD307" s="79">
        <v>0</v>
      </c>
      <c r="AE307" s="85" t="s">
        <v>1169</v>
      </c>
      <c r="AF307" s="79" t="b">
        <v>0</v>
      </c>
      <c r="AG307" s="79" t="s">
        <v>1182</v>
      </c>
      <c r="AH307" s="79"/>
      <c r="AI307" s="85" t="s">
        <v>1169</v>
      </c>
      <c r="AJ307" s="79" t="b">
        <v>0</v>
      </c>
      <c r="AK307" s="79">
        <v>0</v>
      </c>
      <c r="AL307" s="85" t="s">
        <v>1169</v>
      </c>
      <c r="AM307" s="79" t="s">
        <v>1189</v>
      </c>
      <c r="AN307" s="79" t="b">
        <v>0</v>
      </c>
      <c r="AO307" s="85" t="s">
        <v>1029</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262</v>
      </c>
      <c r="B308" s="64" t="s">
        <v>253</v>
      </c>
      <c r="C308" s="65" t="s">
        <v>2912</v>
      </c>
      <c r="D308" s="66">
        <v>3</v>
      </c>
      <c r="E308" s="67" t="s">
        <v>132</v>
      </c>
      <c r="F308" s="68">
        <v>35</v>
      </c>
      <c r="G308" s="65"/>
      <c r="H308" s="69"/>
      <c r="I308" s="70"/>
      <c r="J308" s="70"/>
      <c r="K308" s="34" t="s">
        <v>65</v>
      </c>
      <c r="L308" s="77">
        <v>308</v>
      </c>
      <c r="M308" s="77"/>
      <c r="N308" s="72"/>
      <c r="O308" s="79" t="s">
        <v>307</v>
      </c>
      <c r="P308" s="81">
        <v>43445.845601851855</v>
      </c>
      <c r="Q308" s="79" t="s">
        <v>410</v>
      </c>
      <c r="R308" s="79"/>
      <c r="S308" s="79"/>
      <c r="T308" s="79" t="s">
        <v>591</v>
      </c>
      <c r="U308" s="79"/>
      <c r="V308" s="82" t="s">
        <v>710</v>
      </c>
      <c r="W308" s="81">
        <v>43445.845601851855</v>
      </c>
      <c r="X308" s="82" t="s">
        <v>851</v>
      </c>
      <c r="Y308" s="79"/>
      <c r="Z308" s="79"/>
      <c r="AA308" s="85" t="s">
        <v>1074</v>
      </c>
      <c r="AB308" s="79"/>
      <c r="AC308" s="79" t="b">
        <v>0</v>
      </c>
      <c r="AD308" s="79">
        <v>0</v>
      </c>
      <c r="AE308" s="85" t="s">
        <v>1169</v>
      </c>
      <c r="AF308" s="79" t="b">
        <v>0</v>
      </c>
      <c r="AG308" s="79" t="s">
        <v>1182</v>
      </c>
      <c r="AH308" s="79"/>
      <c r="AI308" s="85" t="s">
        <v>1169</v>
      </c>
      <c r="AJ308" s="79" t="b">
        <v>0</v>
      </c>
      <c r="AK308" s="79">
        <v>2</v>
      </c>
      <c r="AL308" s="85" t="s">
        <v>1073</v>
      </c>
      <c r="AM308" s="79" t="s">
        <v>1189</v>
      </c>
      <c r="AN308" s="79" t="b">
        <v>0</v>
      </c>
      <c r="AO308" s="85" t="s">
        <v>1073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3</v>
      </c>
      <c r="BD308" s="48"/>
      <c r="BE308" s="49"/>
      <c r="BF308" s="48"/>
      <c r="BG308" s="49"/>
      <c r="BH308" s="48"/>
      <c r="BI308" s="49"/>
      <c r="BJ308" s="48"/>
      <c r="BK308" s="49"/>
      <c r="BL308" s="48"/>
    </row>
    <row r="309" spans="1:64" ht="15">
      <c r="A309" s="64" t="s">
        <v>228</v>
      </c>
      <c r="B309" s="64" t="s">
        <v>252</v>
      </c>
      <c r="C309" s="65" t="s">
        <v>2914</v>
      </c>
      <c r="D309" s="66">
        <v>5.545454545454545</v>
      </c>
      <c r="E309" s="67" t="s">
        <v>136</v>
      </c>
      <c r="F309" s="68">
        <v>26.636363636363637</v>
      </c>
      <c r="G309" s="65"/>
      <c r="H309" s="69"/>
      <c r="I309" s="70"/>
      <c r="J309" s="70"/>
      <c r="K309" s="34" t="s">
        <v>66</v>
      </c>
      <c r="L309" s="77">
        <v>309</v>
      </c>
      <c r="M309" s="77"/>
      <c r="N309" s="72"/>
      <c r="O309" s="79" t="s">
        <v>307</v>
      </c>
      <c r="P309" s="81">
        <v>43445.620358796295</v>
      </c>
      <c r="Q309" s="79" t="s">
        <v>425</v>
      </c>
      <c r="R309" s="79"/>
      <c r="S309" s="79"/>
      <c r="T309" s="79" t="s">
        <v>581</v>
      </c>
      <c r="U309" s="82" t="s">
        <v>643</v>
      </c>
      <c r="V309" s="82" t="s">
        <v>643</v>
      </c>
      <c r="W309" s="81">
        <v>43445.620358796295</v>
      </c>
      <c r="X309" s="82" t="s">
        <v>852</v>
      </c>
      <c r="Y309" s="79"/>
      <c r="Z309" s="79"/>
      <c r="AA309" s="85" t="s">
        <v>1075</v>
      </c>
      <c r="AB309" s="79"/>
      <c r="AC309" s="79" t="b">
        <v>0</v>
      </c>
      <c r="AD309" s="79">
        <v>4</v>
      </c>
      <c r="AE309" s="85" t="s">
        <v>1169</v>
      </c>
      <c r="AF309" s="79" t="b">
        <v>0</v>
      </c>
      <c r="AG309" s="79" t="s">
        <v>1182</v>
      </c>
      <c r="AH309" s="79"/>
      <c r="AI309" s="85" t="s">
        <v>1169</v>
      </c>
      <c r="AJ309" s="79" t="b">
        <v>0</v>
      </c>
      <c r="AK309" s="79">
        <v>3</v>
      </c>
      <c r="AL309" s="85" t="s">
        <v>1169</v>
      </c>
      <c r="AM309" s="79" t="s">
        <v>1189</v>
      </c>
      <c r="AN309" s="79" t="b">
        <v>0</v>
      </c>
      <c r="AO309" s="85" t="s">
        <v>1075</v>
      </c>
      <c r="AP309" s="79" t="s">
        <v>1205</v>
      </c>
      <c r="AQ309" s="79">
        <v>0</v>
      </c>
      <c r="AR309" s="79">
        <v>0</v>
      </c>
      <c r="AS309" s="79"/>
      <c r="AT309" s="79"/>
      <c r="AU309" s="79"/>
      <c r="AV309" s="79"/>
      <c r="AW309" s="79"/>
      <c r="AX309" s="79"/>
      <c r="AY309" s="79"/>
      <c r="AZ309" s="79"/>
      <c r="BA309">
        <v>5</v>
      </c>
      <c r="BB309" s="78" t="str">
        <f>REPLACE(INDEX(GroupVertices[Group],MATCH(Edges[[#This Row],[Vertex 1]],GroupVertices[Vertex],0)),1,1,"")</f>
        <v>5</v>
      </c>
      <c r="BC309" s="78" t="str">
        <f>REPLACE(INDEX(GroupVertices[Group],MATCH(Edges[[#This Row],[Vertex 2]],GroupVertices[Vertex],0)),1,1,"")</f>
        <v>1</v>
      </c>
      <c r="BD309" s="48"/>
      <c r="BE309" s="49"/>
      <c r="BF309" s="48"/>
      <c r="BG309" s="49"/>
      <c r="BH309" s="48"/>
      <c r="BI309" s="49"/>
      <c r="BJ309" s="48"/>
      <c r="BK309" s="49"/>
      <c r="BL309" s="48"/>
    </row>
    <row r="310" spans="1:64" ht="15">
      <c r="A310" s="64" t="s">
        <v>228</v>
      </c>
      <c r="B310" s="64" t="s">
        <v>255</v>
      </c>
      <c r="C310" s="65" t="s">
        <v>2913</v>
      </c>
      <c r="D310" s="66">
        <v>3.6363636363636362</v>
      </c>
      <c r="E310" s="67" t="s">
        <v>136</v>
      </c>
      <c r="F310" s="68">
        <v>32.90909090909091</v>
      </c>
      <c r="G310" s="65"/>
      <c r="H310" s="69"/>
      <c r="I310" s="70"/>
      <c r="J310" s="70"/>
      <c r="K310" s="34" t="s">
        <v>66</v>
      </c>
      <c r="L310" s="77">
        <v>310</v>
      </c>
      <c r="M310" s="77"/>
      <c r="N310" s="72"/>
      <c r="O310" s="79" t="s">
        <v>307</v>
      </c>
      <c r="P310" s="81">
        <v>43445.620358796295</v>
      </c>
      <c r="Q310" s="79" t="s">
        <v>425</v>
      </c>
      <c r="R310" s="79"/>
      <c r="S310" s="79"/>
      <c r="T310" s="79" t="s">
        <v>581</v>
      </c>
      <c r="U310" s="82" t="s">
        <v>643</v>
      </c>
      <c r="V310" s="82" t="s">
        <v>643</v>
      </c>
      <c r="W310" s="81">
        <v>43445.620358796295</v>
      </c>
      <c r="X310" s="82" t="s">
        <v>852</v>
      </c>
      <c r="Y310" s="79"/>
      <c r="Z310" s="79"/>
      <c r="AA310" s="85" t="s">
        <v>1075</v>
      </c>
      <c r="AB310" s="79"/>
      <c r="AC310" s="79" t="b">
        <v>0</v>
      </c>
      <c r="AD310" s="79">
        <v>4</v>
      </c>
      <c r="AE310" s="85" t="s">
        <v>1169</v>
      </c>
      <c r="AF310" s="79" t="b">
        <v>0</v>
      </c>
      <c r="AG310" s="79" t="s">
        <v>1182</v>
      </c>
      <c r="AH310" s="79"/>
      <c r="AI310" s="85" t="s">
        <v>1169</v>
      </c>
      <c r="AJ310" s="79" t="b">
        <v>0</v>
      </c>
      <c r="AK310" s="79">
        <v>3</v>
      </c>
      <c r="AL310" s="85" t="s">
        <v>1169</v>
      </c>
      <c r="AM310" s="79" t="s">
        <v>1189</v>
      </c>
      <c r="AN310" s="79" t="b">
        <v>0</v>
      </c>
      <c r="AO310" s="85" t="s">
        <v>1075</v>
      </c>
      <c r="AP310" s="79" t="s">
        <v>1205</v>
      </c>
      <c r="AQ310" s="79">
        <v>0</v>
      </c>
      <c r="AR310" s="79">
        <v>0</v>
      </c>
      <c r="AS310" s="79"/>
      <c r="AT310" s="79"/>
      <c r="AU310" s="79"/>
      <c r="AV310" s="79"/>
      <c r="AW310" s="79"/>
      <c r="AX310" s="79"/>
      <c r="AY310" s="79"/>
      <c r="AZ310" s="79"/>
      <c r="BA310">
        <v>2</v>
      </c>
      <c r="BB310" s="78" t="str">
        <f>REPLACE(INDEX(GroupVertices[Group],MATCH(Edges[[#This Row],[Vertex 1]],GroupVertices[Vertex],0)),1,1,"")</f>
        <v>5</v>
      </c>
      <c r="BC310" s="78" t="str">
        <f>REPLACE(INDEX(GroupVertices[Group],MATCH(Edges[[#This Row],[Vertex 2]],GroupVertices[Vertex],0)),1,1,"")</f>
        <v>1</v>
      </c>
      <c r="BD310" s="48">
        <v>0</v>
      </c>
      <c r="BE310" s="49">
        <v>0</v>
      </c>
      <c r="BF310" s="48">
        <v>0</v>
      </c>
      <c r="BG310" s="49">
        <v>0</v>
      </c>
      <c r="BH310" s="48">
        <v>0</v>
      </c>
      <c r="BI310" s="49">
        <v>0</v>
      </c>
      <c r="BJ310" s="48">
        <v>24</v>
      </c>
      <c r="BK310" s="49">
        <v>100</v>
      </c>
      <c r="BL310" s="48">
        <v>24</v>
      </c>
    </row>
    <row r="311" spans="1:64" ht="15">
      <c r="A311" s="64" t="s">
        <v>228</v>
      </c>
      <c r="B311" s="64" t="s">
        <v>252</v>
      </c>
      <c r="C311" s="65" t="s">
        <v>2914</v>
      </c>
      <c r="D311" s="66">
        <v>5.545454545454545</v>
      </c>
      <c r="E311" s="67" t="s">
        <v>136</v>
      </c>
      <c r="F311" s="68">
        <v>26.636363636363637</v>
      </c>
      <c r="G311" s="65"/>
      <c r="H311" s="69"/>
      <c r="I311" s="70"/>
      <c r="J311" s="70"/>
      <c r="K311" s="34" t="s">
        <v>66</v>
      </c>
      <c r="L311" s="77">
        <v>311</v>
      </c>
      <c r="M311" s="77"/>
      <c r="N311" s="72"/>
      <c r="O311" s="79" t="s">
        <v>307</v>
      </c>
      <c r="P311" s="81">
        <v>43440.70347222222</v>
      </c>
      <c r="Q311" s="79" t="s">
        <v>426</v>
      </c>
      <c r="R311" s="82" t="s">
        <v>518</v>
      </c>
      <c r="S311" s="79" t="s">
        <v>553</v>
      </c>
      <c r="T311" s="79"/>
      <c r="U311" s="79"/>
      <c r="V311" s="82" t="s">
        <v>677</v>
      </c>
      <c r="W311" s="81">
        <v>43440.70347222222</v>
      </c>
      <c r="X311" s="82" t="s">
        <v>853</v>
      </c>
      <c r="Y311" s="79"/>
      <c r="Z311" s="79"/>
      <c r="AA311" s="85" t="s">
        <v>1076</v>
      </c>
      <c r="AB311" s="79"/>
      <c r="AC311" s="79" t="b">
        <v>0</v>
      </c>
      <c r="AD311" s="79">
        <v>3</v>
      </c>
      <c r="AE311" s="85" t="s">
        <v>1169</v>
      </c>
      <c r="AF311" s="79" t="b">
        <v>0</v>
      </c>
      <c r="AG311" s="79" t="s">
        <v>1182</v>
      </c>
      <c r="AH311" s="79"/>
      <c r="AI311" s="85" t="s">
        <v>1169</v>
      </c>
      <c r="AJ311" s="79" t="b">
        <v>0</v>
      </c>
      <c r="AK311" s="79">
        <v>1</v>
      </c>
      <c r="AL311" s="85" t="s">
        <v>1169</v>
      </c>
      <c r="AM311" s="79" t="s">
        <v>1192</v>
      </c>
      <c r="AN311" s="79" t="b">
        <v>0</v>
      </c>
      <c r="AO311" s="85" t="s">
        <v>1076</v>
      </c>
      <c r="AP311" s="79" t="s">
        <v>176</v>
      </c>
      <c r="AQ311" s="79">
        <v>0</v>
      </c>
      <c r="AR311" s="79">
        <v>0</v>
      </c>
      <c r="AS311" s="79"/>
      <c r="AT311" s="79"/>
      <c r="AU311" s="79"/>
      <c r="AV311" s="79"/>
      <c r="AW311" s="79"/>
      <c r="AX311" s="79"/>
      <c r="AY311" s="79"/>
      <c r="AZ311" s="79"/>
      <c r="BA311">
        <v>5</v>
      </c>
      <c r="BB311" s="78" t="str">
        <f>REPLACE(INDEX(GroupVertices[Group],MATCH(Edges[[#This Row],[Vertex 1]],GroupVertices[Vertex],0)),1,1,"")</f>
        <v>5</v>
      </c>
      <c r="BC311" s="78" t="str">
        <f>REPLACE(INDEX(GroupVertices[Group],MATCH(Edges[[#This Row],[Vertex 2]],GroupVertices[Vertex],0)),1,1,"")</f>
        <v>1</v>
      </c>
      <c r="BD311" s="48">
        <v>0</v>
      </c>
      <c r="BE311" s="49">
        <v>0</v>
      </c>
      <c r="BF311" s="48">
        <v>1</v>
      </c>
      <c r="BG311" s="49">
        <v>3.8461538461538463</v>
      </c>
      <c r="BH311" s="48">
        <v>0</v>
      </c>
      <c r="BI311" s="49">
        <v>0</v>
      </c>
      <c r="BJ311" s="48">
        <v>25</v>
      </c>
      <c r="BK311" s="49">
        <v>96.15384615384616</v>
      </c>
      <c r="BL311" s="48">
        <v>26</v>
      </c>
    </row>
    <row r="312" spans="1:64" ht="15">
      <c r="A312" s="64" t="s">
        <v>228</v>
      </c>
      <c r="B312" s="64" t="s">
        <v>252</v>
      </c>
      <c r="C312" s="65" t="s">
        <v>2914</v>
      </c>
      <c r="D312" s="66">
        <v>5.545454545454545</v>
      </c>
      <c r="E312" s="67" t="s">
        <v>136</v>
      </c>
      <c r="F312" s="68">
        <v>26.636363636363637</v>
      </c>
      <c r="G312" s="65"/>
      <c r="H312" s="69"/>
      <c r="I312" s="70"/>
      <c r="J312" s="70"/>
      <c r="K312" s="34" t="s">
        <v>66</v>
      </c>
      <c r="L312" s="77">
        <v>312</v>
      </c>
      <c r="M312" s="77"/>
      <c r="N312" s="72"/>
      <c r="O312" s="79" t="s">
        <v>307</v>
      </c>
      <c r="P312" s="81">
        <v>43441.72180555556</v>
      </c>
      <c r="Q312" s="79" t="s">
        <v>326</v>
      </c>
      <c r="R312" s="79"/>
      <c r="S312" s="79"/>
      <c r="T312" s="79"/>
      <c r="U312" s="79"/>
      <c r="V312" s="82" t="s">
        <v>677</v>
      </c>
      <c r="W312" s="81">
        <v>43441.72180555556</v>
      </c>
      <c r="X312" s="82" t="s">
        <v>734</v>
      </c>
      <c r="Y312" s="79"/>
      <c r="Z312" s="79"/>
      <c r="AA312" s="85" t="s">
        <v>957</v>
      </c>
      <c r="AB312" s="85" t="s">
        <v>1164</v>
      </c>
      <c r="AC312" s="79" t="b">
        <v>0</v>
      </c>
      <c r="AD312" s="79">
        <v>0</v>
      </c>
      <c r="AE312" s="85" t="s">
        <v>1171</v>
      </c>
      <c r="AF312" s="79" t="b">
        <v>0</v>
      </c>
      <c r="AG312" s="79" t="s">
        <v>1182</v>
      </c>
      <c r="AH312" s="79"/>
      <c r="AI312" s="85" t="s">
        <v>1169</v>
      </c>
      <c r="AJ312" s="79" t="b">
        <v>0</v>
      </c>
      <c r="AK312" s="79">
        <v>0</v>
      </c>
      <c r="AL312" s="85" t="s">
        <v>1169</v>
      </c>
      <c r="AM312" s="79" t="s">
        <v>1192</v>
      </c>
      <c r="AN312" s="79" t="b">
        <v>0</v>
      </c>
      <c r="AO312" s="85" t="s">
        <v>1164</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5</v>
      </c>
      <c r="BC312" s="78" t="str">
        <f>REPLACE(INDEX(GroupVertices[Group],MATCH(Edges[[#This Row],[Vertex 2]],GroupVertices[Vertex],0)),1,1,"")</f>
        <v>1</v>
      </c>
      <c r="BD312" s="48">
        <v>0</v>
      </c>
      <c r="BE312" s="49">
        <v>0</v>
      </c>
      <c r="BF312" s="48">
        <v>0</v>
      </c>
      <c r="BG312" s="49">
        <v>0</v>
      </c>
      <c r="BH312" s="48">
        <v>0</v>
      </c>
      <c r="BI312" s="49">
        <v>0</v>
      </c>
      <c r="BJ312" s="48">
        <v>22</v>
      </c>
      <c r="BK312" s="49">
        <v>100</v>
      </c>
      <c r="BL312" s="48">
        <v>22</v>
      </c>
    </row>
    <row r="313" spans="1:64" ht="15">
      <c r="A313" s="64" t="s">
        <v>228</v>
      </c>
      <c r="B313" s="64" t="s">
        <v>252</v>
      </c>
      <c r="C313" s="65" t="s">
        <v>2914</v>
      </c>
      <c r="D313" s="66">
        <v>5.545454545454545</v>
      </c>
      <c r="E313" s="67" t="s">
        <v>136</v>
      </c>
      <c r="F313" s="68">
        <v>26.636363636363637</v>
      </c>
      <c r="G313" s="65"/>
      <c r="H313" s="69"/>
      <c r="I313" s="70"/>
      <c r="J313" s="70"/>
      <c r="K313" s="34" t="s">
        <v>66</v>
      </c>
      <c r="L313" s="77">
        <v>313</v>
      </c>
      <c r="M313" s="77"/>
      <c r="N313" s="72"/>
      <c r="O313" s="79" t="s">
        <v>307</v>
      </c>
      <c r="P313" s="81">
        <v>43446.54099537037</v>
      </c>
      <c r="Q313" s="79" t="s">
        <v>427</v>
      </c>
      <c r="R313" s="82" t="s">
        <v>519</v>
      </c>
      <c r="S313" s="79" t="s">
        <v>553</v>
      </c>
      <c r="T313" s="79" t="s">
        <v>581</v>
      </c>
      <c r="U313" s="79"/>
      <c r="V313" s="82" t="s">
        <v>677</v>
      </c>
      <c r="W313" s="81">
        <v>43446.54099537037</v>
      </c>
      <c r="X313" s="82" t="s">
        <v>854</v>
      </c>
      <c r="Y313" s="79"/>
      <c r="Z313" s="79"/>
      <c r="AA313" s="85" t="s">
        <v>1077</v>
      </c>
      <c r="AB313" s="79"/>
      <c r="AC313" s="79" t="b">
        <v>0</v>
      </c>
      <c r="AD313" s="79">
        <v>0</v>
      </c>
      <c r="AE313" s="85" t="s">
        <v>1169</v>
      </c>
      <c r="AF313" s="79" t="b">
        <v>0</v>
      </c>
      <c r="AG313" s="79" t="s">
        <v>1182</v>
      </c>
      <c r="AH313" s="79"/>
      <c r="AI313" s="85" t="s">
        <v>1169</v>
      </c>
      <c r="AJ313" s="79" t="b">
        <v>0</v>
      </c>
      <c r="AK313" s="79">
        <v>1</v>
      </c>
      <c r="AL313" s="85" t="s">
        <v>1169</v>
      </c>
      <c r="AM313" s="79" t="s">
        <v>1189</v>
      </c>
      <c r="AN313" s="79" t="b">
        <v>0</v>
      </c>
      <c r="AO313" s="85" t="s">
        <v>1077</v>
      </c>
      <c r="AP313" s="79" t="s">
        <v>176</v>
      </c>
      <c r="AQ313" s="79">
        <v>0</v>
      </c>
      <c r="AR313" s="79">
        <v>0</v>
      </c>
      <c r="AS313" s="79" t="s">
        <v>1208</v>
      </c>
      <c r="AT313" s="79" t="s">
        <v>1211</v>
      </c>
      <c r="AU313" s="79" t="s">
        <v>1213</v>
      </c>
      <c r="AV313" s="79" t="s">
        <v>1216</v>
      </c>
      <c r="AW313" s="79" t="s">
        <v>1220</v>
      </c>
      <c r="AX313" s="79" t="s">
        <v>1224</v>
      </c>
      <c r="AY313" s="79" t="s">
        <v>1226</v>
      </c>
      <c r="AZ313" s="82" t="s">
        <v>1229</v>
      </c>
      <c r="BA313">
        <v>5</v>
      </c>
      <c r="BB313" s="78" t="str">
        <f>REPLACE(INDEX(GroupVertices[Group],MATCH(Edges[[#This Row],[Vertex 1]],GroupVertices[Vertex],0)),1,1,"")</f>
        <v>5</v>
      </c>
      <c r="BC313" s="78" t="str">
        <f>REPLACE(INDEX(GroupVertices[Group],MATCH(Edges[[#This Row],[Vertex 2]],GroupVertices[Vertex],0)),1,1,"")</f>
        <v>1</v>
      </c>
      <c r="BD313" s="48">
        <v>2</v>
      </c>
      <c r="BE313" s="49">
        <v>8</v>
      </c>
      <c r="BF313" s="48">
        <v>0</v>
      </c>
      <c r="BG313" s="49">
        <v>0</v>
      </c>
      <c r="BH313" s="48">
        <v>0</v>
      </c>
      <c r="BI313" s="49">
        <v>0</v>
      </c>
      <c r="BJ313" s="48">
        <v>23</v>
      </c>
      <c r="BK313" s="49">
        <v>92</v>
      </c>
      <c r="BL313" s="48">
        <v>25</v>
      </c>
    </row>
    <row r="314" spans="1:64" ht="15">
      <c r="A314" s="64" t="s">
        <v>228</v>
      </c>
      <c r="B314" s="64" t="s">
        <v>255</v>
      </c>
      <c r="C314" s="65" t="s">
        <v>2913</v>
      </c>
      <c r="D314" s="66">
        <v>3.6363636363636362</v>
      </c>
      <c r="E314" s="67" t="s">
        <v>136</v>
      </c>
      <c r="F314" s="68">
        <v>32.90909090909091</v>
      </c>
      <c r="G314" s="65"/>
      <c r="H314" s="69"/>
      <c r="I314" s="70"/>
      <c r="J314" s="70"/>
      <c r="K314" s="34" t="s">
        <v>66</v>
      </c>
      <c r="L314" s="77">
        <v>314</v>
      </c>
      <c r="M314" s="77"/>
      <c r="N314" s="72"/>
      <c r="O314" s="79" t="s">
        <v>307</v>
      </c>
      <c r="P314" s="81">
        <v>43494.67524305556</v>
      </c>
      <c r="Q314" s="79" t="s">
        <v>428</v>
      </c>
      <c r="R314" s="79" t="s">
        <v>520</v>
      </c>
      <c r="S314" s="79" t="s">
        <v>554</v>
      </c>
      <c r="T314" s="79"/>
      <c r="U314" s="79"/>
      <c r="V314" s="82" t="s">
        <v>677</v>
      </c>
      <c r="W314" s="81">
        <v>43494.67524305556</v>
      </c>
      <c r="X314" s="82" t="s">
        <v>855</v>
      </c>
      <c r="Y314" s="79"/>
      <c r="Z314" s="79"/>
      <c r="AA314" s="85" t="s">
        <v>1078</v>
      </c>
      <c r="AB314" s="79"/>
      <c r="AC314" s="79" t="b">
        <v>0</v>
      </c>
      <c r="AD314" s="79">
        <v>0</v>
      </c>
      <c r="AE314" s="85" t="s">
        <v>1169</v>
      </c>
      <c r="AF314" s="79" t="b">
        <v>1</v>
      </c>
      <c r="AG314" s="79" t="s">
        <v>1182</v>
      </c>
      <c r="AH314" s="79"/>
      <c r="AI314" s="85" t="s">
        <v>1186</v>
      </c>
      <c r="AJ314" s="79" t="b">
        <v>0</v>
      </c>
      <c r="AK314" s="79">
        <v>1</v>
      </c>
      <c r="AL314" s="85" t="s">
        <v>1169</v>
      </c>
      <c r="AM314" s="79" t="s">
        <v>1192</v>
      </c>
      <c r="AN314" s="79" t="b">
        <v>0</v>
      </c>
      <c r="AO314" s="85" t="s">
        <v>1078</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5</v>
      </c>
      <c r="BC314" s="78" t="str">
        <f>REPLACE(INDEX(GroupVertices[Group],MATCH(Edges[[#This Row],[Vertex 2]],GroupVertices[Vertex],0)),1,1,"")</f>
        <v>1</v>
      </c>
      <c r="BD314" s="48">
        <v>3</v>
      </c>
      <c r="BE314" s="49">
        <v>13.636363636363637</v>
      </c>
      <c r="BF314" s="48">
        <v>0</v>
      </c>
      <c r="BG314" s="49">
        <v>0</v>
      </c>
      <c r="BH314" s="48">
        <v>0</v>
      </c>
      <c r="BI314" s="49">
        <v>0</v>
      </c>
      <c r="BJ314" s="48">
        <v>19</v>
      </c>
      <c r="BK314" s="49">
        <v>86.36363636363636</v>
      </c>
      <c r="BL314" s="48">
        <v>22</v>
      </c>
    </row>
    <row r="315" spans="1:64" ht="15">
      <c r="A315" s="64" t="s">
        <v>228</v>
      </c>
      <c r="B315" s="64" t="s">
        <v>252</v>
      </c>
      <c r="C315" s="65" t="s">
        <v>2914</v>
      </c>
      <c r="D315" s="66">
        <v>5.545454545454545</v>
      </c>
      <c r="E315" s="67" t="s">
        <v>136</v>
      </c>
      <c r="F315" s="68">
        <v>26.636363636363637</v>
      </c>
      <c r="G315" s="65"/>
      <c r="H315" s="69"/>
      <c r="I315" s="70"/>
      <c r="J315" s="70"/>
      <c r="K315" s="34" t="s">
        <v>66</v>
      </c>
      <c r="L315" s="77">
        <v>315</v>
      </c>
      <c r="M315" s="77"/>
      <c r="N315" s="72"/>
      <c r="O315" s="79" t="s">
        <v>307</v>
      </c>
      <c r="P315" s="81">
        <v>43494.67524305556</v>
      </c>
      <c r="Q315" s="79" t="s">
        <v>428</v>
      </c>
      <c r="R315" s="79" t="s">
        <v>520</v>
      </c>
      <c r="S315" s="79" t="s">
        <v>554</v>
      </c>
      <c r="T315" s="79"/>
      <c r="U315" s="79"/>
      <c r="V315" s="82" t="s">
        <v>677</v>
      </c>
      <c r="W315" s="81">
        <v>43494.67524305556</v>
      </c>
      <c r="X315" s="82" t="s">
        <v>855</v>
      </c>
      <c r="Y315" s="79"/>
      <c r="Z315" s="79"/>
      <c r="AA315" s="85" t="s">
        <v>1078</v>
      </c>
      <c r="AB315" s="79"/>
      <c r="AC315" s="79" t="b">
        <v>0</v>
      </c>
      <c r="AD315" s="79">
        <v>0</v>
      </c>
      <c r="AE315" s="85" t="s">
        <v>1169</v>
      </c>
      <c r="AF315" s="79" t="b">
        <v>1</v>
      </c>
      <c r="AG315" s="79" t="s">
        <v>1182</v>
      </c>
      <c r="AH315" s="79"/>
      <c r="AI315" s="85" t="s">
        <v>1186</v>
      </c>
      <c r="AJ315" s="79" t="b">
        <v>0</v>
      </c>
      <c r="AK315" s="79">
        <v>1</v>
      </c>
      <c r="AL315" s="85" t="s">
        <v>1169</v>
      </c>
      <c r="AM315" s="79" t="s">
        <v>1192</v>
      </c>
      <c r="AN315" s="79" t="b">
        <v>0</v>
      </c>
      <c r="AO315" s="85" t="s">
        <v>1078</v>
      </c>
      <c r="AP315" s="79" t="s">
        <v>176</v>
      </c>
      <c r="AQ315" s="79">
        <v>0</v>
      </c>
      <c r="AR315" s="79">
        <v>0</v>
      </c>
      <c r="AS315" s="79"/>
      <c r="AT315" s="79"/>
      <c r="AU315" s="79"/>
      <c r="AV315" s="79"/>
      <c r="AW315" s="79"/>
      <c r="AX315" s="79"/>
      <c r="AY315" s="79"/>
      <c r="AZ315" s="79"/>
      <c r="BA315">
        <v>5</v>
      </c>
      <c r="BB315" s="78" t="str">
        <f>REPLACE(INDEX(GroupVertices[Group],MATCH(Edges[[#This Row],[Vertex 1]],GroupVertices[Vertex],0)),1,1,"")</f>
        <v>5</v>
      </c>
      <c r="BC315" s="78" t="str">
        <f>REPLACE(INDEX(GroupVertices[Group],MATCH(Edges[[#This Row],[Vertex 2]],GroupVertices[Vertex],0)),1,1,"")</f>
        <v>1</v>
      </c>
      <c r="BD315" s="48"/>
      <c r="BE315" s="49"/>
      <c r="BF315" s="48"/>
      <c r="BG315" s="49"/>
      <c r="BH315" s="48"/>
      <c r="BI315" s="49"/>
      <c r="BJ315" s="48"/>
      <c r="BK315" s="49"/>
      <c r="BL315" s="48"/>
    </row>
    <row r="316" spans="1:64" ht="15">
      <c r="A316" s="64" t="s">
        <v>255</v>
      </c>
      <c r="B316" s="64" t="s">
        <v>228</v>
      </c>
      <c r="C316" s="65" t="s">
        <v>2913</v>
      </c>
      <c r="D316" s="66">
        <v>3.6363636363636362</v>
      </c>
      <c r="E316" s="67" t="s">
        <v>136</v>
      </c>
      <c r="F316" s="68">
        <v>32.90909090909091</v>
      </c>
      <c r="G316" s="65"/>
      <c r="H316" s="69"/>
      <c r="I316" s="70"/>
      <c r="J316" s="70"/>
      <c r="K316" s="34" t="s">
        <v>66</v>
      </c>
      <c r="L316" s="77">
        <v>316</v>
      </c>
      <c r="M316" s="77"/>
      <c r="N316" s="72"/>
      <c r="O316" s="79" t="s">
        <v>307</v>
      </c>
      <c r="P316" s="81">
        <v>43446.60603009259</v>
      </c>
      <c r="Q316" s="79" t="s">
        <v>429</v>
      </c>
      <c r="R316" s="79"/>
      <c r="S316" s="79"/>
      <c r="T316" s="79" t="s">
        <v>581</v>
      </c>
      <c r="U316" s="79"/>
      <c r="V316" s="82" t="s">
        <v>703</v>
      </c>
      <c r="W316" s="81">
        <v>43446.60603009259</v>
      </c>
      <c r="X316" s="82" t="s">
        <v>856</v>
      </c>
      <c r="Y316" s="79"/>
      <c r="Z316" s="79"/>
      <c r="AA316" s="85" t="s">
        <v>1079</v>
      </c>
      <c r="AB316" s="79"/>
      <c r="AC316" s="79" t="b">
        <v>0</v>
      </c>
      <c r="AD316" s="79">
        <v>0</v>
      </c>
      <c r="AE316" s="85" t="s">
        <v>1169</v>
      </c>
      <c r="AF316" s="79" t="b">
        <v>0</v>
      </c>
      <c r="AG316" s="79" t="s">
        <v>1182</v>
      </c>
      <c r="AH316" s="79"/>
      <c r="AI316" s="85" t="s">
        <v>1169</v>
      </c>
      <c r="AJ316" s="79" t="b">
        <v>0</v>
      </c>
      <c r="AK316" s="79">
        <v>1</v>
      </c>
      <c r="AL316" s="85" t="s">
        <v>1077</v>
      </c>
      <c r="AM316" s="79" t="s">
        <v>1188</v>
      </c>
      <c r="AN316" s="79" t="b">
        <v>0</v>
      </c>
      <c r="AO316" s="85" t="s">
        <v>1077</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5</v>
      </c>
      <c r="BD316" s="48"/>
      <c r="BE316" s="49"/>
      <c r="BF316" s="48"/>
      <c r="BG316" s="49"/>
      <c r="BH316" s="48"/>
      <c r="BI316" s="49"/>
      <c r="BJ316" s="48"/>
      <c r="BK316" s="49"/>
      <c r="BL316" s="48"/>
    </row>
    <row r="317" spans="1:64" ht="15">
      <c r="A317" s="64" t="s">
        <v>255</v>
      </c>
      <c r="B317" s="64" t="s">
        <v>228</v>
      </c>
      <c r="C317" s="65" t="s">
        <v>2913</v>
      </c>
      <c r="D317" s="66">
        <v>3.6363636363636362</v>
      </c>
      <c r="E317" s="67" t="s">
        <v>136</v>
      </c>
      <c r="F317" s="68">
        <v>32.90909090909091</v>
      </c>
      <c r="G317" s="65"/>
      <c r="H317" s="69"/>
      <c r="I317" s="70"/>
      <c r="J317" s="70"/>
      <c r="K317" s="34" t="s">
        <v>66</v>
      </c>
      <c r="L317" s="77">
        <v>317</v>
      </c>
      <c r="M317" s="77"/>
      <c r="N317" s="72"/>
      <c r="O317" s="79" t="s">
        <v>307</v>
      </c>
      <c r="P317" s="81">
        <v>43494.69865740741</v>
      </c>
      <c r="Q317" s="79" t="s">
        <v>430</v>
      </c>
      <c r="R317" s="82" t="s">
        <v>519</v>
      </c>
      <c r="S317" s="79" t="s">
        <v>553</v>
      </c>
      <c r="T317" s="79"/>
      <c r="U317" s="79"/>
      <c r="V317" s="82" t="s">
        <v>703</v>
      </c>
      <c r="W317" s="81">
        <v>43494.69865740741</v>
      </c>
      <c r="X317" s="82" t="s">
        <v>857</v>
      </c>
      <c r="Y317" s="79"/>
      <c r="Z317" s="79"/>
      <c r="AA317" s="85" t="s">
        <v>1080</v>
      </c>
      <c r="AB317" s="79"/>
      <c r="AC317" s="79" t="b">
        <v>0</v>
      </c>
      <c r="AD317" s="79">
        <v>0</v>
      </c>
      <c r="AE317" s="85" t="s">
        <v>1169</v>
      </c>
      <c r="AF317" s="79" t="b">
        <v>1</v>
      </c>
      <c r="AG317" s="79" t="s">
        <v>1182</v>
      </c>
      <c r="AH317" s="79"/>
      <c r="AI317" s="85" t="s">
        <v>1186</v>
      </c>
      <c r="AJ317" s="79" t="b">
        <v>0</v>
      </c>
      <c r="AK317" s="79">
        <v>1</v>
      </c>
      <c r="AL317" s="85" t="s">
        <v>1078</v>
      </c>
      <c r="AM317" s="79" t="s">
        <v>1188</v>
      </c>
      <c r="AN317" s="79" t="b">
        <v>0</v>
      </c>
      <c r="AO317" s="85" t="s">
        <v>1078</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5</v>
      </c>
      <c r="BD317" s="48"/>
      <c r="BE317" s="49"/>
      <c r="BF317" s="48"/>
      <c r="BG317" s="49"/>
      <c r="BH317" s="48"/>
      <c r="BI317" s="49"/>
      <c r="BJ317" s="48"/>
      <c r="BK317" s="49"/>
      <c r="BL317" s="48"/>
    </row>
    <row r="318" spans="1:64" ht="15">
      <c r="A318" s="64" t="s">
        <v>252</v>
      </c>
      <c r="B318" s="64" t="s">
        <v>228</v>
      </c>
      <c r="C318" s="65" t="s">
        <v>2917</v>
      </c>
      <c r="D318" s="66">
        <v>4.909090909090909</v>
      </c>
      <c r="E318" s="67" t="s">
        <v>136</v>
      </c>
      <c r="F318" s="68">
        <v>28.727272727272727</v>
      </c>
      <c r="G318" s="65"/>
      <c r="H318" s="69"/>
      <c r="I318" s="70"/>
      <c r="J318" s="70"/>
      <c r="K318" s="34" t="s">
        <v>66</v>
      </c>
      <c r="L318" s="77">
        <v>318</v>
      </c>
      <c r="M318" s="77"/>
      <c r="N318" s="72"/>
      <c r="O318" s="79" t="s">
        <v>307</v>
      </c>
      <c r="P318" s="81">
        <v>43440.84402777778</v>
      </c>
      <c r="Q318" s="79" t="s">
        <v>431</v>
      </c>
      <c r="R318" s="79"/>
      <c r="S318" s="79"/>
      <c r="T318" s="79"/>
      <c r="U318" s="79"/>
      <c r="V318" s="82" t="s">
        <v>699</v>
      </c>
      <c r="W318" s="81">
        <v>43440.84402777778</v>
      </c>
      <c r="X318" s="82" t="s">
        <v>858</v>
      </c>
      <c r="Y318" s="79"/>
      <c r="Z318" s="79"/>
      <c r="AA318" s="85" t="s">
        <v>1081</v>
      </c>
      <c r="AB318" s="79"/>
      <c r="AC318" s="79" t="b">
        <v>0</v>
      </c>
      <c r="AD318" s="79">
        <v>0</v>
      </c>
      <c r="AE318" s="85" t="s">
        <v>1169</v>
      </c>
      <c r="AF318" s="79" t="b">
        <v>0</v>
      </c>
      <c r="AG318" s="79" t="s">
        <v>1182</v>
      </c>
      <c r="AH318" s="79"/>
      <c r="AI318" s="85" t="s">
        <v>1169</v>
      </c>
      <c r="AJ318" s="79" t="b">
        <v>0</v>
      </c>
      <c r="AK318" s="79">
        <v>1</v>
      </c>
      <c r="AL318" s="85" t="s">
        <v>1076</v>
      </c>
      <c r="AM318" s="79" t="s">
        <v>1188</v>
      </c>
      <c r="AN318" s="79" t="b">
        <v>0</v>
      </c>
      <c r="AO318" s="85" t="s">
        <v>1076</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1</v>
      </c>
      <c r="BC318" s="78" t="str">
        <f>REPLACE(INDEX(GroupVertices[Group],MATCH(Edges[[#This Row],[Vertex 2]],GroupVertices[Vertex],0)),1,1,"")</f>
        <v>5</v>
      </c>
      <c r="BD318" s="48">
        <v>0</v>
      </c>
      <c r="BE318" s="49">
        <v>0</v>
      </c>
      <c r="BF318" s="48">
        <v>0</v>
      </c>
      <c r="BG318" s="49">
        <v>0</v>
      </c>
      <c r="BH318" s="48">
        <v>0</v>
      </c>
      <c r="BI318" s="49">
        <v>0</v>
      </c>
      <c r="BJ318" s="48">
        <v>22</v>
      </c>
      <c r="BK318" s="49">
        <v>100</v>
      </c>
      <c r="BL318" s="48">
        <v>22</v>
      </c>
    </row>
    <row r="319" spans="1:64" ht="15">
      <c r="A319" s="64" t="s">
        <v>252</v>
      </c>
      <c r="B319" s="64" t="s">
        <v>228</v>
      </c>
      <c r="C319" s="65" t="s">
        <v>2917</v>
      </c>
      <c r="D319" s="66">
        <v>4.909090909090909</v>
      </c>
      <c r="E319" s="67" t="s">
        <v>136</v>
      </c>
      <c r="F319" s="68">
        <v>28.727272727272727</v>
      </c>
      <c r="G319" s="65"/>
      <c r="H319" s="69"/>
      <c r="I319" s="70"/>
      <c r="J319" s="70"/>
      <c r="K319" s="34" t="s">
        <v>66</v>
      </c>
      <c r="L319" s="77">
        <v>319</v>
      </c>
      <c r="M319" s="77"/>
      <c r="N319" s="72"/>
      <c r="O319" s="79" t="s">
        <v>307</v>
      </c>
      <c r="P319" s="81">
        <v>43445.68173611111</v>
      </c>
      <c r="Q319" s="79" t="s">
        <v>432</v>
      </c>
      <c r="R319" s="79"/>
      <c r="S319" s="79"/>
      <c r="T319" s="79"/>
      <c r="U319" s="79"/>
      <c r="V319" s="82" t="s">
        <v>699</v>
      </c>
      <c r="W319" s="81">
        <v>43445.68173611111</v>
      </c>
      <c r="X319" s="82" t="s">
        <v>859</v>
      </c>
      <c r="Y319" s="79"/>
      <c r="Z319" s="79"/>
      <c r="AA319" s="85" t="s">
        <v>1082</v>
      </c>
      <c r="AB319" s="79"/>
      <c r="AC319" s="79" t="b">
        <v>0</v>
      </c>
      <c r="AD319" s="79">
        <v>0</v>
      </c>
      <c r="AE319" s="85" t="s">
        <v>1169</v>
      </c>
      <c r="AF319" s="79" t="b">
        <v>0</v>
      </c>
      <c r="AG319" s="79" t="s">
        <v>1182</v>
      </c>
      <c r="AH319" s="79"/>
      <c r="AI319" s="85" t="s">
        <v>1169</v>
      </c>
      <c r="AJ319" s="79" t="b">
        <v>0</v>
      </c>
      <c r="AK319" s="79">
        <v>3</v>
      </c>
      <c r="AL319" s="85" t="s">
        <v>1075</v>
      </c>
      <c r="AM319" s="79" t="s">
        <v>1189</v>
      </c>
      <c r="AN319" s="79" t="b">
        <v>0</v>
      </c>
      <c r="AO319" s="85" t="s">
        <v>1075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5</v>
      </c>
      <c r="BD319" s="48"/>
      <c r="BE319" s="49"/>
      <c r="BF319" s="48"/>
      <c r="BG319" s="49"/>
      <c r="BH319" s="48"/>
      <c r="BI319" s="49"/>
      <c r="BJ319" s="48"/>
      <c r="BK319" s="49"/>
      <c r="BL319" s="48"/>
    </row>
    <row r="320" spans="1:64" ht="15">
      <c r="A320" s="64" t="s">
        <v>252</v>
      </c>
      <c r="B320" s="64" t="s">
        <v>228</v>
      </c>
      <c r="C320" s="65" t="s">
        <v>2917</v>
      </c>
      <c r="D320" s="66">
        <v>4.909090909090909</v>
      </c>
      <c r="E320" s="67" t="s">
        <v>136</v>
      </c>
      <c r="F320" s="68">
        <v>28.727272727272727</v>
      </c>
      <c r="G320" s="65"/>
      <c r="H320" s="69"/>
      <c r="I320" s="70"/>
      <c r="J320" s="70"/>
      <c r="K320" s="34" t="s">
        <v>66</v>
      </c>
      <c r="L320" s="77">
        <v>320</v>
      </c>
      <c r="M320" s="77"/>
      <c r="N320" s="72"/>
      <c r="O320" s="79" t="s">
        <v>307</v>
      </c>
      <c r="P320" s="81">
        <v>43445.82231481482</v>
      </c>
      <c r="Q320" s="79" t="s">
        <v>433</v>
      </c>
      <c r="R320" s="79"/>
      <c r="S320" s="79"/>
      <c r="T320" s="79" t="s">
        <v>565</v>
      </c>
      <c r="U320" s="82" t="s">
        <v>630</v>
      </c>
      <c r="V320" s="82" t="s">
        <v>630</v>
      </c>
      <c r="W320" s="81">
        <v>43445.82231481482</v>
      </c>
      <c r="X320" s="82" t="s">
        <v>860</v>
      </c>
      <c r="Y320" s="79"/>
      <c r="Z320" s="79"/>
      <c r="AA320" s="85" t="s">
        <v>1083</v>
      </c>
      <c r="AB320" s="79"/>
      <c r="AC320" s="79" t="b">
        <v>0</v>
      </c>
      <c r="AD320" s="79">
        <v>1</v>
      </c>
      <c r="AE320" s="85" t="s">
        <v>1169</v>
      </c>
      <c r="AF320" s="79" t="b">
        <v>0</v>
      </c>
      <c r="AG320" s="79" t="s">
        <v>1182</v>
      </c>
      <c r="AH320" s="79"/>
      <c r="AI320" s="85" t="s">
        <v>1169</v>
      </c>
      <c r="AJ320" s="79" t="b">
        <v>0</v>
      </c>
      <c r="AK320" s="79">
        <v>2</v>
      </c>
      <c r="AL320" s="85" t="s">
        <v>1169</v>
      </c>
      <c r="AM320" s="79" t="s">
        <v>1189</v>
      </c>
      <c r="AN320" s="79" t="b">
        <v>0</v>
      </c>
      <c r="AO320" s="85" t="s">
        <v>1083</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5</v>
      </c>
      <c r="BD320" s="48">
        <v>0</v>
      </c>
      <c r="BE320" s="49">
        <v>0</v>
      </c>
      <c r="BF320" s="48">
        <v>0</v>
      </c>
      <c r="BG320" s="49">
        <v>0</v>
      </c>
      <c r="BH320" s="48">
        <v>0</v>
      </c>
      <c r="BI320" s="49">
        <v>0</v>
      </c>
      <c r="BJ320" s="48">
        <v>12</v>
      </c>
      <c r="BK320" s="49">
        <v>100</v>
      </c>
      <c r="BL320" s="48">
        <v>12</v>
      </c>
    </row>
    <row r="321" spans="1:64" ht="15">
      <c r="A321" s="64" t="s">
        <v>252</v>
      </c>
      <c r="B321" s="64" t="s">
        <v>228</v>
      </c>
      <c r="C321" s="65" t="s">
        <v>2917</v>
      </c>
      <c r="D321" s="66">
        <v>4.909090909090909</v>
      </c>
      <c r="E321" s="67" t="s">
        <v>136</v>
      </c>
      <c r="F321" s="68">
        <v>28.727272727272727</v>
      </c>
      <c r="G321" s="65"/>
      <c r="H321" s="69"/>
      <c r="I321" s="70"/>
      <c r="J321" s="70"/>
      <c r="K321" s="34" t="s">
        <v>66</v>
      </c>
      <c r="L321" s="77">
        <v>321</v>
      </c>
      <c r="M321" s="77"/>
      <c r="N321" s="72"/>
      <c r="O321" s="79" t="s">
        <v>307</v>
      </c>
      <c r="P321" s="81">
        <v>43452.82127314815</v>
      </c>
      <c r="Q321" s="79" t="s">
        <v>383</v>
      </c>
      <c r="R321" s="82" t="s">
        <v>503</v>
      </c>
      <c r="S321" s="79" t="s">
        <v>547</v>
      </c>
      <c r="T321" s="79" t="s">
        <v>581</v>
      </c>
      <c r="U321" s="79"/>
      <c r="V321" s="82" t="s">
        <v>699</v>
      </c>
      <c r="W321" s="81">
        <v>43452.82127314815</v>
      </c>
      <c r="X321" s="82" t="s">
        <v>797</v>
      </c>
      <c r="Y321" s="79"/>
      <c r="Z321" s="79"/>
      <c r="AA321" s="85" t="s">
        <v>1020</v>
      </c>
      <c r="AB321" s="79"/>
      <c r="AC321" s="79" t="b">
        <v>0</v>
      </c>
      <c r="AD321" s="79">
        <v>1</v>
      </c>
      <c r="AE321" s="85" t="s">
        <v>1169</v>
      </c>
      <c r="AF321" s="79" t="b">
        <v>0</v>
      </c>
      <c r="AG321" s="79" t="s">
        <v>1182</v>
      </c>
      <c r="AH321" s="79"/>
      <c r="AI321" s="85" t="s">
        <v>1169</v>
      </c>
      <c r="AJ321" s="79" t="b">
        <v>0</v>
      </c>
      <c r="AK321" s="79">
        <v>0</v>
      </c>
      <c r="AL321" s="85" t="s">
        <v>1169</v>
      </c>
      <c r="AM321" s="79" t="s">
        <v>1188</v>
      </c>
      <c r="AN321" s="79" t="b">
        <v>0</v>
      </c>
      <c r="AO321" s="85" t="s">
        <v>1020</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5</v>
      </c>
      <c r="BD321" s="48"/>
      <c r="BE321" s="49"/>
      <c r="BF321" s="48"/>
      <c r="BG321" s="49"/>
      <c r="BH321" s="48"/>
      <c r="BI321" s="49"/>
      <c r="BJ321" s="48"/>
      <c r="BK321" s="49"/>
      <c r="BL321" s="48"/>
    </row>
    <row r="322" spans="1:64" ht="15">
      <c r="A322" s="64" t="s">
        <v>262</v>
      </c>
      <c r="B322" s="64" t="s">
        <v>228</v>
      </c>
      <c r="C322" s="65" t="s">
        <v>2912</v>
      </c>
      <c r="D322" s="66">
        <v>3</v>
      </c>
      <c r="E322" s="67" t="s">
        <v>132</v>
      </c>
      <c r="F322" s="68">
        <v>35</v>
      </c>
      <c r="G322" s="65"/>
      <c r="H322" s="69"/>
      <c r="I322" s="70"/>
      <c r="J322" s="70"/>
      <c r="K322" s="34" t="s">
        <v>65</v>
      </c>
      <c r="L322" s="77">
        <v>322</v>
      </c>
      <c r="M322" s="77"/>
      <c r="N322" s="72"/>
      <c r="O322" s="79" t="s">
        <v>307</v>
      </c>
      <c r="P322" s="81">
        <v>43445.845671296294</v>
      </c>
      <c r="Q322" s="79" t="s">
        <v>357</v>
      </c>
      <c r="R322" s="79"/>
      <c r="S322" s="79"/>
      <c r="T322" s="79" t="s">
        <v>565</v>
      </c>
      <c r="U322" s="82" t="s">
        <v>630</v>
      </c>
      <c r="V322" s="82" t="s">
        <v>630</v>
      </c>
      <c r="W322" s="81">
        <v>43445.845671296294</v>
      </c>
      <c r="X322" s="82" t="s">
        <v>861</v>
      </c>
      <c r="Y322" s="79"/>
      <c r="Z322" s="79"/>
      <c r="AA322" s="85" t="s">
        <v>1084</v>
      </c>
      <c r="AB322" s="79"/>
      <c r="AC322" s="79" t="b">
        <v>0</v>
      </c>
      <c r="AD322" s="79">
        <v>0</v>
      </c>
      <c r="AE322" s="85" t="s">
        <v>1169</v>
      </c>
      <c r="AF322" s="79" t="b">
        <v>0</v>
      </c>
      <c r="AG322" s="79" t="s">
        <v>1182</v>
      </c>
      <c r="AH322" s="79"/>
      <c r="AI322" s="85" t="s">
        <v>1169</v>
      </c>
      <c r="AJ322" s="79" t="b">
        <v>0</v>
      </c>
      <c r="AK322" s="79">
        <v>2</v>
      </c>
      <c r="AL322" s="85" t="s">
        <v>1083</v>
      </c>
      <c r="AM322" s="79" t="s">
        <v>1189</v>
      </c>
      <c r="AN322" s="79" t="b">
        <v>0</v>
      </c>
      <c r="AO322" s="85" t="s">
        <v>1083</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5</v>
      </c>
      <c r="BD322" s="48">
        <v>0</v>
      </c>
      <c r="BE322" s="49">
        <v>0</v>
      </c>
      <c r="BF322" s="48">
        <v>0</v>
      </c>
      <c r="BG322" s="49">
        <v>0</v>
      </c>
      <c r="BH322" s="48">
        <v>0</v>
      </c>
      <c r="BI322" s="49">
        <v>0</v>
      </c>
      <c r="BJ322" s="48">
        <v>14</v>
      </c>
      <c r="BK322" s="49">
        <v>100</v>
      </c>
      <c r="BL322" s="48">
        <v>14</v>
      </c>
    </row>
    <row r="323" spans="1:64" ht="15">
      <c r="A323" s="64" t="s">
        <v>255</v>
      </c>
      <c r="B323" s="64" t="s">
        <v>273</v>
      </c>
      <c r="C323" s="65" t="s">
        <v>2912</v>
      </c>
      <c r="D323" s="66">
        <v>3</v>
      </c>
      <c r="E323" s="67" t="s">
        <v>132</v>
      </c>
      <c r="F323" s="68">
        <v>35</v>
      </c>
      <c r="G323" s="65"/>
      <c r="H323" s="69"/>
      <c r="I323" s="70"/>
      <c r="J323" s="70"/>
      <c r="K323" s="34" t="s">
        <v>65</v>
      </c>
      <c r="L323" s="77">
        <v>323</v>
      </c>
      <c r="M323" s="77"/>
      <c r="N323" s="72"/>
      <c r="O323" s="79" t="s">
        <v>307</v>
      </c>
      <c r="P323" s="81">
        <v>43446.723703703705</v>
      </c>
      <c r="Q323" s="79" t="s">
        <v>380</v>
      </c>
      <c r="R323" s="79"/>
      <c r="S323" s="79"/>
      <c r="T323" s="79" t="s">
        <v>579</v>
      </c>
      <c r="U323" s="79"/>
      <c r="V323" s="82" t="s">
        <v>703</v>
      </c>
      <c r="W323" s="81">
        <v>43446.723703703705</v>
      </c>
      <c r="X323" s="82" t="s">
        <v>791</v>
      </c>
      <c r="Y323" s="79"/>
      <c r="Z323" s="79"/>
      <c r="AA323" s="85" t="s">
        <v>1014</v>
      </c>
      <c r="AB323" s="79"/>
      <c r="AC323" s="79" t="b">
        <v>0</v>
      </c>
      <c r="AD323" s="79">
        <v>0</v>
      </c>
      <c r="AE323" s="85" t="s">
        <v>1169</v>
      </c>
      <c r="AF323" s="79" t="b">
        <v>0</v>
      </c>
      <c r="AG323" s="79" t="s">
        <v>1182</v>
      </c>
      <c r="AH323" s="79"/>
      <c r="AI323" s="85" t="s">
        <v>1169</v>
      </c>
      <c r="AJ323" s="79" t="b">
        <v>0</v>
      </c>
      <c r="AK323" s="79">
        <v>1</v>
      </c>
      <c r="AL323" s="85" t="s">
        <v>1016</v>
      </c>
      <c r="AM323" s="79" t="s">
        <v>1189</v>
      </c>
      <c r="AN323" s="79" t="b">
        <v>0</v>
      </c>
      <c r="AO323" s="85" t="s">
        <v>1016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8</v>
      </c>
      <c r="BD323" s="48"/>
      <c r="BE323" s="49"/>
      <c r="BF323" s="48"/>
      <c r="BG323" s="49"/>
      <c r="BH323" s="48"/>
      <c r="BI323" s="49"/>
      <c r="BJ323" s="48"/>
      <c r="BK323" s="49"/>
      <c r="BL323" s="48"/>
    </row>
    <row r="324" spans="1:64" ht="15">
      <c r="A324" s="64" t="s">
        <v>252</v>
      </c>
      <c r="B324" s="64" t="s">
        <v>273</v>
      </c>
      <c r="C324" s="65" t="s">
        <v>2916</v>
      </c>
      <c r="D324" s="66">
        <v>4.2727272727272725</v>
      </c>
      <c r="E324" s="67" t="s">
        <v>136</v>
      </c>
      <c r="F324" s="68">
        <v>30.81818181818182</v>
      </c>
      <c r="G324" s="65"/>
      <c r="H324" s="69"/>
      <c r="I324" s="70"/>
      <c r="J324" s="70"/>
      <c r="K324" s="34" t="s">
        <v>65</v>
      </c>
      <c r="L324" s="77">
        <v>324</v>
      </c>
      <c r="M324" s="77"/>
      <c r="N324" s="72"/>
      <c r="O324" s="79" t="s">
        <v>307</v>
      </c>
      <c r="P324" s="81">
        <v>43445.64309027778</v>
      </c>
      <c r="Q324" s="79" t="s">
        <v>434</v>
      </c>
      <c r="R324" s="79"/>
      <c r="S324" s="79"/>
      <c r="T324" s="79" t="s">
        <v>565</v>
      </c>
      <c r="U324" s="82" t="s">
        <v>641</v>
      </c>
      <c r="V324" s="82" t="s">
        <v>641</v>
      </c>
      <c r="W324" s="81">
        <v>43445.64309027778</v>
      </c>
      <c r="X324" s="82" t="s">
        <v>862</v>
      </c>
      <c r="Y324" s="79"/>
      <c r="Z324" s="79"/>
      <c r="AA324" s="85" t="s">
        <v>1085</v>
      </c>
      <c r="AB324" s="79"/>
      <c r="AC324" s="79" t="b">
        <v>0</v>
      </c>
      <c r="AD324" s="79">
        <v>2</v>
      </c>
      <c r="AE324" s="85" t="s">
        <v>1169</v>
      </c>
      <c r="AF324" s="79" t="b">
        <v>0</v>
      </c>
      <c r="AG324" s="79" t="s">
        <v>1182</v>
      </c>
      <c r="AH324" s="79"/>
      <c r="AI324" s="85" t="s">
        <v>1169</v>
      </c>
      <c r="AJ324" s="79" t="b">
        <v>0</v>
      </c>
      <c r="AK324" s="79">
        <v>1</v>
      </c>
      <c r="AL324" s="85" t="s">
        <v>1169</v>
      </c>
      <c r="AM324" s="79" t="s">
        <v>1189</v>
      </c>
      <c r="AN324" s="79" t="b">
        <v>0</v>
      </c>
      <c r="AO324" s="85" t="s">
        <v>1085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8</v>
      </c>
      <c r="BD324" s="48">
        <v>0</v>
      </c>
      <c r="BE324" s="49">
        <v>0</v>
      </c>
      <c r="BF324" s="48">
        <v>0</v>
      </c>
      <c r="BG324" s="49">
        <v>0</v>
      </c>
      <c r="BH324" s="48">
        <v>0</v>
      </c>
      <c r="BI324" s="49">
        <v>0</v>
      </c>
      <c r="BJ324" s="48">
        <v>11</v>
      </c>
      <c r="BK324" s="49">
        <v>100</v>
      </c>
      <c r="BL324" s="48">
        <v>11</v>
      </c>
    </row>
    <row r="325" spans="1:64" ht="15">
      <c r="A325" s="64" t="s">
        <v>252</v>
      </c>
      <c r="B325" s="64" t="s">
        <v>273</v>
      </c>
      <c r="C325" s="65" t="s">
        <v>2916</v>
      </c>
      <c r="D325" s="66">
        <v>4.2727272727272725</v>
      </c>
      <c r="E325" s="67" t="s">
        <v>136</v>
      </c>
      <c r="F325" s="68">
        <v>30.81818181818182</v>
      </c>
      <c r="G325" s="65"/>
      <c r="H325" s="69"/>
      <c r="I325" s="70"/>
      <c r="J325" s="70"/>
      <c r="K325" s="34" t="s">
        <v>65</v>
      </c>
      <c r="L325" s="77">
        <v>325</v>
      </c>
      <c r="M325" s="77"/>
      <c r="N325" s="72"/>
      <c r="O325" s="79" t="s">
        <v>307</v>
      </c>
      <c r="P325" s="81">
        <v>43446.72289351852</v>
      </c>
      <c r="Q325" s="79" t="s">
        <v>381</v>
      </c>
      <c r="R325" s="79"/>
      <c r="S325" s="79"/>
      <c r="T325" s="79" t="s">
        <v>580</v>
      </c>
      <c r="U325" s="82" t="s">
        <v>635</v>
      </c>
      <c r="V325" s="82" t="s">
        <v>635</v>
      </c>
      <c r="W325" s="81">
        <v>43446.72289351852</v>
      </c>
      <c r="X325" s="82" t="s">
        <v>793</v>
      </c>
      <c r="Y325" s="79"/>
      <c r="Z325" s="79"/>
      <c r="AA325" s="85" t="s">
        <v>1016</v>
      </c>
      <c r="AB325" s="79"/>
      <c r="AC325" s="79" t="b">
        <v>0</v>
      </c>
      <c r="AD325" s="79">
        <v>0</v>
      </c>
      <c r="AE325" s="85" t="s">
        <v>1169</v>
      </c>
      <c r="AF325" s="79" t="b">
        <v>0</v>
      </c>
      <c r="AG325" s="79" t="s">
        <v>1182</v>
      </c>
      <c r="AH325" s="79"/>
      <c r="AI325" s="85" t="s">
        <v>1169</v>
      </c>
      <c r="AJ325" s="79" t="b">
        <v>0</v>
      </c>
      <c r="AK325" s="79">
        <v>1</v>
      </c>
      <c r="AL325" s="85" t="s">
        <v>1169</v>
      </c>
      <c r="AM325" s="79" t="s">
        <v>1189</v>
      </c>
      <c r="AN325" s="79" t="b">
        <v>0</v>
      </c>
      <c r="AO325" s="85" t="s">
        <v>1016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8</v>
      </c>
      <c r="BD325" s="48"/>
      <c r="BE325" s="49"/>
      <c r="BF325" s="48"/>
      <c r="BG325" s="49"/>
      <c r="BH325" s="48"/>
      <c r="BI325" s="49"/>
      <c r="BJ325" s="48"/>
      <c r="BK325" s="49"/>
      <c r="BL325" s="48"/>
    </row>
    <row r="326" spans="1:64" ht="15">
      <c r="A326" s="64" t="s">
        <v>252</v>
      </c>
      <c r="B326" s="64" t="s">
        <v>273</v>
      </c>
      <c r="C326" s="65" t="s">
        <v>2916</v>
      </c>
      <c r="D326" s="66">
        <v>4.2727272727272725</v>
      </c>
      <c r="E326" s="67" t="s">
        <v>136</v>
      </c>
      <c r="F326" s="68">
        <v>30.81818181818182</v>
      </c>
      <c r="G326" s="65"/>
      <c r="H326" s="69"/>
      <c r="I326" s="70"/>
      <c r="J326" s="70"/>
      <c r="K326" s="34" t="s">
        <v>65</v>
      </c>
      <c r="L326" s="77">
        <v>326</v>
      </c>
      <c r="M326" s="77"/>
      <c r="N326" s="72"/>
      <c r="O326" s="79" t="s">
        <v>307</v>
      </c>
      <c r="P326" s="81">
        <v>43452.82127314815</v>
      </c>
      <c r="Q326" s="79" t="s">
        <v>383</v>
      </c>
      <c r="R326" s="82" t="s">
        <v>503</v>
      </c>
      <c r="S326" s="79" t="s">
        <v>547</v>
      </c>
      <c r="T326" s="79" t="s">
        <v>581</v>
      </c>
      <c r="U326" s="79"/>
      <c r="V326" s="82" t="s">
        <v>699</v>
      </c>
      <c r="W326" s="81">
        <v>43452.82127314815</v>
      </c>
      <c r="X326" s="82" t="s">
        <v>797</v>
      </c>
      <c r="Y326" s="79"/>
      <c r="Z326" s="79"/>
      <c r="AA326" s="85" t="s">
        <v>1020</v>
      </c>
      <c r="AB326" s="79"/>
      <c r="AC326" s="79" t="b">
        <v>0</v>
      </c>
      <c r="AD326" s="79">
        <v>1</v>
      </c>
      <c r="AE326" s="85" t="s">
        <v>1169</v>
      </c>
      <c r="AF326" s="79" t="b">
        <v>0</v>
      </c>
      <c r="AG326" s="79" t="s">
        <v>1182</v>
      </c>
      <c r="AH326" s="79"/>
      <c r="AI326" s="85" t="s">
        <v>1169</v>
      </c>
      <c r="AJ326" s="79" t="b">
        <v>0</v>
      </c>
      <c r="AK326" s="79">
        <v>0</v>
      </c>
      <c r="AL326" s="85" t="s">
        <v>1169</v>
      </c>
      <c r="AM326" s="79" t="s">
        <v>1188</v>
      </c>
      <c r="AN326" s="79" t="b">
        <v>0</v>
      </c>
      <c r="AO326" s="85" t="s">
        <v>1020</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8</v>
      </c>
      <c r="BD326" s="48"/>
      <c r="BE326" s="49"/>
      <c r="BF326" s="48"/>
      <c r="BG326" s="49"/>
      <c r="BH326" s="48"/>
      <c r="BI326" s="49"/>
      <c r="BJ326" s="48"/>
      <c r="BK326" s="49"/>
      <c r="BL326" s="48"/>
    </row>
    <row r="327" spans="1:64" ht="15">
      <c r="A327" s="64" t="s">
        <v>262</v>
      </c>
      <c r="B327" s="64" t="s">
        <v>273</v>
      </c>
      <c r="C327" s="65" t="s">
        <v>2912</v>
      </c>
      <c r="D327" s="66">
        <v>3</v>
      </c>
      <c r="E327" s="67" t="s">
        <v>132</v>
      </c>
      <c r="F327" s="68">
        <v>35</v>
      </c>
      <c r="G327" s="65"/>
      <c r="H327" s="69"/>
      <c r="I327" s="70"/>
      <c r="J327" s="70"/>
      <c r="K327" s="34" t="s">
        <v>65</v>
      </c>
      <c r="L327" s="77">
        <v>327</v>
      </c>
      <c r="M327" s="77"/>
      <c r="N327" s="72"/>
      <c r="O327" s="79" t="s">
        <v>307</v>
      </c>
      <c r="P327" s="81">
        <v>43445.84585648148</v>
      </c>
      <c r="Q327" s="79" t="s">
        <v>413</v>
      </c>
      <c r="R327" s="79"/>
      <c r="S327" s="79"/>
      <c r="T327" s="79" t="s">
        <v>565</v>
      </c>
      <c r="U327" s="82" t="s">
        <v>641</v>
      </c>
      <c r="V327" s="82" t="s">
        <v>641</v>
      </c>
      <c r="W327" s="81">
        <v>43445.84585648148</v>
      </c>
      <c r="X327" s="82" t="s">
        <v>863</v>
      </c>
      <c r="Y327" s="79"/>
      <c r="Z327" s="79"/>
      <c r="AA327" s="85" t="s">
        <v>1086</v>
      </c>
      <c r="AB327" s="79"/>
      <c r="AC327" s="79" t="b">
        <v>0</v>
      </c>
      <c r="AD327" s="79">
        <v>0</v>
      </c>
      <c r="AE327" s="85" t="s">
        <v>1169</v>
      </c>
      <c r="AF327" s="79" t="b">
        <v>0</v>
      </c>
      <c r="AG327" s="79" t="s">
        <v>1182</v>
      </c>
      <c r="AH327" s="79"/>
      <c r="AI327" s="85" t="s">
        <v>1169</v>
      </c>
      <c r="AJ327" s="79" t="b">
        <v>0</v>
      </c>
      <c r="AK327" s="79">
        <v>1</v>
      </c>
      <c r="AL327" s="85" t="s">
        <v>1085</v>
      </c>
      <c r="AM327" s="79" t="s">
        <v>1189</v>
      </c>
      <c r="AN327" s="79" t="b">
        <v>0</v>
      </c>
      <c r="AO327" s="85" t="s">
        <v>1085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8</v>
      </c>
      <c r="BD327" s="48">
        <v>0</v>
      </c>
      <c r="BE327" s="49">
        <v>0</v>
      </c>
      <c r="BF327" s="48">
        <v>0</v>
      </c>
      <c r="BG327" s="49">
        <v>0</v>
      </c>
      <c r="BH327" s="48">
        <v>0</v>
      </c>
      <c r="BI327" s="49">
        <v>0</v>
      </c>
      <c r="BJ327" s="48">
        <v>13</v>
      </c>
      <c r="BK327" s="49">
        <v>100</v>
      </c>
      <c r="BL327" s="48">
        <v>13</v>
      </c>
    </row>
    <row r="328" spans="1:64" ht="15">
      <c r="A328" s="64" t="s">
        <v>255</v>
      </c>
      <c r="B328" s="64" t="s">
        <v>252</v>
      </c>
      <c r="C328" s="65" t="s">
        <v>2914</v>
      </c>
      <c r="D328" s="66">
        <v>5.545454545454545</v>
      </c>
      <c r="E328" s="67" t="s">
        <v>136</v>
      </c>
      <c r="F328" s="68">
        <v>26.636363636363637</v>
      </c>
      <c r="G328" s="65"/>
      <c r="H328" s="69"/>
      <c r="I328" s="70"/>
      <c r="J328" s="70"/>
      <c r="K328" s="34" t="s">
        <v>66</v>
      </c>
      <c r="L328" s="77">
        <v>328</v>
      </c>
      <c r="M328" s="77"/>
      <c r="N328" s="72"/>
      <c r="O328" s="79" t="s">
        <v>307</v>
      </c>
      <c r="P328" s="81">
        <v>43443.9275462963</v>
      </c>
      <c r="Q328" s="79" t="s">
        <v>409</v>
      </c>
      <c r="R328" s="79"/>
      <c r="S328" s="79"/>
      <c r="T328" s="79" t="s">
        <v>581</v>
      </c>
      <c r="U328" s="79"/>
      <c r="V328" s="82" t="s">
        <v>703</v>
      </c>
      <c r="W328" s="81">
        <v>43443.9275462963</v>
      </c>
      <c r="X328" s="82" t="s">
        <v>864</v>
      </c>
      <c r="Y328" s="79"/>
      <c r="Z328" s="79"/>
      <c r="AA328" s="85" t="s">
        <v>1087</v>
      </c>
      <c r="AB328" s="79"/>
      <c r="AC328" s="79" t="b">
        <v>0</v>
      </c>
      <c r="AD328" s="79">
        <v>0</v>
      </c>
      <c r="AE328" s="85" t="s">
        <v>1169</v>
      </c>
      <c r="AF328" s="79" t="b">
        <v>0</v>
      </c>
      <c r="AG328" s="79" t="s">
        <v>1182</v>
      </c>
      <c r="AH328" s="79"/>
      <c r="AI328" s="85" t="s">
        <v>1169</v>
      </c>
      <c r="AJ328" s="79" t="b">
        <v>0</v>
      </c>
      <c r="AK328" s="79">
        <v>2</v>
      </c>
      <c r="AL328" s="85" t="s">
        <v>1088</v>
      </c>
      <c r="AM328" s="79" t="s">
        <v>1189</v>
      </c>
      <c r="AN328" s="79" t="b">
        <v>0</v>
      </c>
      <c r="AO328" s="85" t="s">
        <v>1088</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1</v>
      </c>
      <c r="BC328" s="78" t="str">
        <f>REPLACE(INDEX(GroupVertices[Group],MATCH(Edges[[#This Row],[Vertex 2]],GroupVertices[Vertex],0)),1,1,"")</f>
        <v>1</v>
      </c>
      <c r="BD328" s="48">
        <v>1</v>
      </c>
      <c r="BE328" s="49">
        <v>4</v>
      </c>
      <c r="BF328" s="48">
        <v>0</v>
      </c>
      <c r="BG328" s="49">
        <v>0</v>
      </c>
      <c r="BH328" s="48">
        <v>0</v>
      </c>
      <c r="BI328" s="49">
        <v>0</v>
      </c>
      <c r="BJ328" s="48">
        <v>24</v>
      </c>
      <c r="BK328" s="49">
        <v>96</v>
      </c>
      <c r="BL328" s="48">
        <v>25</v>
      </c>
    </row>
    <row r="329" spans="1:64" ht="15">
      <c r="A329" s="64" t="s">
        <v>255</v>
      </c>
      <c r="B329" s="64" t="s">
        <v>252</v>
      </c>
      <c r="C329" s="65" t="s">
        <v>2914</v>
      </c>
      <c r="D329" s="66">
        <v>5.545454545454545</v>
      </c>
      <c r="E329" s="67" t="s">
        <v>136</v>
      </c>
      <c r="F329" s="68">
        <v>26.636363636363637</v>
      </c>
      <c r="G329" s="65"/>
      <c r="H329" s="69"/>
      <c r="I329" s="70"/>
      <c r="J329" s="70"/>
      <c r="K329" s="34" t="s">
        <v>66</v>
      </c>
      <c r="L329" s="77">
        <v>329</v>
      </c>
      <c r="M329" s="77"/>
      <c r="N329" s="72"/>
      <c r="O329" s="79" t="s">
        <v>307</v>
      </c>
      <c r="P329" s="81">
        <v>43445.69006944444</v>
      </c>
      <c r="Q329" s="79" t="s">
        <v>382</v>
      </c>
      <c r="R329" s="79"/>
      <c r="S329" s="79"/>
      <c r="T329" s="79"/>
      <c r="U329" s="79"/>
      <c r="V329" s="82" t="s">
        <v>703</v>
      </c>
      <c r="W329" s="81">
        <v>43445.69006944444</v>
      </c>
      <c r="X329" s="82" t="s">
        <v>794</v>
      </c>
      <c r="Y329" s="79"/>
      <c r="Z329" s="79"/>
      <c r="AA329" s="85" t="s">
        <v>1017</v>
      </c>
      <c r="AB329" s="79"/>
      <c r="AC329" s="79" t="b">
        <v>0</v>
      </c>
      <c r="AD329" s="79">
        <v>0</v>
      </c>
      <c r="AE329" s="85" t="s">
        <v>1169</v>
      </c>
      <c r="AF329" s="79" t="b">
        <v>0</v>
      </c>
      <c r="AG329" s="79" t="s">
        <v>1182</v>
      </c>
      <c r="AH329" s="79"/>
      <c r="AI329" s="85" t="s">
        <v>1169</v>
      </c>
      <c r="AJ329" s="79" t="b">
        <v>0</v>
      </c>
      <c r="AK329" s="79">
        <v>3</v>
      </c>
      <c r="AL329" s="85" t="s">
        <v>1010</v>
      </c>
      <c r="AM329" s="79" t="s">
        <v>1189</v>
      </c>
      <c r="AN329" s="79" t="b">
        <v>0</v>
      </c>
      <c r="AO329" s="85" t="s">
        <v>1010</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255</v>
      </c>
      <c r="B330" s="64" t="s">
        <v>252</v>
      </c>
      <c r="C330" s="65" t="s">
        <v>2914</v>
      </c>
      <c r="D330" s="66">
        <v>5.545454545454545</v>
      </c>
      <c r="E330" s="67" t="s">
        <v>136</v>
      </c>
      <c r="F330" s="68">
        <v>26.636363636363637</v>
      </c>
      <c r="G330" s="65"/>
      <c r="H330" s="69"/>
      <c r="I330" s="70"/>
      <c r="J330" s="70"/>
      <c r="K330" s="34" t="s">
        <v>66</v>
      </c>
      <c r="L330" s="77">
        <v>330</v>
      </c>
      <c r="M330" s="77"/>
      <c r="N330" s="72"/>
      <c r="O330" s="79" t="s">
        <v>307</v>
      </c>
      <c r="P330" s="81">
        <v>43446.60603009259</v>
      </c>
      <c r="Q330" s="79" t="s">
        <v>429</v>
      </c>
      <c r="R330" s="79"/>
      <c r="S330" s="79"/>
      <c r="T330" s="79" t="s">
        <v>581</v>
      </c>
      <c r="U330" s="79"/>
      <c r="V330" s="82" t="s">
        <v>703</v>
      </c>
      <c r="W330" s="81">
        <v>43446.60603009259</v>
      </c>
      <c r="X330" s="82" t="s">
        <v>856</v>
      </c>
      <c r="Y330" s="79"/>
      <c r="Z330" s="79"/>
      <c r="AA330" s="85" t="s">
        <v>1079</v>
      </c>
      <c r="AB330" s="79"/>
      <c r="AC330" s="79" t="b">
        <v>0</v>
      </c>
      <c r="AD330" s="79">
        <v>0</v>
      </c>
      <c r="AE330" s="85" t="s">
        <v>1169</v>
      </c>
      <c r="AF330" s="79" t="b">
        <v>0</v>
      </c>
      <c r="AG330" s="79" t="s">
        <v>1182</v>
      </c>
      <c r="AH330" s="79"/>
      <c r="AI330" s="85" t="s">
        <v>1169</v>
      </c>
      <c r="AJ330" s="79" t="b">
        <v>0</v>
      </c>
      <c r="AK330" s="79">
        <v>1</v>
      </c>
      <c r="AL330" s="85" t="s">
        <v>1077</v>
      </c>
      <c r="AM330" s="79" t="s">
        <v>1188</v>
      </c>
      <c r="AN330" s="79" t="b">
        <v>0</v>
      </c>
      <c r="AO330" s="85" t="s">
        <v>1077</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1</v>
      </c>
      <c r="BC330" s="78" t="str">
        <f>REPLACE(INDEX(GroupVertices[Group],MATCH(Edges[[#This Row],[Vertex 2]],GroupVertices[Vertex],0)),1,1,"")</f>
        <v>1</v>
      </c>
      <c r="BD330" s="48">
        <v>2</v>
      </c>
      <c r="BE330" s="49">
        <v>8</v>
      </c>
      <c r="BF330" s="48">
        <v>0</v>
      </c>
      <c r="BG330" s="49">
        <v>0</v>
      </c>
      <c r="BH330" s="48">
        <v>0</v>
      </c>
      <c r="BI330" s="49">
        <v>0</v>
      </c>
      <c r="BJ330" s="48">
        <v>23</v>
      </c>
      <c r="BK330" s="49">
        <v>92</v>
      </c>
      <c r="BL330" s="48">
        <v>25</v>
      </c>
    </row>
    <row r="331" spans="1:64" ht="15">
      <c r="A331" s="64" t="s">
        <v>255</v>
      </c>
      <c r="B331" s="64" t="s">
        <v>252</v>
      </c>
      <c r="C331" s="65" t="s">
        <v>2914</v>
      </c>
      <c r="D331" s="66">
        <v>5.545454545454545</v>
      </c>
      <c r="E331" s="67" t="s">
        <v>136</v>
      </c>
      <c r="F331" s="68">
        <v>26.636363636363637</v>
      </c>
      <c r="G331" s="65"/>
      <c r="H331" s="69"/>
      <c r="I331" s="70"/>
      <c r="J331" s="70"/>
      <c r="K331" s="34" t="s">
        <v>66</v>
      </c>
      <c r="L331" s="77">
        <v>331</v>
      </c>
      <c r="M331" s="77"/>
      <c r="N331" s="72"/>
      <c r="O331" s="79" t="s">
        <v>307</v>
      </c>
      <c r="P331" s="81">
        <v>43446.723703703705</v>
      </c>
      <c r="Q331" s="79" t="s">
        <v>380</v>
      </c>
      <c r="R331" s="79"/>
      <c r="S331" s="79"/>
      <c r="T331" s="79" t="s">
        <v>579</v>
      </c>
      <c r="U331" s="79"/>
      <c r="V331" s="82" t="s">
        <v>703</v>
      </c>
      <c r="W331" s="81">
        <v>43446.723703703705</v>
      </c>
      <c r="X331" s="82" t="s">
        <v>791</v>
      </c>
      <c r="Y331" s="79"/>
      <c r="Z331" s="79"/>
      <c r="AA331" s="85" t="s">
        <v>1014</v>
      </c>
      <c r="AB331" s="79"/>
      <c r="AC331" s="79" t="b">
        <v>0</v>
      </c>
      <c r="AD331" s="79">
        <v>0</v>
      </c>
      <c r="AE331" s="85" t="s">
        <v>1169</v>
      </c>
      <c r="AF331" s="79" t="b">
        <v>0</v>
      </c>
      <c r="AG331" s="79" t="s">
        <v>1182</v>
      </c>
      <c r="AH331" s="79"/>
      <c r="AI331" s="85" t="s">
        <v>1169</v>
      </c>
      <c r="AJ331" s="79" t="b">
        <v>0</v>
      </c>
      <c r="AK331" s="79">
        <v>1</v>
      </c>
      <c r="AL331" s="85" t="s">
        <v>1016</v>
      </c>
      <c r="AM331" s="79" t="s">
        <v>1189</v>
      </c>
      <c r="AN331" s="79" t="b">
        <v>0</v>
      </c>
      <c r="AO331" s="85" t="s">
        <v>1016</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255</v>
      </c>
      <c r="B332" s="64" t="s">
        <v>252</v>
      </c>
      <c r="C332" s="65" t="s">
        <v>2914</v>
      </c>
      <c r="D332" s="66">
        <v>5.545454545454545</v>
      </c>
      <c r="E332" s="67" t="s">
        <v>136</v>
      </c>
      <c r="F332" s="68">
        <v>26.636363636363637</v>
      </c>
      <c r="G332" s="65"/>
      <c r="H332" s="69"/>
      <c r="I332" s="70"/>
      <c r="J332" s="70"/>
      <c r="K332" s="34" t="s">
        <v>66</v>
      </c>
      <c r="L332" s="77">
        <v>332</v>
      </c>
      <c r="M332" s="77"/>
      <c r="N332" s="72"/>
      <c r="O332" s="79" t="s">
        <v>307</v>
      </c>
      <c r="P332" s="81">
        <v>43494.69865740741</v>
      </c>
      <c r="Q332" s="79" t="s">
        <v>430</v>
      </c>
      <c r="R332" s="82" t="s">
        <v>519</v>
      </c>
      <c r="S332" s="79" t="s">
        <v>553</v>
      </c>
      <c r="T332" s="79"/>
      <c r="U332" s="79"/>
      <c r="V332" s="82" t="s">
        <v>703</v>
      </c>
      <c r="W332" s="81">
        <v>43494.69865740741</v>
      </c>
      <c r="X332" s="82" t="s">
        <v>857</v>
      </c>
      <c r="Y332" s="79"/>
      <c r="Z332" s="79"/>
      <c r="AA332" s="85" t="s">
        <v>1080</v>
      </c>
      <c r="AB332" s="79"/>
      <c r="AC332" s="79" t="b">
        <v>0</v>
      </c>
      <c r="AD332" s="79">
        <v>0</v>
      </c>
      <c r="AE332" s="85" t="s">
        <v>1169</v>
      </c>
      <c r="AF332" s="79" t="b">
        <v>1</v>
      </c>
      <c r="AG332" s="79" t="s">
        <v>1182</v>
      </c>
      <c r="AH332" s="79"/>
      <c r="AI332" s="85" t="s">
        <v>1186</v>
      </c>
      <c r="AJ332" s="79" t="b">
        <v>0</v>
      </c>
      <c r="AK332" s="79">
        <v>1</v>
      </c>
      <c r="AL332" s="85" t="s">
        <v>1078</v>
      </c>
      <c r="AM332" s="79" t="s">
        <v>1188</v>
      </c>
      <c r="AN332" s="79" t="b">
        <v>0</v>
      </c>
      <c r="AO332" s="85" t="s">
        <v>1078</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1</v>
      </c>
      <c r="BC332" s="78" t="str">
        <f>REPLACE(INDEX(GroupVertices[Group],MATCH(Edges[[#This Row],[Vertex 2]],GroupVertices[Vertex],0)),1,1,"")</f>
        <v>1</v>
      </c>
      <c r="BD332" s="48">
        <v>1</v>
      </c>
      <c r="BE332" s="49">
        <v>5.2631578947368425</v>
      </c>
      <c r="BF332" s="48">
        <v>0</v>
      </c>
      <c r="BG332" s="49">
        <v>0</v>
      </c>
      <c r="BH332" s="48">
        <v>0</v>
      </c>
      <c r="BI332" s="49">
        <v>0</v>
      </c>
      <c r="BJ332" s="48">
        <v>18</v>
      </c>
      <c r="BK332" s="49">
        <v>94.73684210526316</v>
      </c>
      <c r="BL332" s="48">
        <v>19</v>
      </c>
    </row>
    <row r="333" spans="1:64" ht="15">
      <c r="A333" s="64" t="s">
        <v>252</v>
      </c>
      <c r="B333" s="64" t="s">
        <v>255</v>
      </c>
      <c r="C333" s="65" t="s">
        <v>2917</v>
      </c>
      <c r="D333" s="66">
        <v>4.909090909090909</v>
      </c>
      <c r="E333" s="67" t="s">
        <v>136</v>
      </c>
      <c r="F333" s="68">
        <v>28.727272727272727</v>
      </c>
      <c r="G333" s="65"/>
      <c r="H333" s="69"/>
      <c r="I333" s="70"/>
      <c r="J333" s="70"/>
      <c r="K333" s="34" t="s">
        <v>66</v>
      </c>
      <c r="L333" s="77">
        <v>333</v>
      </c>
      <c r="M333" s="77"/>
      <c r="N333" s="72"/>
      <c r="O333" s="79" t="s">
        <v>307</v>
      </c>
      <c r="P333" s="81">
        <v>43443.90195601852</v>
      </c>
      <c r="Q333" s="79" t="s">
        <v>435</v>
      </c>
      <c r="R333" s="79"/>
      <c r="S333" s="79"/>
      <c r="T333" s="79" t="s">
        <v>581</v>
      </c>
      <c r="U333" s="82" t="s">
        <v>644</v>
      </c>
      <c r="V333" s="82" t="s">
        <v>644</v>
      </c>
      <c r="W333" s="81">
        <v>43443.90195601852</v>
      </c>
      <c r="X333" s="82" t="s">
        <v>865</v>
      </c>
      <c r="Y333" s="79"/>
      <c r="Z333" s="79"/>
      <c r="AA333" s="85" t="s">
        <v>1088</v>
      </c>
      <c r="AB333" s="79"/>
      <c r="AC333" s="79" t="b">
        <v>0</v>
      </c>
      <c r="AD333" s="79">
        <v>2</v>
      </c>
      <c r="AE333" s="85" t="s">
        <v>1169</v>
      </c>
      <c r="AF333" s="79" t="b">
        <v>0</v>
      </c>
      <c r="AG333" s="79" t="s">
        <v>1182</v>
      </c>
      <c r="AH333" s="79"/>
      <c r="AI333" s="85" t="s">
        <v>1169</v>
      </c>
      <c r="AJ333" s="79" t="b">
        <v>0</v>
      </c>
      <c r="AK333" s="79">
        <v>2</v>
      </c>
      <c r="AL333" s="85" t="s">
        <v>1169</v>
      </c>
      <c r="AM333" s="79" t="s">
        <v>1188</v>
      </c>
      <c r="AN333" s="79" t="b">
        <v>0</v>
      </c>
      <c r="AO333" s="85" t="s">
        <v>1088</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v>
      </c>
      <c r="BC333" s="78" t="str">
        <f>REPLACE(INDEX(GroupVertices[Group],MATCH(Edges[[#This Row],[Vertex 2]],GroupVertices[Vertex],0)),1,1,"")</f>
        <v>1</v>
      </c>
      <c r="BD333" s="48">
        <v>1</v>
      </c>
      <c r="BE333" s="49">
        <v>3.8461538461538463</v>
      </c>
      <c r="BF333" s="48">
        <v>0</v>
      </c>
      <c r="BG333" s="49">
        <v>0</v>
      </c>
      <c r="BH333" s="48">
        <v>0</v>
      </c>
      <c r="BI333" s="49">
        <v>0</v>
      </c>
      <c r="BJ333" s="48">
        <v>25</v>
      </c>
      <c r="BK333" s="49">
        <v>96.15384615384616</v>
      </c>
      <c r="BL333" s="48">
        <v>26</v>
      </c>
    </row>
    <row r="334" spans="1:64" ht="15">
      <c r="A334" s="64" t="s">
        <v>252</v>
      </c>
      <c r="B334" s="64" t="s">
        <v>255</v>
      </c>
      <c r="C334" s="65" t="s">
        <v>2917</v>
      </c>
      <c r="D334" s="66">
        <v>4.909090909090909</v>
      </c>
      <c r="E334" s="67" t="s">
        <v>136</v>
      </c>
      <c r="F334" s="68">
        <v>28.727272727272727</v>
      </c>
      <c r="G334" s="65"/>
      <c r="H334" s="69"/>
      <c r="I334" s="70"/>
      <c r="J334" s="70"/>
      <c r="K334" s="34" t="s">
        <v>66</v>
      </c>
      <c r="L334" s="77">
        <v>334</v>
      </c>
      <c r="M334" s="77"/>
      <c r="N334" s="72"/>
      <c r="O334" s="79" t="s">
        <v>307</v>
      </c>
      <c r="P334" s="81">
        <v>43445.17306712963</v>
      </c>
      <c r="Q334" s="79" t="s">
        <v>424</v>
      </c>
      <c r="R334" s="79"/>
      <c r="S334" s="79"/>
      <c r="T334" s="79" t="s">
        <v>565</v>
      </c>
      <c r="U334" s="82" t="s">
        <v>642</v>
      </c>
      <c r="V334" s="82" t="s">
        <v>642</v>
      </c>
      <c r="W334" s="81">
        <v>43445.17306712963</v>
      </c>
      <c r="X334" s="82" t="s">
        <v>850</v>
      </c>
      <c r="Y334" s="79"/>
      <c r="Z334" s="79"/>
      <c r="AA334" s="85" t="s">
        <v>1073</v>
      </c>
      <c r="AB334" s="79"/>
      <c r="AC334" s="79" t="b">
        <v>0</v>
      </c>
      <c r="AD334" s="79">
        <v>3</v>
      </c>
      <c r="AE334" s="85" t="s">
        <v>1169</v>
      </c>
      <c r="AF334" s="79" t="b">
        <v>0</v>
      </c>
      <c r="AG334" s="79" t="s">
        <v>1182</v>
      </c>
      <c r="AH334" s="79"/>
      <c r="AI334" s="85" t="s">
        <v>1169</v>
      </c>
      <c r="AJ334" s="79" t="b">
        <v>0</v>
      </c>
      <c r="AK334" s="79">
        <v>2</v>
      </c>
      <c r="AL334" s="85" t="s">
        <v>1169</v>
      </c>
      <c r="AM334" s="79" t="s">
        <v>1189</v>
      </c>
      <c r="AN334" s="79" t="b">
        <v>0</v>
      </c>
      <c r="AO334" s="85" t="s">
        <v>1073</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15</v>
      </c>
      <c r="BK334" s="49">
        <v>100</v>
      </c>
      <c r="BL334" s="48">
        <v>15</v>
      </c>
    </row>
    <row r="335" spans="1:64" ht="15">
      <c r="A335" s="64" t="s">
        <v>252</v>
      </c>
      <c r="B335" s="64" t="s">
        <v>255</v>
      </c>
      <c r="C335" s="65" t="s">
        <v>2917</v>
      </c>
      <c r="D335" s="66">
        <v>4.909090909090909</v>
      </c>
      <c r="E335" s="67" t="s">
        <v>136</v>
      </c>
      <c r="F335" s="68">
        <v>28.727272727272727</v>
      </c>
      <c r="G335" s="65"/>
      <c r="H335" s="69"/>
      <c r="I335" s="70"/>
      <c r="J335" s="70"/>
      <c r="K335" s="34" t="s">
        <v>66</v>
      </c>
      <c r="L335" s="77">
        <v>335</v>
      </c>
      <c r="M335" s="77"/>
      <c r="N335" s="72"/>
      <c r="O335" s="79" t="s">
        <v>307</v>
      </c>
      <c r="P335" s="81">
        <v>43445.68173611111</v>
      </c>
      <c r="Q335" s="79" t="s">
        <v>432</v>
      </c>
      <c r="R335" s="79"/>
      <c r="S335" s="79"/>
      <c r="T335" s="79"/>
      <c r="U335" s="79"/>
      <c r="V335" s="82" t="s">
        <v>699</v>
      </c>
      <c r="W335" s="81">
        <v>43445.68173611111</v>
      </c>
      <c r="X335" s="82" t="s">
        <v>859</v>
      </c>
      <c r="Y335" s="79"/>
      <c r="Z335" s="79"/>
      <c r="AA335" s="85" t="s">
        <v>1082</v>
      </c>
      <c r="AB335" s="79"/>
      <c r="AC335" s="79" t="b">
        <v>0</v>
      </c>
      <c r="AD335" s="79">
        <v>0</v>
      </c>
      <c r="AE335" s="85" t="s">
        <v>1169</v>
      </c>
      <c r="AF335" s="79" t="b">
        <v>0</v>
      </c>
      <c r="AG335" s="79" t="s">
        <v>1182</v>
      </c>
      <c r="AH335" s="79"/>
      <c r="AI335" s="85" t="s">
        <v>1169</v>
      </c>
      <c r="AJ335" s="79" t="b">
        <v>0</v>
      </c>
      <c r="AK335" s="79">
        <v>3</v>
      </c>
      <c r="AL335" s="85" t="s">
        <v>1075</v>
      </c>
      <c r="AM335" s="79" t="s">
        <v>1189</v>
      </c>
      <c r="AN335" s="79" t="b">
        <v>0</v>
      </c>
      <c r="AO335" s="85" t="s">
        <v>1075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25</v>
      </c>
      <c r="BK335" s="49">
        <v>100</v>
      </c>
      <c r="BL335" s="48">
        <v>25</v>
      </c>
    </row>
    <row r="336" spans="1:64" ht="15">
      <c r="A336" s="64" t="s">
        <v>252</v>
      </c>
      <c r="B336" s="64" t="s">
        <v>255</v>
      </c>
      <c r="C336" s="65" t="s">
        <v>2917</v>
      </c>
      <c r="D336" s="66">
        <v>4.909090909090909</v>
      </c>
      <c r="E336" s="67" t="s">
        <v>136</v>
      </c>
      <c r="F336" s="68">
        <v>28.727272727272727</v>
      </c>
      <c r="G336" s="65"/>
      <c r="H336" s="69"/>
      <c r="I336" s="70"/>
      <c r="J336" s="70"/>
      <c r="K336" s="34" t="s">
        <v>66</v>
      </c>
      <c r="L336" s="77">
        <v>336</v>
      </c>
      <c r="M336" s="77"/>
      <c r="N336" s="72"/>
      <c r="O336" s="79" t="s">
        <v>307</v>
      </c>
      <c r="P336" s="81">
        <v>43452.82127314815</v>
      </c>
      <c r="Q336" s="79" t="s">
        <v>383</v>
      </c>
      <c r="R336" s="82" t="s">
        <v>503</v>
      </c>
      <c r="S336" s="79" t="s">
        <v>547</v>
      </c>
      <c r="T336" s="79" t="s">
        <v>581</v>
      </c>
      <c r="U336" s="79"/>
      <c r="V336" s="82" t="s">
        <v>699</v>
      </c>
      <c r="W336" s="81">
        <v>43452.82127314815</v>
      </c>
      <c r="X336" s="82" t="s">
        <v>797</v>
      </c>
      <c r="Y336" s="79"/>
      <c r="Z336" s="79"/>
      <c r="AA336" s="85" t="s">
        <v>1020</v>
      </c>
      <c r="AB336" s="79"/>
      <c r="AC336" s="79" t="b">
        <v>0</v>
      </c>
      <c r="AD336" s="79">
        <v>1</v>
      </c>
      <c r="AE336" s="85" t="s">
        <v>1169</v>
      </c>
      <c r="AF336" s="79" t="b">
        <v>0</v>
      </c>
      <c r="AG336" s="79" t="s">
        <v>1182</v>
      </c>
      <c r="AH336" s="79"/>
      <c r="AI336" s="85" t="s">
        <v>1169</v>
      </c>
      <c r="AJ336" s="79" t="b">
        <v>0</v>
      </c>
      <c r="AK336" s="79">
        <v>0</v>
      </c>
      <c r="AL336" s="85" t="s">
        <v>1169</v>
      </c>
      <c r="AM336" s="79" t="s">
        <v>1188</v>
      </c>
      <c r="AN336" s="79" t="b">
        <v>0</v>
      </c>
      <c r="AO336" s="85" t="s">
        <v>1020</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262</v>
      </c>
      <c r="B337" s="64" t="s">
        <v>255</v>
      </c>
      <c r="C337" s="65" t="s">
        <v>2913</v>
      </c>
      <c r="D337" s="66">
        <v>3.6363636363636362</v>
      </c>
      <c r="E337" s="67" t="s">
        <v>136</v>
      </c>
      <c r="F337" s="68">
        <v>32.90909090909091</v>
      </c>
      <c r="G337" s="65"/>
      <c r="H337" s="69"/>
      <c r="I337" s="70"/>
      <c r="J337" s="70"/>
      <c r="K337" s="34" t="s">
        <v>65</v>
      </c>
      <c r="L337" s="77">
        <v>337</v>
      </c>
      <c r="M337" s="77"/>
      <c r="N337" s="72"/>
      <c r="O337" s="79" t="s">
        <v>307</v>
      </c>
      <c r="P337" s="81">
        <v>43445.845601851855</v>
      </c>
      <c r="Q337" s="79" t="s">
        <v>410</v>
      </c>
      <c r="R337" s="79"/>
      <c r="S337" s="79"/>
      <c r="T337" s="79" t="s">
        <v>591</v>
      </c>
      <c r="U337" s="79"/>
      <c r="V337" s="82" t="s">
        <v>710</v>
      </c>
      <c r="W337" s="81">
        <v>43445.845601851855</v>
      </c>
      <c r="X337" s="82" t="s">
        <v>851</v>
      </c>
      <c r="Y337" s="79"/>
      <c r="Z337" s="79"/>
      <c r="AA337" s="85" t="s">
        <v>1074</v>
      </c>
      <c r="AB337" s="79"/>
      <c r="AC337" s="79" t="b">
        <v>0</v>
      </c>
      <c r="AD337" s="79">
        <v>0</v>
      </c>
      <c r="AE337" s="85" t="s">
        <v>1169</v>
      </c>
      <c r="AF337" s="79" t="b">
        <v>0</v>
      </c>
      <c r="AG337" s="79" t="s">
        <v>1182</v>
      </c>
      <c r="AH337" s="79"/>
      <c r="AI337" s="85" t="s">
        <v>1169</v>
      </c>
      <c r="AJ337" s="79" t="b">
        <v>0</v>
      </c>
      <c r="AK337" s="79">
        <v>2</v>
      </c>
      <c r="AL337" s="85" t="s">
        <v>1073</v>
      </c>
      <c r="AM337" s="79" t="s">
        <v>1189</v>
      </c>
      <c r="AN337" s="79" t="b">
        <v>0</v>
      </c>
      <c r="AO337" s="85" t="s">
        <v>1073</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1</v>
      </c>
      <c r="BD337" s="48">
        <v>0</v>
      </c>
      <c r="BE337" s="49">
        <v>0</v>
      </c>
      <c r="BF337" s="48">
        <v>0</v>
      </c>
      <c r="BG337" s="49">
        <v>0</v>
      </c>
      <c r="BH337" s="48">
        <v>0</v>
      </c>
      <c r="BI337" s="49">
        <v>0</v>
      </c>
      <c r="BJ337" s="48">
        <v>17</v>
      </c>
      <c r="BK337" s="49">
        <v>100</v>
      </c>
      <c r="BL337" s="48">
        <v>17</v>
      </c>
    </row>
    <row r="338" spans="1:64" ht="15">
      <c r="A338" s="64" t="s">
        <v>262</v>
      </c>
      <c r="B338" s="64" t="s">
        <v>255</v>
      </c>
      <c r="C338" s="65" t="s">
        <v>2913</v>
      </c>
      <c r="D338" s="66">
        <v>3.6363636363636362</v>
      </c>
      <c r="E338" s="67" t="s">
        <v>136</v>
      </c>
      <c r="F338" s="68">
        <v>32.90909090909091</v>
      </c>
      <c r="G338" s="65"/>
      <c r="H338" s="69"/>
      <c r="I338" s="70"/>
      <c r="J338" s="70"/>
      <c r="K338" s="34" t="s">
        <v>65</v>
      </c>
      <c r="L338" s="77">
        <v>338</v>
      </c>
      <c r="M338" s="77"/>
      <c r="N338" s="72"/>
      <c r="O338" s="79" t="s">
        <v>307</v>
      </c>
      <c r="P338" s="81">
        <v>43445.846030092594</v>
      </c>
      <c r="Q338" s="79" t="s">
        <v>409</v>
      </c>
      <c r="R338" s="79"/>
      <c r="S338" s="79"/>
      <c r="T338" s="79" t="s">
        <v>581</v>
      </c>
      <c r="U338" s="79"/>
      <c r="V338" s="82" t="s">
        <v>710</v>
      </c>
      <c r="W338" s="81">
        <v>43445.846030092594</v>
      </c>
      <c r="X338" s="82" t="s">
        <v>866</v>
      </c>
      <c r="Y338" s="79"/>
      <c r="Z338" s="79"/>
      <c r="AA338" s="85" t="s">
        <v>1089</v>
      </c>
      <c r="AB338" s="79"/>
      <c r="AC338" s="79" t="b">
        <v>0</v>
      </c>
      <c r="AD338" s="79">
        <v>0</v>
      </c>
      <c r="AE338" s="85" t="s">
        <v>1169</v>
      </c>
      <c r="AF338" s="79" t="b">
        <v>0</v>
      </c>
      <c r="AG338" s="79" t="s">
        <v>1182</v>
      </c>
      <c r="AH338" s="79"/>
      <c r="AI338" s="85" t="s">
        <v>1169</v>
      </c>
      <c r="AJ338" s="79" t="b">
        <v>0</v>
      </c>
      <c r="AK338" s="79">
        <v>3</v>
      </c>
      <c r="AL338" s="85" t="s">
        <v>1088</v>
      </c>
      <c r="AM338" s="79" t="s">
        <v>1189</v>
      </c>
      <c r="AN338" s="79" t="b">
        <v>0</v>
      </c>
      <c r="AO338" s="85" t="s">
        <v>1088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1</v>
      </c>
      <c r="BD338" s="48">
        <v>1</v>
      </c>
      <c r="BE338" s="49">
        <v>4</v>
      </c>
      <c r="BF338" s="48">
        <v>0</v>
      </c>
      <c r="BG338" s="49">
        <v>0</v>
      </c>
      <c r="BH338" s="48">
        <v>0</v>
      </c>
      <c r="BI338" s="49">
        <v>0</v>
      </c>
      <c r="BJ338" s="48">
        <v>24</v>
      </c>
      <c r="BK338" s="49">
        <v>96</v>
      </c>
      <c r="BL338" s="48">
        <v>25</v>
      </c>
    </row>
    <row r="339" spans="1:64" ht="15">
      <c r="A339" s="64" t="s">
        <v>262</v>
      </c>
      <c r="B339" s="64" t="s">
        <v>294</v>
      </c>
      <c r="C339" s="65" t="s">
        <v>2912</v>
      </c>
      <c r="D339" s="66">
        <v>3</v>
      </c>
      <c r="E339" s="67" t="s">
        <v>132</v>
      </c>
      <c r="F339" s="68">
        <v>35</v>
      </c>
      <c r="G339" s="65"/>
      <c r="H339" s="69"/>
      <c r="I339" s="70"/>
      <c r="J339" s="70"/>
      <c r="K339" s="34" t="s">
        <v>65</v>
      </c>
      <c r="L339" s="77">
        <v>339</v>
      </c>
      <c r="M339" s="77"/>
      <c r="N339" s="72"/>
      <c r="O339" s="79" t="s">
        <v>307</v>
      </c>
      <c r="P339" s="81">
        <v>43452.37533564815</v>
      </c>
      <c r="Q339" s="79" t="s">
        <v>385</v>
      </c>
      <c r="R339" s="79"/>
      <c r="S339" s="79"/>
      <c r="T339" s="79"/>
      <c r="U339" s="79"/>
      <c r="V339" s="82" t="s">
        <v>710</v>
      </c>
      <c r="W339" s="81">
        <v>43452.37533564815</v>
      </c>
      <c r="X339" s="82" t="s">
        <v>867</v>
      </c>
      <c r="Y339" s="79"/>
      <c r="Z339" s="79"/>
      <c r="AA339" s="85" t="s">
        <v>1090</v>
      </c>
      <c r="AB339" s="79"/>
      <c r="AC339" s="79" t="b">
        <v>0</v>
      </c>
      <c r="AD339" s="79">
        <v>0</v>
      </c>
      <c r="AE339" s="85" t="s">
        <v>1169</v>
      </c>
      <c r="AF339" s="79" t="b">
        <v>0</v>
      </c>
      <c r="AG339" s="79" t="s">
        <v>1182</v>
      </c>
      <c r="AH339" s="79"/>
      <c r="AI339" s="85" t="s">
        <v>1169</v>
      </c>
      <c r="AJ339" s="79" t="b">
        <v>0</v>
      </c>
      <c r="AK339" s="79">
        <v>3</v>
      </c>
      <c r="AL339" s="85" t="s">
        <v>1030</v>
      </c>
      <c r="AM339" s="79" t="s">
        <v>1189</v>
      </c>
      <c r="AN339" s="79" t="b">
        <v>0</v>
      </c>
      <c r="AO339" s="85" t="s">
        <v>1030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1</v>
      </c>
      <c r="BG339" s="49">
        <v>5.2631578947368425</v>
      </c>
      <c r="BH339" s="48">
        <v>0</v>
      </c>
      <c r="BI339" s="49">
        <v>0</v>
      </c>
      <c r="BJ339" s="48">
        <v>18</v>
      </c>
      <c r="BK339" s="49">
        <v>94.73684210526316</v>
      </c>
      <c r="BL339" s="48">
        <v>19</v>
      </c>
    </row>
    <row r="340" spans="1:64" ht="15">
      <c r="A340" s="64" t="s">
        <v>264</v>
      </c>
      <c r="B340" s="64" t="s">
        <v>278</v>
      </c>
      <c r="C340" s="65" t="s">
        <v>2912</v>
      </c>
      <c r="D340" s="66">
        <v>3</v>
      </c>
      <c r="E340" s="67" t="s">
        <v>132</v>
      </c>
      <c r="F340" s="68">
        <v>35</v>
      </c>
      <c r="G340" s="65"/>
      <c r="H340" s="69"/>
      <c r="I340" s="70"/>
      <c r="J340" s="70"/>
      <c r="K340" s="34" t="s">
        <v>65</v>
      </c>
      <c r="L340" s="77">
        <v>340</v>
      </c>
      <c r="M340" s="77"/>
      <c r="N340" s="72"/>
      <c r="O340" s="79" t="s">
        <v>307</v>
      </c>
      <c r="P340" s="81">
        <v>43467.827569444446</v>
      </c>
      <c r="Q340" s="79" t="s">
        <v>318</v>
      </c>
      <c r="R340" s="79"/>
      <c r="S340" s="79"/>
      <c r="T340" s="79"/>
      <c r="U340" s="79"/>
      <c r="V340" s="82" t="s">
        <v>711</v>
      </c>
      <c r="W340" s="81">
        <v>43467.827569444446</v>
      </c>
      <c r="X340" s="82" t="s">
        <v>868</v>
      </c>
      <c r="Y340" s="79"/>
      <c r="Z340" s="79"/>
      <c r="AA340" s="85" t="s">
        <v>1091</v>
      </c>
      <c r="AB340" s="79"/>
      <c r="AC340" s="79" t="b">
        <v>0</v>
      </c>
      <c r="AD340" s="79">
        <v>0</v>
      </c>
      <c r="AE340" s="85" t="s">
        <v>1169</v>
      </c>
      <c r="AF340" s="79" t="b">
        <v>0</v>
      </c>
      <c r="AG340" s="79" t="s">
        <v>1182</v>
      </c>
      <c r="AH340" s="79"/>
      <c r="AI340" s="85" t="s">
        <v>1169</v>
      </c>
      <c r="AJ340" s="79" t="b">
        <v>0</v>
      </c>
      <c r="AK340" s="79">
        <v>2</v>
      </c>
      <c r="AL340" s="85" t="s">
        <v>1093</v>
      </c>
      <c r="AM340" s="79" t="s">
        <v>1189</v>
      </c>
      <c r="AN340" s="79" t="b">
        <v>0</v>
      </c>
      <c r="AO340" s="85" t="s">
        <v>1093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252</v>
      </c>
      <c r="B341" s="64" t="s">
        <v>278</v>
      </c>
      <c r="C341" s="65" t="s">
        <v>2916</v>
      </c>
      <c r="D341" s="66">
        <v>4.2727272727272725</v>
      </c>
      <c r="E341" s="67" t="s">
        <v>136</v>
      </c>
      <c r="F341" s="68">
        <v>30.81818181818182</v>
      </c>
      <c r="G341" s="65"/>
      <c r="H341" s="69"/>
      <c r="I341" s="70"/>
      <c r="J341" s="70"/>
      <c r="K341" s="34" t="s">
        <v>65</v>
      </c>
      <c r="L341" s="77">
        <v>341</v>
      </c>
      <c r="M341" s="77"/>
      <c r="N341" s="72"/>
      <c r="O341" s="79" t="s">
        <v>307</v>
      </c>
      <c r="P341" s="81">
        <v>43438.767118055555</v>
      </c>
      <c r="Q341" s="79" t="s">
        <v>436</v>
      </c>
      <c r="R341" s="79"/>
      <c r="S341" s="79"/>
      <c r="T341" s="79" t="s">
        <v>595</v>
      </c>
      <c r="U341" s="82" t="s">
        <v>645</v>
      </c>
      <c r="V341" s="82" t="s">
        <v>645</v>
      </c>
      <c r="W341" s="81">
        <v>43438.767118055555</v>
      </c>
      <c r="X341" s="82" t="s">
        <v>869</v>
      </c>
      <c r="Y341" s="79"/>
      <c r="Z341" s="79"/>
      <c r="AA341" s="85" t="s">
        <v>1092</v>
      </c>
      <c r="AB341" s="79"/>
      <c r="AC341" s="79" t="b">
        <v>0</v>
      </c>
      <c r="AD341" s="79">
        <v>1</v>
      </c>
      <c r="AE341" s="85" t="s">
        <v>1169</v>
      </c>
      <c r="AF341" s="79" t="b">
        <v>0</v>
      </c>
      <c r="AG341" s="79" t="s">
        <v>1182</v>
      </c>
      <c r="AH341" s="79"/>
      <c r="AI341" s="85" t="s">
        <v>1169</v>
      </c>
      <c r="AJ341" s="79" t="b">
        <v>0</v>
      </c>
      <c r="AK341" s="79">
        <v>1</v>
      </c>
      <c r="AL341" s="85" t="s">
        <v>1169</v>
      </c>
      <c r="AM341" s="79" t="s">
        <v>1188</v>
      </c>
      <c r="AN341" s="79" t="b">
        <v>0</v>
      </c>
      <c r="AO341" s="85" t="s">
        <v>1092</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252</v>
      </c>
      <c r="B342" s="64" t="s">
        <v>278</v>
      </c>
      <c r="C342" s="65" t="s">
        <v>2916</v>
      </c>
      <c r="D342" s="66">
        <v>4.2727272727272725</v>
      </c>
      <c r="E342" s="67" t="s">
        <v>136</v>
      </c>
      <c r="F342" s="68">
        <v>30.81818181818182</v>
      </c>
      <c r="G342" s="65"/>
      <c r="H342" s="69"/>
      <c r="I342" s="70"/>
      <c r="J342" s="70"/>
      <c r="K342" s="34" t="s">
        <v>65</v>
      </c>
      <c r="L342" s="77">
        <v>342</v>
      </c>
      <c r="M342" s="77"/>
      <c r="N342" s="72"/>
      <c r="O342" s="79" t="s">
        <v>307</v>
      </c>
      <c r="P342" s="81">
        <v>43467.82457175926</v>
      </c>
      <c r="Q342" s="79" t="s">
        <v>437</v>
      </c>
      <c r="R342" s="82" t="s">
        <v>521</v>
      </c>
      <c r="S342" s="79" t="s">
        <v>550</v>
      </c>
      <c r="T342" s="79" t="s">
        <v>596</v>
      </c>
      <c r="U342" s="79"/>
      <c r="V342" s="82" t="s">
        <v>699</v>
      </c>
      <c r="W342" s="81">
        <v>43467.82457175926</v>
      </c>
      <c r="X342" s="82" t="s">
        <v>870</v>
      </c>
      <c r="Y342" s="79"/>
      <c r="Z342" s="79"/>
      <c r="AA342" s="85" t="s">
        <v>1093</v>
      </c>
      <c r="AB342" s="79"/>
      <c r="AC342" s="79" t="b">
        <v>0</v>
      </c>
      <c r="AD342" s="79">
        <v>4</v>
      </c>
      <c r="AE342" s="85" t="s">
        <v>1169</v>
      </c>
      <c r="AF342" s="79" t="b">
        <v>0</v>
      </c>
      <c r="AG342" s="79" t="s">
        <v>1182</v>
      </c>
      <c r="AH342" s="79"/>
      <c r="AI342" s="85" t="s">
        <v>1169</v>
      </c>
      <c r="AJ342" s="79" t="b">
        <v>0</v>
      </c>
      <c r="AK342" s="79">
        <v>2</v>
      </c>
      <c r="AL342" s="85" t="s">
        <v>1169</v>
      </c>
      <c r="AM342" s="79" t="s">
        <v>1188</v>
      </c>
      <c r="AN342" s="79" t="b">
        <v>0</v>
      </c>
      <c r="AO342" s="85" t="s">
        <v>1093</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3</v>
      </c>
      <c r="BD342" s="48"/>
      <c r="BE342" s="49"/>
      <c r="BF342" s="48"/>
      <c r="BG342" s="49"/>
      <c r="BH342" s="48"/>
      <c r="BI342" s="49"/>
      <c r="BJ342" s="48"/>
      <c r="BK342" s="49"/>
      <c r="BL342" s="48"/>
    </row>
    <row r="343" spans="1:64" ht="15">
      <c r="A343" s="64" t="s">
        <v>252</v>
      </c>
      <c r="B343" s="64" t="s">
        <v>278</v>
      </c>
      <c r="C343" s="65" t="s">
        <v>2916</v>
      </c>
      <c r="D343" s="66">
        <v>4.2727272727272725</v>
      </c>
      <c r="E343" s="67" t="s">
        <v>136</v>
      </c>
      <c r="F343" s="68">
        <v>30.81818181818182</v>
      </c>
      <c r="G343" s="65"/>
      <c r="H343" s="69"/>
      <c r="I343" s="70"/>
      <c r="J343" s="70"/>
      <c r="K343" s="34" t="s">
        <v>65</v>
      </c>
      <c r="L343" s="77">
        <v>343</v>
      </c>
      <c r="M343" s="77"/>
      <c r="N343" s="72"/>
      <c r="O343" s="79" t="s">
        <v>307</v>
      </c>
      <c r="P343" s="81">
        <v>43504.629791666666</v>
      </c>
      <c r="Q343" s="79" t="s">
        <v>438</v>
      </c>
      <c r="R343" s="82" t="s">
        <v>522</v>
      </c>
      <c r="S343" s="79" t="s">
        <v>550</v>
      </c>
      <c r="T343" s="79" t="s">
        <v>597</v>
      </c>
      <c r="U343" s="82" t="s">
        <v>646</v>
      </c>
      <c r="V343" s="82" t="s">
        <v>646</v>
      </c>
      <c r="W343" s="81">
        <v>43504.629791666666</v>
      </c>
      <c r="X343" s="82" t="s">
        <v>871</v>
      </c>
      <c r="Y343" s="79"/>
      <c r="Z343" s="79"/>
      <c r="AA343" s="85" t="s">
        <v>1094</v>
      </c>
      <c r="AB343" s="79"/>
      <c r="AC343" s="79" t="b">
        <v>0</v>
      </c>
      <c r="AD343" s="79">
        <v>0</v>
      </c>
      <c r="AE343" s="85" t="s">
        <v>1170</v>
      </c>
      <c r="AF343" s="79" t="b">
        <v>0</v>
      </c>
      <c r="AG343" s="79" t="s">
        <v>1182</v>
      </c>
      <c r="AH343" s="79"/>
      <c r="AI343" s="85" t="s">
        <v>1169</v>
      </c>
      <c r="AJ343" s="79" t="b">
        <v>0</v>
      </c>
      <c r="AK343" s="79">
        <v>0</v>
      </c>
      <c r="AL343" s="85" t="s">
        <v>1169</v>
      </c>
      <c r="AM343" s="79" t="s">
        <v>1188</v>
      </c>
      <c r="AN343" s="79" t="b">
        <v>0</v>
      </c>
      <c r="AO343" s="85" t="s">
        <v>1094</v>
      </c>
      <c r="AP343" s="79" t="s">
        <v>176</v>
      </c>
      <c r="AQ343" s="79">
        <v>0</v>
      </c>
      <c r="AR343" s="79">
        <v>0</v>
      </c>
      <c r="AS343" s="79"/>
      <c r="AT343" s="79"/>
      <c r="AU343" s="79"/>
      <c r="AV343" s="79"/>
      <c r="AW343" s="79"/>
      <c r="AX343" s="79"/>
      <c r="AY343" s="79"/>
      <c r="AZ343" s="79"/>
      <c r="BA343">
        <v>3</v>
      </c>
      <c r="BB343" s="78" t="str">
        <f>REPLACE(INDEX(GroupVertices[Group],MATCH(Edges[[#This Row],[Vertex 1]],GroupVertices[Vertex],0)),1,1,"")</f>
        <v>1</v>
      </c>
      <c r="BC343" s="78" t="str">
        <f>REPLACE(INDEX(GroupVertices[Group],MATCH(Edges[[#This Row],[Vertex 2]],GroupVertices[Vertex],0)),1,1,"")</f>
        <v>3</v>
      </c>
      <c r="BD343" s="48"/>
      <c r="BE343" s="49"/>
      <c r="BF343" s="48"/>
      <c r="BG343" s="49"/>
      <c r="BH343" s="48"/>
      <c r="BI343" s="49"/>
      <c r="BJ343" s="48"/>
      <c r="BK343" s="49"/>
      <c r="BL343" s="48"/>
    </row>
    <row r="344" spans="1:64" ht="15">
      <c r="A344" s="64" t="s">
        <v>262</v>
      </c>
      <c r="B344" s="64" t="s">
        <v>278</v>
      </c>
      <c r="C344" s="65" t="s">
        <v>2912</v>
      </c>
      <c r="D344" s="66">
        <v>3</v>
      </c>
      <c r="E344" s="67" t="s">
        <v>132</v>
      </c>
      <c r="F344" s="68">
        <v>35</v>
      </c>
      <c r="G344" s="65"/>
      <c r="H344" s="69"/>
      <c r="I344" s="70"/>
      <c r="J344" s="70"/>
      <c r="K344" s="34" t="s">
        <v>65</v>
      </c>
      <c r="L344" s="77">
        <v>344</v>
      </c>
      <c r="M344" s="77"/>
      <c r="N344" s="72"/>
      <c r="O344" s="79" t="s">
        <v>307</v>
      </c>
      <c r="P344" s="81">
        <v>43468.91704861111</v>
      </c>
      <c r="Q344" s="79" t="s">
        <v>318</v>
      </c>
      <c r="R344" s="79"/>
      <c r="S344" s="79"/>
      <c r="T344" s="79"/>
      <c r="U344" s="79"/>
      <c r="V344" s="82" t="s">
        <v>710</v>
      </c>
      <c r="W344" s="81">
        <v>43468.91704861111</v>
      </c>
      <c r="X344" s="82" t="s">
        <v>872</v>
      </c>
      <c r="Y344" s="79"/>
      <c r="Z344" s="79"/>
      <c r="AA344" s="85" t="s">
        <v>1095</v>
      </c>
      <c r="AB344" s="79"/>
      <c r="AC344" s="79" t="b">
        <v>0</v>
      </c>
      <c r="AD344" s="79">
        <v>0</v>
      </c>
      <c r="AE344" s="85" t="s">
        <v>1169</v>
      </c>
      <c r="AF344" s="79" t="b">
        <v>0</v>
      </c>
      <c r="AG344" s="79" t="s">
        <v>1182</v>
      </c>
      <c r="AH344" s="79"/>
      <c r="AI344" s="85" t="s">
        <v>1169</v>
      </c>
      <c r="AJ344" s="79" t="b">
        <v>0</v>
      </c>
      <c r="AK344" s="79">
        <v>4</v>
      </c>
      <c r="AL344" s="85" t="s">
        <v>1093</v>
      </c>
      <c r="AM344" s="79" t="s">
        <v>1189</v>
      </c>
      <c r="AN344" s="79" t="b">
        <v>0</v>
      </c>
      <c r="AO344" s="85" t="s">
        <v>1093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3</v>
      </c>
      <c r="BD344" s="48"/>
      <c r="BE344" s="49"/>
      <c r="BF344" s="48"/>
      <c r="BG344" s="49"/>
      <c r="BH344" s="48"/>
      <c r="BI344" s="49"/>
      <c r="BJ344" s="48"/>
      <c r="BK344" s="49"/>
      <c r="BL344" s="48"/>
    </row>
    <row r="345" spans="1:64" ht="15">
      <c r="A345" s="64" t="s">
        <v>264</v>
      </c>
      <c r="B345" s="64" t="s">
        <v>265</v>
      </c>
      <c r="C345" s="65" t="s">
        <v>2912</v>
      </c>
      <c r="D345" s="66">
        <v>3</v>
      </c>
      <c r="E345" s="67" t="s">
        <v>132</v>
      </c>
      <c r="F345" s="68">
        <v>35</v>
      </c>
      <c r="G345" s="65"/>
      <c r="H345" s="69"/>
      <c r="I345" s="70"/>
      <c r="J345" s="70"/>
      <c r="K345" s="34" t="s">
        <v>65</v>
      </c>
      <c r="L345" s="77">
        <v>345</v>
      </c>
      <c r="M345" s="77"/>
      <c r="N345" s="72"/>
      <c r="O345" s="79" t="s">
        <v>307</v>
      </c>
      <c r="P345" s="81">
        <v>43467.827569444446</v>
      </c>
      <c r="Q345" s="79" t="s">
        <v>318</v>
      </c>
      <c r="R345" s="79"/>
      <c r="S345" s="79"/>
      <c r="T345" s="79"/>
      <c r="U345" s="79"/>
      <c r="V345" s="82" t="s">
        <v>711</v>
      </c>
      <c r="W345" s="81">
        <v>43467.827569444446</v>
      </c>
      <c r="X345" s="82" t="s">
        <v>868</v>
      </c>
      <c r="Y345" s="79"/>
      <c r="Z345" s="79"/>
      <c r="AA345" s="85" t="s">
        <v>1091</v>
      </c>
      <c r="AB345" s="79"/>
      <c r="AC345" s="79" t="b">
        <v>0</v>
      </c>
      <c r="AD345" s="79">
        <v>0</v>
      </c>
      <c r="AE345" s="85" t="s">
        <v>1169</v>
      </c>
      <c r="AF345" s="79" t="b">
        <v>0</v>
      </c>
      <c r="AG345" s="79" t="s">
        <v>1182</v>
      </c>
      <c r="AH345" s="79"/>
      <c r="AI345" s="85" t="s">
        <v>1169</v>
      </c>
      <c r="AJ345" s="79" t="b">
        <v>0</v>
      </c>
      <c r="AK345" s="79">
        <v>2</v>
      </c>
      <c r="AL345" s="85" t="s">
        <v>1093</v>
      </c>
      <c r="AM345" s="79" t="s">
        <v>1189</v>
      </c>
      <c r="AN345" s="79" t="b">
        <v>0</v>
      </c>
      <c r="AO345" s="85" t="s">
        <v>1093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0</v>
      </c>
      <c r="BE345" s="49">
        <v>0</v>
      </c>
      <c r="BF345" s="48">
        <v>0</v>
      </c>
      <c r="BG345" s="49">
        <v>0</v>
      </c>
      <c r="BH345" s="48">
        <v>0</v>
      </c>
      <c r="BI345" s="49">
        <v>0</v>
      </c>
      <c r="BJ345" s="48">
        <v>19</v>
      </c>
      <c r="BK345" s="49">
        <v>100</v>
      </c>
      <c r="BL345" s="48">
        <v>19</v>
      </c>
    </row>
    <row r="346" spans="1:64" ht="15">
      <c r="A346" s="64" t="s">
        <v>264</v>
      </c>
      <c r="B346" s="64" t="s">
        <v>252</v>
      </c>
      <c r="C346" s="65" t="s">
        <v>2912</v>
      </c>
      <c r="D346" s="66">
        <v>3</v>
      </c>
      <c r="E346" s="67" t="s">
        <v>132</v>
      </c>
      <c r="F346" s="68">
        <v>35</v>
      </c>
      <c r="G346" s="65"/>
      <c r="H346" s="69"/>
      <c r="I346" s="70"/>
      <c r="J346" s="70"/>
      <c r="K346" s="34" t="s">
        <v>66</v>
      </c>
      <c r="L346" s="77">
        <v>346</v>
      </c>
      <c r="M346" s="77"/>
      <c r="N346" s="72"/>
      <c r="O346" s="79" t="s">
        <v>307</v>
      </c>
      <c r="P346" s="81">
        <v>43467.827569444446</v>
      </c>
      <c r="Q346" s="79" t="s">
        <v>318</v>
      </c>
      <c r="R346" s="79"/>
      <c r="S346" s="79"/>
      <c r="T346" s="79"/>
      <c r="U346" s="79"/>
      <c r="V346" s="82" t="s">
        <v>711</v>
      </c>
      <c r="W346" s="81">
        <v>43467.827569444446</v>
      </c>
      <c r="X346" s="82" t="s">
        <v>868</v>
      </c>
      <c r="Y346" s="79"/>
      <c r="Z346" s="79"/>
      <c r="AA346" s="85" t="s">
        <v>1091</v>
      </c>
      <c r="AB346" s="79"/>
      <c r="AC346" s="79" t="b">
        <v>0</v>
      </c>
      <c r="AD346" s="79">
        <v>0</v>
      </c>
      <c r="AE346" s="85" t="s">
        <v>1169</v>
      </c>
      <c r="AF346" s="79" t="b">
        <v>0</v>
      </c>
      <c r="AG346" s="79" t="s">
        <v>1182</v>
      </c>
      <c r="AH346" s="79"/>
      <c r="AI346" s="85" t="s">
        <v>1169</v>
      </c>
      <c r="AJ346" s="79" t="b">
        <v>0</v>
      </c>
      <c r="AK346" s="79">
        <v>2</v>
      </c>
      <c r="AL346" s="85" t="s">
        <v>1093</v>
      </c>
      <c r="AM346" s="79" t="s">
        <v>1189</v>
      </c>
      <c r="AN346" s="79" t="b">
        <v>0</v>
      </c>
      <c r="AO346" s="85" t="s">
        <v>1093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1</v>
      </c>
      <c r="BD346" s="48"/>
      <c r="BE346" s="49"/>
      <c r="BF346" s="48"/>
      <c r="BG346" s="49"/>
      <c r="BH346" s="48"/>
      <c r="BI346" s="49"/>
      <c r="BJ346" s="48"/>
      <c r="BK346" s="49"/>
      <c r="BL346" s="48"/>
    </row>
    <row r="347" spans="1:64" ht="15">
      <c r="A347" s="64" t="s">
        <v>252</v>
      </c>
      <c r="B347" s="64" t="s">
        <v>264</v>
      </c>
      <c r="C347" s="65" t="s">
        <v>2916</v>
      </c>
      <c r="D347" s="66">
        <v>4.2727272727272725</v>
      </c>
      <c r="E347" s="67" t="s">
        <v>136</v>
      </c>
      <c r="F347" s="68">
        <v>30.81818181818182</v>
      </c>
      <c r="G347" s="65"/>
      <c r="H347" s="69"/>
      <c r="I347" s="70"/>
      <c r="J347" s="70"/>
      <c r="K347" s="34" t="s">
        <v>66</v>
      </c>
      <c r="L347" s="77">
        <v>347</v>
      </c>
      <c r="M347" s="77"/>
      <c r="N347" s="72"/>
      <c r="O347" s="79" t="s">
        <v>307</v>
      </c>
      <c r="P347" s="81">
        <v>43445.66173611111</v>
      </c>
      <c r="Q347" s="79" t="s">
        <v>439</v>
      </c>
      <c r="R347" s="79"/>
      <c r="S347" s="79"/>
      <c r="T347" s="79" t="s">
        <v>598</v>
      </c>
      <c r="U347" s="82" t="s">
        <v>647</v>
      </c>
      <c r="V347" s="82" t="s">
        <v>647</v>
      </c>
      <c r="W347" s="81">
        <v>43445.66173611111</v>
      </c>
      <c r="X347" s="82" t="s">
        <v>873</v>
      </c>
      <c r="Y347" s="79"/>
      <c r="Z347" s="79"/>
      <c r="AA347" s="85" t="s">
        <v>1096</v>
      </c>
      <c r="AB347" s="79"/>
      <c r="AC347" s="79" t="b">
        <v>0</v>
      </c>
      <c r="AD347" s="79">
        <v>0</v>
      </c>
      <c r="AE347" s="85" t="s">
        <v>1169</v>
      </c>
      <c r="AF347" s="79" t="b">
        <v>0</v>
      </c>
      <c r="AG347" s="79" t="s">
        <v>1182</v>
      </c>
      <c r="AH347" s="79"/>
      <c r="AI347" s="85" t="s">
        <v>1169</v>
      </c>
      <c r="AJ347" s="79" t="b">
        <v>0</v>
      </c>
      <c r="AK347" s="79">
        <v>1</v>
      </c>
      <c r="AL347" s="85" t="s">
        <v>1169</v>
      </c>
      <c r="AM347" s="79" t="s">
        <v>1189</v>
      </c>
      <c r="AN347" s="79" t="b">
        <v>0</v>
      </c>
      <c r="AO347" s="85" t="s">
        <v>1096</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1</v>
      </c>
      <c r="BC347" s="78" t="str">
        <f>REPLACE(INDEX(GroupVertices[Group],MATCH(Edges[[#This Row],[Vertex 2]],GroupVertices[Vertex],0)),1,1,"")</f>
        <v>3</v>
      </c>
      <c r="BD347" s="48">
        <v>1</v>
      </c>
      <c r="BE347" s="49">
        <v>6.666666666666667</v>
      </c>
      <c r="BF347" s="48">
        <v>0</v>
      </c>
      <c r="BG347" s="49">
        <v>0</v>
      </c>
      <c r="BH347" s="48">
        <v>0</v>
      </c>
      <c r="BI347" s="49">
        <v>0</v>
      </c>
      <c r="BJ347" s="48">
        <v>14</v>
      </c>
      <c r="BK347" s="49">
        <v>93.33333333333333</v>
      </c>
      <c r="BL347" s="48">
        <v>15</v>
      </c>
    </row>
    <row r="348" spans="1:64" ht="15">
      <c r="A348" s="64" t="s">
        <v>252</v>
      </c>
      <c r="B348" s="64" t="s">
        <v>264</v>
      </c>
      <c r="C348" s="65" t="s">
        <v>2916</v>
      </c>
      <c r="D348" s="66">
        <v>4.2727272727272725</v>
      </c>
      <c r="E348" s="67" t="s">
        <v>136</v>
      </c>
      <c r="F348" s="68">
        <v>30.81818181818182</v>
      </c>
      <c r="G348" s="65"/>
      <c r="H348" s="69"/>
      <c r="I348" s="70"/>
      <c r="J348" s="70"/>
      <c r="K348" s="34" t="s">
        <v>66</v>
      </c>
      <c r="L348" s="77">
        <v>348</v>
      </c>
      <c r="M348" s="77"/>
      <c r="N348" s="72"/>
      <c r="O348" s="79" t="s">
        <v>307</v>
      </c>
      <c r="P348" s="81">
        <v>43452.82127314815</v>
      </c>
      <c r="Q348" s="79" t="s">
        <v>383</v>
      </c>
      <c r="R348" s="82" t="s">
        <v>503</v>
      </c>
      <c r="S348" s="79" t="s">
        <v>547</v>
      </c>
      <c r="T348" s="79" t="s">
        <v>581</v>
      </c>
      <c r="U348" s="79"/>
      <c r="V348" s="82" t="s">
        <v>699</v>
      </c>
      <c r="W348" s="81">
        <v>43452.82127314815</v>
      </c>
      <c r="X348" s="82" t="s">
        <v>797</v>
      </c>
      <c r="Y348" s="79"/>
      <c r="Z348" s="79"/>
      <c r="AA348" s="85" t="s">
        <v>1020</v>
      </c>
      <c r="AB348" s="79"/>
      <c r="AC348" s="79" t="b">
        <v>0</v>
      </c>
      <c r="AD348" s="79">
        <v>1</v>
      </c>
      <c r="AE348" s="85" t="s">
        <v>1169</v>
      </c>
      <c r="AF348" s="79" t="b">
        <v>0</v>
      </c>
      <c r="AG348" s="79" t="s">
        <v>1182</v>
      </c>
      <c r="AH348" s="79"/>
      <c r="AI348" s="85" t="s">
        <v>1169</v>
      </c>
      <c r="AJ348" s="79" t="b">
        <v>0</v>
      </c>
      <c r="AK348" s="79">
        <v>0</v>
      </c>
      <c r="AL348" s="85" t="s">
        <v>1169</v>
      </c>
      <c r="AM348" s="79" t="s">
        <v>1188</v>
      </c>
      <c r="AN348" s="79" t="b">
        <v>0</v>
      </c>
      <c r="AO348" s="85" t="s">
        <v>1020</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1</v>
      </c>
      <c r="BC348" s="78" t="str">
        <f>REPLACE(INDEX(GroupVertices[Group],MATCH(Edges[[#This Row],[Vertex 2]],GroupVertices[Vertex],0)),1,1,"")</f>
        <v>3</v>
      </c>
      <c r="BD348" s="48"/>
      <c r="BE348" s="49"/>
      <c r="BF348" s="48"/>
      <c r="BG348" s="49"/>
      <c r="BH348" s="48"/>
      <c r="BI348" s="49"/>
      <c r="BJ348" s="48"/>
      <c r="BK348" s="49"/>
      <c r="BL348" s="48"/>
    </row>
    <row r="349" spans="1:64" ht="15">
      <c r="A349" s="64" t="s">
        <v>252</v>
      </c>
      <c r="B349" s="64" t="s">
        <v>264</v>
      </c>
      <c r="C349" s="65" t="s">
        <v>2916</v>
      </c>
      <c r="D349" s="66">
        <v>4.2727272727272725</v>
      </c>
      <c r="E349" s="67" t="s">
        <v>136</v>
      </c>
      <c r="F349" s="68">
        <v>30.81818181818182</v>
      </c>
      <c r="G349" s="65"/>
      <c r="H349" s="69"/>
      <c r="I349" s="70"/>
      <c r="J349" s="70"/>
      <c r="K349" s="34" t="s">
        <v>66</v>
      </c>
      <c r="L349" s="77">
        <v>349</v>
      </c>
      <c r="M349" s="77"/>
      <c r="N349" s="72"/>
      <c r="O349" s="79" t="s">
        <v>307</v>
      </c>
      <c r="P349" s="81">
        <v>43467.82457175926</v>
      </c>
      <c r="Q349" s="79" t="s">
        <v>437</v>
      </c>
      <c r="R349" s="82" t="s">
        <v>521</v>
      </c>
      <c r="S349" s="79" t="s">
        <v>550</v>
      </c>
      <c r="T349" s="79" t="s">
        <v>596</v>
      </c>
      <c r="U349" s="79"/>
      <c r="V349" s="82" t="s">
        <v>699</v>
      </c>
      <c r="W349" s="81">
        <v>43467.82457175926</v>
      </c>
      <c r="X349" s="82" t="s">
        <v>870</v>
      </c>
      <c r="Y349" s="79"/>
      <c r="Z349" s="79"/>
      <c r="AA349" s="85" t="s">
        <v>1093</v>
      </c>
      <c r="AB349" s="79"/>
      <c r="AC349" s="79" t="b">
        <v>0</v>
      </c>
      <c r="AD349" s="79">
        <v>4</v>
      </c>
      <c r="AE349" s="85" t="s">
        <v>1169</v>
      </c>
      <c r="AF349" s="79" t="b">
        <v>0</v>
      </c>
      <c r="AG349" s="79" t="s">
        <v>1182</v>
      </c>
      <c r="AH349" s="79"/>
      <c r="AI349" s="85" t="s">
        <v>1169</v>
      </c>
      <c r="AJ349" s="79" t="b">
        <v>0</v>
      </c>
      <c r="AK349" s="79">
        <v>2</v>
      </c>
      <c r="AL349" s="85" t="s">
        <v>1169</v>
      </c>
      <c r="AM349" s="79" t="s">
        <v>1188</v>
      </c>
      <c r="AN349" s="79" t="b">
        <v>0</v>
      </c>
      <c r="AO349" s="85" t="s">
        <v>1093</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3</v>
      </c>
      <c r="BD349" s="48"/>
      <c r="BE349" s="49"/>
      <c r="BF349" s="48"/>
      <c r="BG349" s="49"/>
      <c r="BH349" s="48"/>
      <c r="BI349" s="49"/>
      <c r="BJ349" s="48"/>
      <c r="BK349" s="49"/>
      <c r="BL349" s="48"/>
    </row>
    <row r="350" spans="1:64" ht="15">
      <c r="A350" s="64" t="s">
        <v>262</v>
      </c>
      <c r="B350" s="64" t="s">
        <v>264</v>
      </c>
      <c r="C350" s="65" t="s">
        <v>2913</v>
      </c>
      <c r="D350" s="66">
        <v>3.6363636363636362</v>
      </c>
      <c r="E350" s="67" t="s">
        <v>136</v>
      </c>
      <c r="F350" s="68">
        <v>32.90909090909091</v>
      </c>
      <c r="G350" s="65"/>
      <c r="H350" s="69"/>
      <c r="I350" s="70"/>
      <c r="J350" s="70"/>
      <c r="K350" s="34" t="s">
        <v>65</v>
      </c>
      <c r="L350" s="77">
        <v>350</v>
      </c>
      <c r="M350" s="77"/>
      <c r="N350" s="72"/>
      <c r="O350" s="79" t="s">
        <v>307</v>
      </c>
      <c r="P350" s="81">
        <v>43445.84581018519</v>
      </c>
      <c r="Q350" s="79" t="s">
        <v>316</v>
      </c>
      <c r="R350" s="79"/>
      <c r="S350" s="79"/>
      <c r="T350" s="79" t="s">
        <v>565</v>
      </c>
      <c r="U350" s="79"/>
      <c r="V350" s="82" t="s">
        <v>710</v>
      </c>
      <c r="W350" s="81">
        <v>43445.84581018519</v>
      </c>
      <c r="X350" s="82" t="s">
        <v>874</v>
      </c>
      <c r="Y350" s="79"/>
      <c r="Z350" s="79"/>
      <c r="AA350" s="85" t="s">
        <v>1097</v>
      </c>
      <c r="AB350" s="79"/>
      <c r="AC350" s="79" t="b">
        <v>0</v>
      </c>
      <c r="AD350" s="79">
        <v>0</v>
      </c>
      <c r="AE350" s="85" t="s">
        <v>1169</v>
      </c>
      <c r="AF350" s="79" t="b">
        <v>0</v>
      </c>
      <c r="AG350" s="79" t="s">
        <v>1182</v>
      </c>
      <c r="AH350" s="79"/>
      <c r="AI350" s="85" t="s">
        <v>1169</v>
      </c>
      <c r="AJ350" s="79" t="b">
        <v>0</v>
      </c>
      <c r="AK350" s="79">
        <v>1</v>
      </c>
      <c r="AL350" s="85" t="s">
        <v>1096</v>
      </c>
      <c r="AM350" s="79" t="s">
        <v>1189</v>
      </c>
      <c r="AN350" s="79" t="b">
        <v>0</v>
      </c>
      <c r="AO350" s="85" t="s">
        <v>1096</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3</v>
      </c>
      <c r="BD350" s="48">
        <v>1</v>
      </c>
      <c r="BE350" s="49">
        <v>6.25</v>
      </c>
      <c r="BF350" s="48">
        <v>0</v>
      </c>
      <c r="BG350" s="49">
        <v>0</v>
      </c>
      <c r="BH350" s="48">
        <v>0</v>
      </c>
      <c r="BI350" s="49">
        <v>0</v>
      </c>
      <c r="BJ350" s="48">
        <v>15</v>
      </c>
      <c r="BK350" s="49">
        <v>93.75</v>
      </c>
      <c r="BL350" s="48">
        <v>16</v>
      </c>
    </row>
    <row r="351" spans="1:64" ht="15">
      <c r="A351" s="64" t="s">
        <v>262</v>
      </c>
      <c r="B351" s="64" t="s">
        <v>264</v>
      </c>
      <c r="C351" s="65" t="s">
        <v>2913</v>
      </c>
      <c r="D351" s="66">
        <v>3.6363636363636362</v>
      </c>
      <c r="E351" s="67" t="s">
        <v>136</v>
      </c>
      <c r="F351" s="68">
        <v>32.90909090909091</v>
      </c>
      <c r="G351" s="65"/>
      <c r="H351" s="69"/>
      <c r="I351" s="70"/>
      <c r="J351" s="70"/>
      <c r="K351" s="34" t="s">
        <v>65</v>
      </c>
      <c r="L351" s="77">
        <v>351</v>
      </c>
      <c r="M351" s="77"/>
      <c r="N351" s="72"/>
      <c r="O351" s="79" t="s">
        <v>307</v>
      </c>
      <c r="P351" s="81">
        <v>43468.91704861111</v>
      </c>
      <c r="Q351" s="79" t="s">
        <v>318</v>
      </c>
      <c r="R351" s="79"/>
      <c r="S351" s="79"/>
      <c r="T351" s="79"/>
      <c r="U351" s="79"/>
      <c r="V351" s="82" t="s">
        <v>710</v>
      </c>
      <c r="W351" s="81">
        <v>43468.91704861111</v>
      </c>
      <c r="X351" s="82" t="s">
        <v>872</v>
      </c>
      <c r="Y351" s="79"/>
      <c r="Z351" s="79"/>
      <c r="AA351" s="85" t="s">
        <v>1095</v>
      </c>
      <c r="AB351" s="79"/>
      <c r="AC351" s="79" t="b">
        <v>0</v>
      </c>
      <c r="AD351" s="79">
        <v>0</v>
      </c>
      <c r="AE351" s="85" t="s">
        <v>1169</v>
      </c>
      <c r="AF351" s="79" t="b">
        <v>0</v>
      </c>
      <c r="AG351" s="79" t="s">
        <v>1182</v>
      </c>
      <c r="AH351" s="79"/>
      <c r="AI351" s="85" t="s">
        <v>1169</v>
      </c>
      <c r="AJ351" s="79" t="b">
        <v>0</v>
      </c>
      <c r="AK351" s="79">
        <v>4</v>
      </c>
      <c r="AL351" s="85" t="s">
        <v>1093</v>
      </c>
      <c r="AM351" s="79" t="s">
        <v>1189</v>
      </c>
      <c r="AN351" s="79" t="b">
        <v>0</v>
      </c>
      <c r="AO351" s="85" t="s">
        <v>1093</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3</v>
      </c>
      <c r="BD351" s="48"/>
      <c r="BE351" s="49"/>
      <c r="BF351" s="48"/>
      <c r="BG351" s="49"/>
      <c r="BH351" s="48"/>
      <c r="BI351" s="49"/>
      <c r="BJ351" s="48"/>
      <c r="BK351" s="49"/>
      <c r="BL351" s="48"/>
    </row>
    <row r="352" spans="1:64" ht="15">
      <c r="A352" s="64" t="s">
        <v>242</v>
      </c>
      <c r="B352" s="64" t="s">
        <v>262</v>
      </c>
      <c r="C352" s="65" t="s">
        <v>2912</v>
      </c>
      <c r="D352" s="66">
        <v>3</v>
      </c>
      <c r="E352" s="67" t="s">
        <v>132</v>
      </c>
      <c r="F352" s="68">
        <v>35</v>
      </c>
      <c r="G352" s="65"/>
      <c r="H352" s="69"/>
      <c r="I352" s="70"/>
      <c r="J352" s="70"/>
      <c r="K352" s="34" t="s">
        <v>66</v>
      </c>
      <c r="L352" s="77">
        <v>352</v>
      </c>
      <c r="M352" s="77"/>
      <c r="N352" s="72"/>
      <c r="O352" s="79" t="s">
        <v>307</v>
      </c>
      <c r="P352" s="81">
        <v>43439.36424768518</v>
      </c>
      <c r="Q352" s="79" t="s">
        <v>403</v>
      </c>
      <c r="R352" s="79"/>
      <c r="S352" s="79"/>
      <c r="T352" s="79" t="s">
        <v>575</v>
      </c>
      <c r="U352" s="79"/>
      <c r="V352" s="82" t="s">
        <v>690</v>
      </c>
      <c r="W352" s="81">
        <v>43439.36424768518</v>
      </c>
      <c r="X352" s="82" t="s">
        <v>820</v>
      </c>
      <c r="Y352" s="79"/>
      <c r="Z352" s="79"/>
      <c r="AA352" s="85" t="s">
        <v>1043</v>
      </c>
      <c r="AB352" s="79"/>
      <c r="AC352" s="79" t="b">
        <v>0</v>
      </c>
      <c r="AD352" s="79">
        <v>0</v>
      </c>
      <c r="AE352" s="85" t="s">
        <v>1169</v>
      </c>
      <c r="AF352" s="79" t="b">
        <v>0</v>
      </c>
      <c r="AG352" s="79" t="s">
        <v>1182</v>
      </c>
      <c r="AH352" s="79"/>
      <c r="AI352" s="85" t="s">
        <v>1169</v>
      </c>
      <c r="AJ352" s="79" t="b">
        <v>0</v>
      </c>
      <c r="AK352" s="79">
        <v>1</v>
      </c>
      <c r="AL352" s="85" t="s">
        <v>1041</v>
      </c>
      <c r="AM352" s="79" t="s">
        <v>1189</v>
      </c>
      <c r="AN352" s="79" t="b">
        <v>0</v>
      </c>
      <c r="AO352" s="85" t="s">
        <v>1041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242</v>
      </c>
      <c r="B353" s="64" t="s">
        <v>252</v>
      </c>
      <c r="C353" s="65" t="s">
        <v>2917</v>
      </c>
      <c r="D353" s="66">
        <v>4.909090909090909</v>
      </c>
      <c r="E353" s="67" t="s">
        <v>136</v>
      </c>
      <c r="F353" s="68">
        <v>28.727272727272727</v>
      </c>
      <c r="G353" s="65"/>
      <c r="H353" s="69"/>
      <c r="I353" s="70"/>
      <c r="J353" s="70"/>
      <c r="K353" s="34" t="s">
        <v>66</v>
      </c>
      <c r="L353" s="77">
        <v>353</v>
      </c>
      <c r="M353" s="77"/>
      <c r="N353" s="72"/>
      <c r="O353" s="79" t="s">
        <v>307</v>
      </c>
      <c r="P353" s="81">
        <v>43495.89292824074</v>
      </c>
      <c r="Q353" s="79" t="s">
        <v>349</v>
      </c>
      <c r="R353" s="79"/>
      <c r="S353" s="79"/>
      <c r="T353" s="79"/>
      <c r="U353" s="79"/>
      <c r="V353" s="82" t="s">
        <v>690</v>
      </c>
      <c r="W353" s="81">
        <v>43495.89292824074</v>
      </c>
      <c r="X353" s="82" t="s">
        <v>757</v>
      </c>
      <c r="Y353" s="79"/>
      <c r="Z353" s="79"/>
      <c r="AA353" s="85" t="s">
        <v>980</v>
      </c>
      <c r="AB353" s="85" t="s">
        <v>978</v>
      </c>
      <c r="AC353" s="79" t="b">
        <v>0</v>
      </c>
      <c r="AD353" s="79">
        <v>3</v>
      </c>
      <c r="AE353" s="85" t="s">
        <v>1175</v>
      </c>
      <c r="AF353" s="79" t="b">
        <v>0</v>
      </c>
      <c r="AG353" s="79" t="s">
        <v>1182</v>
      </c>
      <c r="AH353" s="79"/>
      <c r="AI353" s="85" t="s">
        <v>1169</v>
      </c>
      <c r="AJ353" s="79" t="b">
        <v>0</v>
      </c>
      <c r="AK353" s="79">
        <v>0</v>
      </c>
      <c r="AL353" s="85" t="s">
        <v>1169</v>
      </c>
      <c r="AM353" s="79" t="s">
        <v>1188</v>
      </c>
      <c r="AN353" s="79" t="b">
        <v>0</v>
      </c>
      <c r="AO353" s="85" t="s">
        <v>978</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242</v>
      </c>
      <c r="B354" s="64" t="s">
        <v>252</v>
      </c>
      <c r="C354" s="65" t="s">
        <v>2917</v>
      </c>
      <c r="D354" s="66">
        <v>4.909090909090909</v>
      </c>
      <c r="E354" s="67" t="s">
        <v>136</v>
      </c>
      <c r="F354" s="68">
        <v>28.727272727272727</v>
      </c>
      <c r="G354" s="65"/>
      <c r="H354" s="69"/>
      <c r="I354" s="70"/>
      <c r="J354" s="70"/>
      <c r="K354" s="34" t="s">
        <v>66</v>
      </c>
      <c r="L354" s="77">
        <v>354</v>
      </c>
      <c r="M354" s="77"/>
      <c r="N354" s="72"/>
      <c r="O354" s="79" t="s">
        <v>307</v>
      </c>
      <c r="P354" s="81">
        <v>43495.89581018518</v>
      </c>
      <c r="Q354" s="79" t="s">
        <v>350</v>
      </c>
      <c r="R354" s="79"/>
      <c r="S354" s="79"/>
      <c r="T354" s="79"/>
      <c r="U354" s="79"/>
      <c r="V354" s="82" t="s">
        <v>690</v>
      </c>
      <c r="W354" s="81">
        <v>43495.89581018518</v>
      </c>
      <c r="X354" s="82" t="s">
        <v>758</v>
      </c>
      <c r="Y354" s="79"/>
      <c r="Z354" s="79"/>
      <c r="AA354" s="85" t="s">
        <v>981</v>
      </c>
      <c r="AB354" s="85" t="s">
        <v>979</v>
      </c>
      <c r="AC354" s="79" t="b">
        <v>0</v>
      </c>
      <c r="AD354" s="79">
        <v>1</v>
      </c>
      <c r="AE354" s="85" t="s">
        <v>1176</v>
      </c>
      <c r="AF354" s="79" t="b">
        <v>0</v>
      </c>
      <c r="AG354" s="79" t="s">
        <v>1182</v>
      </c>
      <c r="AH354" s="79"/>
      <c r="AI354" s="85" t="s">
        <v>1169</v>
      </c>
      <c r="AJ354" s="79" t="b">
        <v>0</v>
      </c>
      <c r="AK354" s="79">
        <v>0</v>
      </c>
      <c r="AL354" s="85" t="s">
        <v>1169</v>
      </c>
      <c r="AM354" s="79" t="s">
        <v>1188</v>
      </c>
      <c r="AN354" s="79" t="b">
        <v>0</v>
      </c>
      <c r="AO354" s="85" t="s">
        <v>979</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242</v>
      </c>
      <c r="B355" s="64" t="s">
        <v>252</v>
      </c>
      <c r="C355" s="65" t="s">
        <v>2917</v>
      </c>
      <c r="D355" s="66">
        <v>4.909090909090909</v>
      </c>
      <c r="E355" s="67" t="s">
        <v>136</v>
      </c>
      <c r="F355" s="68">
        <v>28.727272727272727</v>
      </c>
      <c r="G355" s="65"/>
      <c r="H355" s="69"/>
      <c r="I355" s="70"/>
      <c r="J355" s="70"/>
      <c r="K355" s="34" t="s">
        <v>66</v>
      </c>
      <c r="L355" s="77">
        <v>355</v>
      </c>
      <c r="M355" s="77"/>
      <c r="N355" s="72"/>
      <c r="O355" s="79" t="s">
        <v>307</v>
      </c>
      <c r="P355" s="81">
        <v>43495.89858796296</v>
      </c>
      <c r="Q355" s="79" t="s">
        <v>351</v>
      </c>
      <c r="R355" s="79"/>
      <c r="S355" s="79"/>
      <c r="T355" s="79"/>
      <c r="U355" s="79"/>
      <c r="V355" s="82" t="s">
        <v>690</v>
      </c>
      <c r="W355" s="81">
        <v>43495.89858796296</v>
      </c>
      <c r="X355" s="82" t="s">
        <v>759</v>
      </c>
      <c r="Y355" s="79"/>
      <c r="Z355" s="79"/>
      <c r="AA355" s="85" t="s">
        <v>982</v>
      </c>
      <c r="AB355" s="85" t="s">
        <v>979</v>
      </c>
      <c r="AC355" s="79" t="b">
        <v>0</v>
      </c>
      <c r="AD355" s="79">
        <v>1</v>
      </c>
      <c r="AE355" s="85" t="s">
        <v>1176</v>
      </c>
      <c r="AF355" s="79" t="b">
        <v>0</v>
      </c>
      <c r="AG355" s="79" t="s">
        <v>1182</v>
      </c>
      <c r="AH355" s="79"/>
      <c r="AI355" s="85" t="s">
        <v>1169</v>
      </c>
      <c r="AJ355" s="79" t="b">
        <v>0</v>
      </c>
      <c r="AK355" s="79">
        <v>0</v>
      </c>
      <c r="AL355" s="85" t="s">
        <v>1169</v>
      </c>
      <c r="AM355" s="79" t="s">
        <v>1188</v>
      </c>
      <c r="AN355" s="79" t="b">
        <v>0</v>
      </c>
      <c r="AO355" s="85" t="s">
        <v>979</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2</v>
      </c>
      <c r="BC355" s="78" t="str">
        <f>REPLACE(INDEX(GroupVertices[Group],MATCH(Edges[[#This Row],[Vertex 2]],GroupVertices[Vertex],0)),1,1,"")</f>
        <v>1</v>
      </c>
      <c r="BD355" s="48"/>
      <c r="BE355" s="49"/>
      <c r="BF355" s="48"/>
      <c r="BG355" s="49"/>
      <c r="BH355" s="48"/>
      <c r="BI355" s="49"/>
      <c r="BJ355" s="48"/>
      <c r="BK355" s="49"/>
      <c r="BL355" s="48"/>
    </row>
    <row r="356" spans="1:64" ht="15">
      <c r="A356" s="64" t="s">
        <v>242</v>
      </c>
      <c r="B356" s="64" t="s">
        <v>265</v>
      </c>
      <c r="C356" s="65" t="s">
        <v>2912</v>
      </c>
      <c r="D356" s="66">
        <v>3</v>
      </c>
      <c r="E356" s="67" t="s">
        <v>132</v>
      </c>
      <c r="F356" s="68">
        <v>35</v>
      </c>
      <c r="G356" s="65"/>
      <c r="H356" s="69"/>
      <c r="I356" s="70"/>
      <c r="J356" s="70"/>
      <c r="K356" s="34" t="s">
        <v>65</v>
      </c>
      <c r="L356" s="77">
        <v>356</v>
      </c>
      <c r="M356" s="77"/>
      <c r="N356" s="72"/>
      <c r="O356" s="79" t="s">
        <v>307</v>
      </c>
      <c r="P356" s="81">
        <v>43509.13006944444</v>
      </c>
      <c r="Q356" s="79" t="s">
        <v>346</v>
      </c>
      <c r="R356" s="79"/>
      <c r="S356" s="79"/>
      <c r="T356" s="79"/>
      <c r="U356" s="79"/>
      <c r="V356" s="82" t="s">
        <v>690</v>
      </c>
      <c r="W356" s="81">
        <v>43509.13006944444</v>
      </c>
      <c r="X356" s="82" t="s">
        <v>875</v>
      </c>
      <c r="Y356" s="79"/>
      <c r="Z356" s="79"/>
      <c r="AA356" s="85" t="s">
        <v>1098</v>
      </c>
      <c r="AB356" s="79"/>
      <c r="AC356" s="79" t="b">
        <v>0</v>
      </c>
      <c r="AD356" s="79">
        <v>0</v>
      </c>
      <c r="AE356" s="85" t="s">
        <v>1169</v>
      </c>
      <c r="AF356" s="79" t="b">
        <v>0</v>
      </c>
      <c r="AG356" s="79" t="s">
        <v>1182</v>
      </c>
      <c r="AH356" s="79"/>
      <c r="AI356" s="85" t="s">
        <v>1169</v>
      </c>
      <c r="AJ356" s="79" t="b">
        <v>0</v>
      </c>
      <c r="AK356" s="79">
        <v>6</v>
      </c>
      <c r="AL356" s="85" t="s">
        <v>1033</v>
      </c>
      <c r="AM356" s="79" t="s">
        <v>1189</v>
      </c>
      <c r="AN356" s="79" t="b">
        <v>0</v>
      </c>
      <c r="AO356" s="85" t="s">
        <v>1033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3</v>
      </c>
      <c r="BD356" s="48">
        <v>1</v>
      </c>
      <c r="BE356" s="49">
        <v>4.545454545454546</v>
      </c>
      <c r="BF356" s="48">
        <v>0</v>
      </c>
      <c r="BG356" s="49">
        <v>0</v>
      </c>
      <c r="BH356" s="48">
        <v>0</v>
      </c>
      <c r="BI356" s="49">
        <v>0</v>
      </c>
      <c r="BJ356" s="48">
        <v>21</v>
      </c>
      <c r="BK356" s="49">
        <v>95.45454545454545</v>
      </c>
      <c r="BL356" s="48">
        <v>22</v>
      </c>
    </row>
    <row r="357" spans="1:64" ht="15">
      <c r="A357" s="64" t="s">
        <v>242</v>
      </c>
      <c r="B357" s="64" t="s">
        <v>252</v>
      </c>
      <c r="C357" s="65" t="s">
        <v>2917</v>
      </c>
      <c r="D357" s="66">
        <v>4.909090909090909</v>
      </c>
      <c r="E357" s="67" t="s">
        <v>136</v>
      </c>
      <c r="F357" s="68">
        <v>28.727272727272727</v>
      </c>
      <c r="G357" s="65"/>
      <c r="H357" s="69"/>
      <c r="I357" s="70"/>
      <c r="J357" s="70"/>
      <c r="K357" s="34" t="s">
        <v>66</v>
      </c>
      <c r="L357" s="77">
        <v>357</v>
      </c>
      <c r="M357" s="77"/>
      <c r="N357" s="72"/>
      <c r="O357" s="79" t="s">
        <v>307</v>
      </c>
      <c r="P357" s="81">
        <v>43509.13006944444</v>
      </c>
      <c r="Q357" s="79" t="s">
        <v>346</v>
      </c>
      <c r="R357" s="79"/>
      <c r="S357" s="79"/>
      <c r="T357" s="79"/>
      <c r="U357" s="79"/>
      <c r="V357" s="82" t="s">
        <v>690</v>
      </c>
      <c r="W357" s="81">
        <v>43509.13006944444</v>
      </c>
      <c r="X357" s="82" t="s">
        <v>875</v>
      </c>
      <c r="Y357" s="79"/>
      <c r="Z357" s="79"/>
      <c r="AA357" s="85" t="s">
        <v>1098</v>
      </c>
      <c r="AB357" s="79"/>
      <c r="AC357" s="79" t="b">
        <v>0</v>
      </c>
      <c r="AD357" s="79">
        <v>0</v>
      </c>
      <c r="AE357" s="85" t="s">
        <v>1169</v>
      </c>
      <c r="AF357" s="79" t="b">
        <v>0</v>
      </c>
      <c r="AG357" s="79" t="s">
        <v>1182</v>
      </c>
      <c r="AH357" s="79"/>
      <c r="AI357" s="85" t="s">
        <v>1169</v>
      </c>
      <c r="AJ357" s="79" t="b">
        <v>0</v>
      </c>
      <c r="AK357" s="79">
        <v>6</v>
      </c>
      <c r="AL357" s="85" t="s">
        <v>1033</v>
      </c>
      <c r="AM357" s="79" t="s">
        <v>1189</v>
      </c>
      <c r="AN357" s="79" t="b">
        <v>0</v>
      </c>
      <c r="AO357" s="85" t="s">
        <v>1033</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2</v>
      </c>
      <c r="BC357" s="78" t="str">
        <f>REPLACE(INDEX(GroupVertices[Group],MATCH(Edges[[#This Row],[Vertex 2]],GroupVertices[Vertex],0)),1,1,"")</f>
        <v>1</v>
      </c>
      <c r="BD357" s="48"/>
      <c r="BE357" s="49"/>
      <c r="BF357" s="48"/>
      <c r="BG357" s="49"/>
      <c r="BH357" s="48"/>
      <c r="BI357" s="49"/>
      <c r="BJ357" s="48"/>
      <c r="BK357" s="49"/>
      <c r="BL357" s="48"/>
    </row>
    <row r="358" spans="1:64" ht="15">
      <c r="A358" s="64" t="s">
        <v>252</v>
      </c>
      <c r="B358" s="64" t="s">
        <v>242</v>
      </c>
      <c r="C358" s="65" t="s">
        <v>2916</v>
      </c>
      <c r="D358" s="66">
        <v>4.2727272727272725</v>
      </c>
      <c r="E358" s="67" t="s">
        <v>136</v>
      </c>
      <c r="F358" s="68">
        <v>30.81818181818182</v>
      </c>
      <c r="G358" s="65"/>
      <c r="H358" s="69"/>
      <c r="I358" s="70"/>
      <c r="J358" s="70"/>
      <c r="K358" s="34" t="s">
        <v>66</v>
      </c>
      <c r="L358" s="77">
        <v>358</v>
      </c>
      <c r="M358" s="77"/>
      <c r="N358" s="72"/>
      <c r="O358" s="79" t="s">
        <v>307</v>
      </c>
      <c r="P358" s="81">
        <v>43440.22516203704</v>
      </c>
      <c r="Q358" s="79" t="s">
        <v>374</v>
      </c>
      <c r="R358" s="82" t="s">
        <v>502</v>
      </c>
      <c r="S358" s="79" t="s">
        <v>547</v>
      </c>
      <c r="T358" s="79" t="s">
        <v>575</v>
      </c>
      <c r="U358" s="79"/>
      <c r="V358" s="82" t="s">
        <v>699</v>
      </c>
      <c r="W358" s="81">
        <v>43440.22516203704</v>
      </c>
      <c r="X358" s="82" t="s">
        <v>784</v>
      </c>
      <c r="Y358" s="79"/>
      <c r="Z358" s="79"/>
      <c r="AA358" s="85" t="s">
        <v>1007</v>
      </c>
      <c r="AB358" s="79"/>
      <c r="AC358" s="79" t="b">
        <v>0</v>
      </c>
      <c r="AD358" s="79">
        <v>3</v>
      </c>
      <c r="AE358" s="85" t="s">
        <v>1169</v>
      </c>
      <c r="AF358" s="79" t="b">
        <v>0</v>
      </c>
      <c r="AG358" s="79" t="s">
        <v>1182</v>
      </c>
      <c r="AH358" s="79"/>
      <c r="AI358" s="85" t="s">
        <v>1169</v>
      </c>
      <c r="AJ358" s="79" t="b">
        <v>0</v>
      </c>
      <c r="AK358" s="79">
        <v>0</v>
      </c>
      <c r="AL358" s="85" t="s">
        <v>1169</v>
      </c>
      <c r="AM358" s="79" t="s">
        <v>1188</v>
      </c>
      <c r="AN358" s="79" t="b">
        <v>0</v>
      </c>
      <c r="AO358" s="85" t="s">
        <v>1007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2</v>
      </c>
      <c r="BD358" s="48"/>
      <c r="BE358" s="49"/>
      <c r="BF358" s="48"/>
      <c r="BG358" s="49"/>
      <c r="BH358" s="48"/>
      <c r="BI358" s="49"/>
      <c r="BJ358" s="48"/>
      <c r="BK358" s="49"/>
      <c r="BL358" s="48"/>
    </row>
    <row r="359" spans="1:64" ht="15">
      <c r="A359" s="64" t="s">
        <v>252</v>
      </c>
      <c r="B359" s="64" t="s">
        <v>242</v>
      </c>
      <c r="C359" s="65" t="s">
        <v>2916</v>
      </c>
      <c r="D359" s="66">
        <v>4.2727272727272725</v>
      </c>
      <c r="E359" s="67" t="s">
        <v>136</v>
      </c>
      <c r="F359" s="68">
        <v>30.81818181818182</v>
      </c>
      <c r="G359" s="65"/>
      <c r="H359" s="69"/>
      <c r="I359" s="70"/>
      <c r="J359" s="70"/>
      <c r="K359" s="34" t="s">
        <v>66</v>
      </c>
      <c r="L359" s="77">
        <v>359</v>
      </c>
      <c r="M359" s="77"/>
      <c r="N359" s="72"/>
      <c r="O359" s="79" t="s">
        <v>307</v>
      </c>
      <c r="P359" s="81">
        <v>43480.95853009259</v>
      </c>
      <c r="Q359" s="79" t="s">
        <v>440</v>
      </c>
      <c r="R359" s="82" t="s">
        <v>505</v>
      </c>
      <c r="S359" s="79" t="s">
        <v>547</v>
      </c>
      <c r="T359" s="79" t="s">
        <v>599</v>
      </c>
      <c r="U359" s="79"/>
      <c r="V359" s="82" t="s">
        <v>699</v>
      </c>
      <c r="W359" s="81">
        <v>43480.95853009259</v>
      </c>
      <c r="X359" s="82" t="s">
        <v>876</v>
      </c>
      <c r="Y359" s="79"/>
      <c r="Z359" s="79"/>
      <c r="AA359" s="85" t="s">
        <v>1099</v>
      </c>
      <c r="AB359" s="79"/>
      <c r="AC359" s="79" t="b">
        <v>0</v>
      </c>
      <c r="AD359" s="79">
        <v>0</v>
      </c>
      <c r="AE359" s="85" t="s">
        <v>1169</v>
      </c>
      <c r="AF359" s="79" t="b">
        <v>0</v>
      </c>
      <c r="AG359" s="79" t="s">
        <v>1182</v>
      </c>
      <c r="AH359" s="79"/>
      <c r="AI359" s="85" t="s">
        <v>1169</v>
      </c>
      <c r="AJ359" s="79" t="b">
        <v>0</v>
      </c>
      <c r="AK359" s="79">
        <v>0</v>
      </c>
      <c r="AL359" s="85" t="s">
        <v>1169</v>
      </c>
      <c r="AM359" s="79" t="s">
        <v>1188</v>
      </c>
      <c r="AN359" s="79" t="b">
        <v>0</v>
      </c>
      <c r="AO359" s="85" t="s">
        <v>1099</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2</v>
      </c>
      <c r="BD359" s="48">
        <v>0</v>
      </c>
      <c r="BE359" s="49">
        <v>0</v>
      </c>
      <c r="BF359" s="48">
        <v>0</v>
      </c>
      <c r="BG359" s="49">
        <v>0</v>
      </c>
      <c r="BH359" s="48">
        <v>0</v>
      </c>
      <c r="BI359" s="49">
        <v>0</v>
      </c>
      <c r="BJ359" s="48">
        <v>29</v>
      </c>
      <c r="BK359" s="49">
        <v>100</v>
      </c>
      <c r="BL359" s="48">
        <v>29</v>
      </c>
    </row>
    <row r="360" spans="1:64" ht="15">
      <c r="A360" s="64" t="s">
        <v>252</v>
      </c>
      <c r="B360" s="64" t="s">
        <v>242</v>
      </c>
      <c r="C360" s="65" t="s">
        <v>2916</v>
      </c>
      <c r="D360" s="66">
        <v>4.2727272727272725</v>
      </c>
      <c r="E360" s="67" t="s">
        <v>136</v>
      </c>
      <c r="F360" s="68">
        <v>30.81818181818182</v>
      </c>
      <c r="G360" s="65"/>
      <c r="H360" s="69"/>
      <c r="I360" s="70"/>
      <c r="J360" s="70"/>
      <c r="K360" s="34" t="s">
        <v>66</v>
      </c>
      <c r="L360" s="77">
        <v>360</v>
      </c>
      <c r="M360" s="77"/>
      <c r="N360" s="72"/>
      <c r="O360" s="79" t="s">
        <v>307</v>
      </c>
      <c r="P360" s="81">
        <v>43493.97351851852</v>
      </c>
      <c r="Q360" s="79" t="s">
        <v>441</v>
      </c>
      <c r="R360" s="82" t="s">
        <v>523</v>
      </c>
      <c r="S360" s="79" t="s">
        <v>555</v>
      </c>
      <c r="T360" s="79" t="s">
        <v>600</v>
      </c>
      <c r="U360" s="79"/>
      <c r="V360" s="82" t="s">
        <v>699</v>
      </c>
      <c r="W360" s="81">
        <v>43493.97351851852</v>
      </c>
      <c r="X360" s="82" t="s">
        <v>877</v>
      </c>
      <c r="Y360" s="79"/>
      <c r="Z360" s="79"/>
      <c r="AA360" s="85" t="s">
        <v>1100</v>
      </c>
      <c r="AB360" s="79"/>
      <c r="AC360" s="79" t="b">
        <v>0</v>
      </c>
      <c r="AD360" s="79">
        <v>2</v>
      </c>
      <c r="AE360" s="85" t="s">
        <v>1169</v>
      </c>
      <c r="AF360" s="79" t="b">
        <v>0</v>
      </c>
      <c r="AG360" s="79" t="s">
        <v>1182</v>
      </c>
      <c r="AH360" s="79"/>
      <c r="AI360" s="85" t="s">
        <v>1169</v>
      </c>
      <c r="AJ360" s="79" t="b">
        <v>0</v>
      </c>
      <c r="AK360" s="79">
        <v>1</v>
      </c>
      <c r="AL360" s="85" t="s">
        <v>1169</v>
      </c>
      <c r="AM360" s="79" t="s">
        <v>1188</v>
      </c>
      <c r="AN360" s="79" t="b">
        <v>0</v>
      </c>
      <c r="AO360" s="85" t="s">
        <v>1100</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1</v>
      </c>
      <c r="BC360" s="78" t="str">
        <f>REPLACE(INDEX(GroupVertices[Group],MATCH(Edges[[#This Row],[Vertex 2]],GroupVertices[Vertex],0)),1,1,"")</f>
        <v>2</v>
      </c>
      <c r="BD360" s="48">
        <v>2</v>
      </c>
      <c r="BE360" s="49">
        <v>5.882352941176471</v>
      </c>
      <c r="BF360" s="48">
        <v>0</v>
      </c>
      <c r="BG360" s="49">
        <v>0</v>
      </c>
      <c r="BH360" s="48">
        <v>0</v>
      </c>
      <c r="BI360" s="49">
        <v>0</v>
      </c>
      <c r="BJ360" s="48">
        <v>32</v>
      </c>
      <c r="BK360" s="49">
        <v>94.11764705882354</v>
      </c>
      <c r="BL360" s="48">
        <v>34</v>
      </c>
    </row>
    <row r="361" spans="1:64" ht="15">
      <c r="A361" s="64" t="s">
        <v>262</v>
      </c>
      <c r="B361" s="64" t="s">
        <v>242</v>
      </c>
      <c r="C361" s="65" t="s">
        <v>2913</v>
      </c>
      <c r="D361" s="66">
        <v>3.6363636363636362</v>
      </c>
      <c r="E361" s="67" t="s">
        <v>136</v>
      </c>
      <c r="F361" s="68">
        <v>32.90909090909091</v>
      </c>
      <c r="G361" s="65"/>
      <c r="H361" s="69"/>
      <c r="I361" s="70"/>
      <c r="J361" s="70"/>
      <c r="K361" s="34" t="s">
        <v>66</v>
      </c>
      <c r="L361" s="77">
        <v>361</v>
      </c>
      <c r="M361" s="77"/>
      <c r="N361" s="72"/>
      <c r="O361" s="79" t="s">
        <v>307</v>
      </c>
      <c r="P361" s="81">
        <v>43438.38166666667</v>
      </c>
      <c r="Q361" s="79" t="s">
        <v>402</v>
      </c>
      <c r="R361" s="79"/>
      <c r="S361" s="79"/>
      <c r="T361" s="79"/>
      <c r="U361" s="79"/>
      <c r="V361" s="82" t="s">
        <v>710</v>
      </c>
      <c r="W361" s="81">
        <v>43438.38166666667</v>
      </c>
      <c r="X361" s="82" t="s">
        <v>819</v>
      </c>
      <c r="Y361" s="79"/>
      <c r="Z361" s="79"/>
      <c r="AA361" s="85" t="s">
        <v>1042</v>
      </c>
      <c r="AB361" s="85" t="s">
        <v>1041</v>
      </c>
      <c r="AC361" s="79" t="b">
        <v>0</v>
      </c>
      <c r="AD361" s="79">
        <v>3</v>
      </c>
      <c r="AE361" s="85" t="s">
        <v>1168</v>
      </c>
      <c r="AF361" s="79" t="b">
        <v>0</v>
      </c>
      <c r="AG361" s="79" t="s">
        <v>1182</v>
      </c>
      <c r="AH361" s="79"/>
      <c r="AI361" s="85" t="s">
        <v>1169</v>
      </c>
      <c r="AJ361" s="79" t="b">
        <v>0</v>
      </c>
      <c r="AK361" s="79">
        <v>0</v>
      </c>
      <c r="AL361" s="85" t="s">
        <v>1169</v>
      </c>
      <c r="AM361" s="79" t="s">
        <v>1189</v>
      </c>
      <c r="AN361" s="79" t="b">
        <v>0</v>
      </c>
      <c r="AO361" s="85" t="s">
        <v>1041</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262</v>
      </c>
      <c r="B362" s="64" t="s">
        <v>242</v>
      </c>
      <c r="C362" s="65" t="s">
        <v>2913</v>
      </c>
      <c r="D362" s="66">
        <v>3.6363636363636362</v>
      </c>
      <c r="E362" s="67" t="s">
        <v>136</v>
      </c>
      <c r="F362" s="68">
        <v>32.90909090909091</v>
      </c>
      <c r="G362" s="65"/>
      <c r="H362" s="69"/>
      <c r="I362" s="70"/>
      <c r="J362" s="70"/>
      <c r="K362" s="34" t="s">
        <v>66</v>
      </c>
      <c r="L362" s="77">
        <v>362</v>
      </c>
      <c r="M362" s="77"/>
      <c r="N362" s="72"/>
      <c r="O362" s="79" t="s">
        <v>307</v>
      </c>
      <c r="P362" s="81">
        <v>43489.975636574076</v>
      </c>
      <c r="Q362" s="79" t="s">
        <v>418</v>
      </c>
      <c r="R362" s="79"/>
      <c r="S362" s="79"/>
      <c r="T362" s="79" t="s">
        <v>593</v>
      </c>
      <c r="U362" s="79"/>
      <c r="V362" s="82" t="s">
        <v>710</v>
      </c>
      <c r="W362" s="81">
        <v>43489.975636574076</v>
      </c>
      <c r="X362" s="82" t="s">
        <v>878</v>
      </c>
      <c r="Y362" s="79"/>
      <c r="Z362" s="79"/>
      <c r="AA362" s="85" t="s">
        <v>1101</v>
      </c>
      <c r="AB362" s="79"/>
      <c r="AC362" s="79" t="b">
        <v>0</v>
      </c>
      <c r="AD362" s="79">
        <v>0</v>
      </c>
      <c r="AE362" s="85" t="s">
        <v>1169</v>
      </c>
      <c r="AF362" s="79" t="b">
        <v>0</v>
      </c>
      <c r="AG362" s="79" t="s">
        <v>1182</v>
      </c>
      <c r="AH362" s="79"/>
      <c r="AI362" s="85" t="s">
        <v>1169</v>
      </c>
      <c r="AJ362" s="79" t="b">
        <v>0</v>
      </c>
      <c r="AK362" s="79">
        <v>2</v>
      </c>
      <c r="AL362" s="85" t="s">
        <v>1099</v>
      </c>
      <c r="AM362" s="79" t="s">
        <v>1189</v>
      </c>
      <c r="AN362" s="79" t="b">
        <v>0</v>
      </c>
      <c r="AO362" s="85" t="s">
        <v>1099</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252</v>
      </c>
      <c r="B363" s="64" t="s">
        <v>295</v>
      </c>
      <c r="C363" s="65" t="s">
        <v>2912</v>
      </c>
      <c r="D363" s="66">
        <v>3</v>
      </c>
      <c r="E363" s="67" t="s">
        <v>132</v>
      </c>
      <c r="F363" s="68">
        <v>35</v>
      </c>
      <c r="G363" s="65"/>
      <c r="H363" s="69"/>
      <c r="I363" s="70"/>
      <c r="J363" s="70"/>
      <c r="K363" s="34" t="s">
        <v>65</v>
      </c>
      <c r="L363" s="77">
        <v>363</v>
      </c>
      <c r="M363" s="77"/>
      <c r="N363" s="72"/>
      <c r="O363" s="79" t="s">
        <v>307</v>
      </c>
      <c r="P363" s="81">
        <v>43452.82127314815</v>
      </c>
      <c r="Q363" s="79" t="s">
        <v>383</v>
      </c>
      <c r="R363" s="82" t="s">
        <v>503</v>
      </c>
      <c r="S363" s="79" t="s">
        <v>547</v>
      </c>
      <c r="T363" s="79" t="s">
        <v>581</v>
      </c>
      <c r="U363" s="79"/>
      <c r="V363" s="82" t="s">
        <v>699</v>
      </c>
      <c r="W363" s="81">
        <v>43452.82127314815</v>
      </c>
      <c r="X363" s="82" t="s">
        <v>797</v>
      </c>
      <c r="Y363" s="79"/>
      <c r="Z363" s="79"/>
      <c r="AA363" s="85" t="s">
        <v>1020</v>
      </c>
      <c r="AB363" s="79"/>
      <c r="AC363" s="79" t="b">
        <v>0</v>
      </c>
      <c r="AD363" s="79">
        <v>1</v>
      </c>
      <c r="AE363" s="85" t="s">
        <v>1169</v>
      </c>
      <c r="AF363" s="79" t="b">
        <v>0</v>
      </c>
      <c r="AG363" s="79" t="s">
        <v>1182</v>
      </c>
      <c r="AH363" s="79"/>
      <c r="AI363" s="85" t="s">
        <v>1169</v>
      </c>
      <c r="AJ363" s="79" t="b">
        <v>0</v>
      </c>
      <c r="AK363" s="79">
        <v>0</v>
      </c>
      <c r="AL363" s="85" t="s">
        <v>1169</v>
      </c>
      <c r="AM363" s="79" t="s">
        <v>1188</v>
      </c>
      <c r="AN363" s="79" t="b">
        <v>0</v>
      </c>
      <c r="AO363" s="85" t="s">
        <v>1020</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2</v>
      </c>
      <c r="BD363" s="48">
        <v>3</v>
      </c>
      <c r="BE363" s="49">
        <v>7.6923076923076925</v>
      </c>
      <c r="BF363" s="48">
        <v>0</v>
      </c>
      <c r="BG363" s="49">
        <v>0</v>
      </c>
      <c r="BH363" s="48">
        <v>0</v>
      </c>
      <c r="BI363" s="49">
        <v>0</v>
      </c>
      <c r="BJ363" s="48">
        <v>36</v>
      </c>
      <c r="BK363" s="49">
        <v>92.3076923076923</v>
      </c>
      <c r="BL363" s="48">
        <v>39</v>
      </c>
    </row>
    <row r="364" spans="1:64" ht="15">
      <c r="A364" s="64" t="s">
        <v>262</v>
      </c>
      <c r="B364" s="64" t="s">
        <v>295</v>
      </c>
      <c r="C364" s="65" t="s">
        <v>2912</v>
      </c>
      <c r="D364" s="66">
        <v>3</v>
      </c>
      <c r="E364" s="67" t="s">
        <v>132</v>
      </c>
      <c r="F364" s="68">
        <v>35</v>
      </c>
      <c r="G364" s="65"/>
      <c r="H364" s="69"/>
      <c r="I364" s="70"/>
      <c r="J364" s="70"/>
      <c r="K364" s="34" t="s">
        <v>65</v>
      </c>
      <c r="L364" s="77">
        <v>364</v>
      </c>
      <c r="M364" s="77"/>
      <c r="N364" s="72"/>
      <c r="O364" s="79" t="s">
        <v>307</v>
      </c>
      <c r="P364" s="81">
        <v>43489.976122685184</v>
      </c>
      <c r="Q364" s="79" t="s">
        <v>386</v>
      </c>
      <c r="R364" s="79"/>
      <c r="S364" s="79"/>
      <c r="T364" s="79"/>
      <c r="U364" s="79"/>
      <c r="V364" s="82" t="s">
        <v>710</v>
      </c>
      <c r="W364" s="81">
        <v>43489.976122685184</v>
      </c>
      <c r="X364" s="82" t="s">
        <v>879</v>
      </c>
      <c r="Y364" s="79"/>
      <c r="Z364" s="79"/>
      <c r="AA364" s="85" t="s">
        <v>1102</v>
      </c>
      <c r="AB364" s="79"/>
      <c r="AC364" s="79" t="b">
        <v>0</v>
      </c>
      <c r="AD364" s="79">
        <v>0</v>
      </c>
      <c r="AE364" s="85" t="s">
        <v>1169</v>
      </c>
      <c r="AF364" s="79" t="b">
        <v>0</v>
      </c>
      <c r="AG364" s="79" t="s">
        <v>1182</v>
      </c>
      <c r="AH364" s="79"/>
      <c r="AI364" s="85" t="s">
        <v>1169</v>
      </c>
      <c r="AJ364" s="79" t="b">
        <v>0</v>
      </c>
      <c r="AK364" s="79">
        <v>3</v>
      </c>
      <c r="AL364" s="85" t="s">
        <v>1020</v>
      </c>
      <c r="AM364" s="79" t="s">
        <v>1189</v>
      </c>
      <c r="AN364" s="79" t="b">
        <v>0</v>
      </c>
      <c r="AO364" s="85" t="s">
        <v>1020</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2</v>
      </c>
      <c r="BE364" s="49">
        <v>8</v>
      </c>
      <c r="BF364" s="48">
        <v>0</v>
      </c>
      <c r="BG364" s="49">
        <v>0</v>
      </c>
      <c r="BH364" s="48">
        <v>0</v>
      </c>
      <c r="BI364" s="49">
        <v>0</v>
      </c>
      <c r="BJ364" s="48">
        <v>23</v>
      </c>
      <c r="BK364" s="49">
        <v>92</v>
      </c>
      <c r="BL364" s="48">
        <v>25</v>
      </c>
    </row>
    <row r="365" spans="1:64" ht="15">
      <c r="A365" s="64" t="s">
        <v>265</v>
      </c>
      <c r="B365" s="64" t="s">
        <v>265</v>
      </c>
      <c r="C365" s="65" t="s">
        <v>2917</v>
      </c>
      <c r="D365" s="66">
        <v>4.909090909090909</v>
      </c>
      <c r="E365" s="67" t="s">
        <v>136</v>
      </c>
      <c r="F365" s="68">
        <v>28.727272727272727</v>
      </c>
      <c r="G365" s="65"/>
      <c r="H365" s="69"/>
      <c r="I365" s="70"/>
      <c r="J365" s="70"/>
      <c r="K365" s="34" t="s">
        <v>65</v>
      </c>
      <c r="L365" s="77">
        <v>365</v>
      </c>
      <c r="M365" s="77"/>
      <c r="N365" s="72"/>
      <c r="O365" s="79" t="s">
        <v>176</v>
      </c>
      <c r="P365" s="81">
        <v>43466.726435185185</v>
      </c>
      <c r="Q365" s="79" t="s">
        <v>442</v>
      </c>
      <c r="R365" s="82" t="s">
        <v>524</v>
      </c>
      <c r="S365" s="79" t="s">
        <v>556</v>
      </c>
      <c r="T365" s="79" t="s">
        <v>265</v>
      </c>
      <c r="U365" s="82" t="s">
        <v>648</v>
      </c>
      <c r="V365" s="82" t="s">
        <v>648</v>
      </c>
      <c r="W365" s="81">
        <v>43466.726435185185</v>
      </c>
      <c r="X365" s="82" t="s">
        <v>880</v>
      </c>
      <c r="Y365" s="79"/>
      <c r="Z365" s="79"/>
      <c r="AA365" s="85" t="s">
        <v>1103</v>
      </c>
      <c r="AB365" s="79"/>
      <c r="AC365" s="79" t="b">
        <v>0</v>
      </c>
      <c r="AD365" s="79">
        <v>6</v>
      </c>
      <c r="AE365" s="85" t="s">
        <v>1169</v>
      </c>
      <c r="AF365" s="79" t="b">
        <v>0</v>
      </c>
      <c r="AG365" s="79" t="s">
        <v>1182</v>
      </c>
      <c r="AH365" s="79"/>
      <c r="AI365" s="85" t="s">
        <v>1169</v>
      </c>
      <c r="AJ365" s="79" t="b">
        <v>0</v>
      </c>
      <c r="AK365" s="79">
        <v>4</v>
      </c>
      <c r="AL365" s="85" t="s">
        <v>1169</v>
      </c>
      <c r="AM365" s="79" t="s">
        <v>1202</v>
      </c>
      <c r="AN365" s="79" t="b">
        <v>0</v>
      </c>
      <c r="AO365" s="85" t="s">
        <v>1103</v>
      </c>
      <c r="AP365" s="79" t="s">
        <v>1205</v>
      </c>
      <c r="AQ365" s="79">
        <v>0</v>
      </c>
      <c r="AR365" s="79">
        <v>0</v>
      </c>
      <c r="AS365" s="79"/>
      <c r="AT365" s="79"/>
      <c r="AU365" s="79"/>
      <c r="AV365" s="79"/>
      <c r="AW365" s="79"/>
      <c r="AX365" s="79"/>
      <c r="AY365" s="79"/>
      <c r="AZ365" s="79"/>
      <c r="BA365">
        <v>4</v>
      </c>
      <c r="BB365" s="78" t="str">
        <f>REPLACE(INDEX(GroupVertices[Group],MATCH(Edges[[#This Row],[Vertex 1]],GroupVertices[Vertex],0)),1,1,"")</f>
        <v>3</v>
      </c>
      <c r="BC365" s="78" t="str">
        <f>REPLACE(INDEX(GroupVertices[Group],MATCH(Edges[[#This Row],[Vertex 2]],GroupVertices[Vertex],0)),1,1,"")</f>
        <v>3</v>
      </c>
      <c r="BD365" s="48">
        <v>1</v>
      </c>
      <c r="BE365" s="49">
        <v>5.2631578947368425</v>
      </c>
      <c r="BF365" s="48">
        <v>0</v>
      </c>
      <c r="BG365" s="49">
        <v>0</v>
      </c>
      <c r="BH365" s="48">
        <v>0</v>
      </c>
      <c r="BI365" s="49">
        <v>0</v>
      </c>
      <c r="BJ365" s="48">
        <v>18</v>
      </c>
      <c r="BK365" s="49">
        <v>94.73684210526316</v>
      </c>
      <c r="BL365" s="48">
        <v>19</v>
      </c>
    </row>
    <row r="366" spans="1:64" ht="15">
      <c r="A366" s="64" t="s">
        <v>265</v>
      </c>
      <c r="B366" s="64" t="s">
        <v>265</v>
      </c>
      <c r="C366" s="65" t="s">
        <v>2917</v>
      </c>
      <c r="D366" s="66">
        <v>4.909090909090909</v>
      </c>
      <c r="E366" s="67" t="s">
        <v>136</v>
      </c>
      <c r="F366" s="68">
        <v>28.727272727272727</v>
      </c>
      <c r="G366" s="65"/>
      <c r="H366" s="69"/>
      <c r="I366" s="70"/>
      <c r="J366" s="70"/>
      <c r="K366" s="34" t="s">
        <v>65</v>
      </c>
      <c r="L366" s="77">
        <v>366</v>
      </c>
      <c r="M366" s="77"/>
      <c r="N366" s="72"/>
      <c r="O366" s="79" t="s">
        <v>176</v>
      </c>
      <c r="P366" s="81">
        <v>43479.79408564815</v>
      </c>
      <c r="Q366" s="79" t="s">
        <v>443</v>
      </c>
      <c r="R366" s="82" t="s">
        <v>525</v>
      </c>
      <c r="S366" s="79" t="s">
        <v>556</v>
      </c>
      <c r="T366" s="79" t="s">
        <v>601</v>
      </c>
      <c r="U366" s="82" t="s">
        <v>649</v>
      </c>
      <c r="V366" s="82" t="s">
        <v>649</v>
      </c>
      <c r="W366" s="81">
        <v>43479.79408564815</v>
      </c>
      <c r="X366" s="82" t="s">
        <v>881</v>
      </c>
      <c r="Y366" s="79"/>
      <c r="Z366" s="79"/>
      <c r="AA366" s="85" t="s">
        <v>1104</v>
      </c>
      <c r="AB366" s="79"/>
      <c r="AC366" s="79" t="b">
        <v>0</v>
      </c>
      <c r="AD366" s="79">
        <v>10</v>
      </c>
      <c r="AE366" s="85" t="s">
        <v>1169</v>
      </c>
      <c r="AF366" s="79" t="b">
        <v>0</v>
      </c>
      <c r="AG366" s="79" t="s">
        <v>1182</v>
      </c>
      <c r="AH366" s="79"/>
      <c r="AI366" s="85" t="s">
        <v>1169</v>
      </c>
      <c r="AJ366" s="79" t="b">
        <v>0</v>
      </c>
      <c r="AK366" s="79">
        <v>4</v>
      </c>
      <c r="AL366" s="85" t="s">
        <v>1169</v>
      </c>
      <c r="AM366" s="79" t="s">
        <v>1203</v>
      </c>
      <c r="AN366" s="79" t="b">
        <v>0</v>
      </c>
      <c r="AO366" s="85" t="s">
        <v>1104</v>
      </c>
      <c r="AP366" s="79" t="s">
        <v>1205</v>
      </c>
      <c r="AQ366" s="79">
        <v>0</v>
      </c>
      <c r="AR366" s="79">
        <v>0</v>
      </c>
      <c r="AS366" s="79"/>
      <c r="AT366" s="79"/>
      <c r="AU366" s="79"/>
      <c r="AV366" s="79"/>
      <c r="AW366" s="79"/>
      <c r="AX366" s="79"/>
      <c r="AY366" s="79"/>
      <c r="AZ366" s="79"/>
      <c r="BA366">
        <v>4</v>
      </c>
      <c r="BB366" s="78" t="str">
        <f>REPLACE(INDEX(GroupVertices[Group],MATCH(Edges[[#This Row],[Vertex 1]],GroupVertices[Vertex],0)),1,1,"")</f>
        <v>3</v>
      </c>
      <c r="BC366" s="78" t="str">
        <f>REPLACE(INDEX(GroupVertices[Group],MATCH(Edges[[#This Row],[Vertex 2]],GroupVertices[Vertex],0)),1,1,"")</f>
        <v>3</v>
      </c>
      <c r="BD366" s="48">
        <v>1</v>
      </c>
      <c r="BE366" s="49">
        <v>4.3478260869565215</v>
      </c>
      <c r="BF366" s="48">
        <v>0</v>
      </c>
      <c r="BG366" s="49">
        <v>0</v>
      </c>
      <c r="BH366" s="48">
        <v>0</v>
      </c>
      <c r="BI366" s="49">
        <v>0</v>
      </c>
      <c r="BJ366" s="48">
        <v>22</v>
      </c>
      <c r="BK366" s="49">
        <v>95.65217391304348</v>
      </c>
      <c r="BL366" s="48">
        <v>23</v>
      </c>
    </row>
    <row r="367" spans="1:64" ht="15">
      <c r="A367" s="64" t="s">
        <v>265</v>
      </c>
      <c r="B367" s="64" t="s">
        <v>265</v>
      </c>
      <c r="C367" s="65" t="s">
        <v>2917</v>
      </c>
      <c r="D367" s="66">
        <v>4.909090909090909</v>
      </c>
      <c r="E367" s="67" t="s">
        <v>136</v>
      </c>
      <c r="F367" s="68">
        <v>28.727272727272727</v>
      </c>
      <c r="G367" s="65"/>
      <c r="H367" s="69"/>
      <c r="I367" s="70"/>
      <c r="J367" s="70"/>
      <c r="K367" s="34" t="s">
        <v>65</v>
      </c>
      <c r="L367" s="77">
        <v>367</v>
      </c>
      <c r="M367" s="77"/>
      <c r="N367" s="72"/>
      <c r="O367" s="79" t="s">
        <v>176</v>
      </c>
      <c r="P367" s="81">
        <v>43477.773622685185</v>
      </c>
      <c r="Q367" s="79" t="s">
        <v>444</v>
      </c>
      <c r="R367" s="82" t="s">
        <v>526</v>
      </c>
      <c r="S367" s="79" t="s">
        <v>556</v>
      </c>
      <c r="T367" s="79" t="s">
        <v>265</v>
      </c>
      <c r="U367" s="82" t="s">
        <v>650</v>
      </c>
      <c r="V367" s="82" t="s">
        <v>650</v>
      </c>
      <c r="W367" s="81">
        <v>43477.773622685185</v>
      </c>
      <c r="X367" s="82" t="s">
        <v>882</v>
      </c>
      <c r="Y367" s="79"/>
      <c r="Z367" s="79"/>
      <c r="AA367" s="85" t="s">
        <v>1105</v>
      </c>
      <c r="AB367" s="79"/>
      <c r="AC367" s="79" t="b">
        <v>0</v>
      </c>
      <c r="AD367" s="79">
        <v>8</v>
      </c>
      <c r="AE367" s="85" t="s">
        <v>1169</v>
      </c>
      <c r="AF367" s="79" t="b">
        <v>0</v>
      </c>
      <c r="AG367" s="79" t="s">
        <v>1182</v>
      </c>
      <c r="AH367" s="79"/>
      <c r="AI367" s="85" t="s">
        <v>1169</v>
      </c>
      <c r="AJ367" s="79" t="b">
        <v>0</v>
      </c>
      <c r="AK367" s="79">
        <v>6</v>
      </c>
      <c r="AL367" s="85" t="s">
        <v>1169</v>
      </c>
      <c r="AM367" s="79" t="s">
        <v>1203</v>
      </c>
      <c r="AN367" s="79" t="b">
        <v>0</v>
      </c>
      <c r="AO367" s="85" t="s">
        <v>1105</v>
      </c>
      <c r="AP367" s="79" t="s">
        <v>1205</v>
      </c>
      <c r="AQ367" s="79">
        <v>0</v>
      </c>
      <c r="AR367" s="79">
        <v>0</v>
      </c>
      <c r="AS367" s="79"/>
      <c r="AT367" s="79"/>
      <c r="AU367" s="79"/>
      <c r="AV367" s="79"/>
      <c r="AW367" s="79"/>
      <c r="AX367" s="79"/>
      <c r="AY367" s="79"/>
      <c r="AZ367" s="79"/>
      <c r="BA367">
        <v>4</v>
      </c>
      <c r="BB367" s="78" t="str">
        <f>REPLACE(INDEX(GroupVertices[Group],MATCH(Edges[[#This Row],[Vertex 1]],GroupVertices[Vertex],0)),1,1,"")</f>
        <v>3</v>
      </c>
      <c r="BC367" s="78" t="str">
        <f>REPLACE(INDEX(GroupVertices[Group],MATCH(Edges[[#This Row],[Vertex 2]],GroupVertices[Vertex],0)),1,1,"")</f>
        <v>3</v>
      </c>
      <c r="BD367" s="48">
        <v>1</v>
      </c>
      <c r="BE367" s="49">
        <v>5</v>
      </c>
      <c r="BF367" s="48">
        <v>0</v>
      </c>
      <c r="BG367" s="49">
        <v>0</v>
      </c>
      <c r="BH367" s="48">
        <v>0</v>
      </c>
      <c r="BI367" s="49">
        <v>0</v>
      </c>
      <c r="BJ367" s="48">
        <v>19</v>
      </c>
      <c r="BK367" s="49">
        <v>95</v>
      </c>
      <c r="BL367" s="48">
        <v>20</v>
      </c>
    </row>
    <row r="368" spans="1:64" ht="15">
      <c r="A368" s="64" t="s">
        <v>265</v>
      </c>
      <c r="B368" s="64" t="s">
        <v>265</v>
      </c>
      <c r="C368" s="65" t="s">
        <v>2917</v>
      </c>
      <c r="D368" s="66">
        <v>4.909090909090909</v>
      </c>
      <c r="E368" s="67" t="s">
        <v>136</v>
      </c>
      <c r="F368" s="68">
        <v>28.727272727272727</v>
      </c>
      <c r="G368" s="65"/>
      <c r="H368" s="69"/>
      <c r="I368" s="70"/>
      <c r="J368" s="70"/>
      <c r="K368" s="34" t="s">
        <v>65</v>
      </c>
      <c r="L368" s="77">
        <v>368</v>
      </c>
      <c r="M368" s="77"/>
      <c r="N368" s="72"/>
      <c r="O368" s="79" t="s">
        <v>176</v>
      </c>
      <c r="P368" s="81">
        <v>43504.08403935185</v>
      </c>
      <c r="Q368" s="79" t="s">
        <v>445</v>
      </c>
      <c r="R368" s="82" t="s">
        <v>527</v>
      </c>
      <c r="S368" s="79" t="s">
        <v>556</v>
      </c>
      <c r="T368" s="79" t="s">
        <v>602</v>
      </c>
      <c r="U368" s="82" t="s">
        <v>651</v>
      </c>
      <c r="V368" s="82" t="s">
        <v>651</v>
      </c>
      <c r="W368" s="81">
        <v>43504.08403935185</v>
      </c>
      <c r="X368" s="82" t="s">
        <v>883</v>
      </c>
      <c r="Y368" s="79"/>
      <c r="Z368" s="79"/>
      <c r="AA368" s="85" t="s">
        <v>1106</v>
      </c>
      <c r="AB368" s="79"/>
      <c r="AC368" s="79" t="b">
        <v>0</v>
      </c>
      <c r="AD368" s="79">
        <v>6</v>
      </c>
      <c r="AE368" s="85" t="s">
        <v>1169</v>
      </c>
      <c r="AF368" s="79" t="b">
        <v>0</v>
      </c>
      <c r="AG368" s="79" t="s">
        <v>1182</v>
      </c>
      <c r="AH368" s="79"/>
      <c r="AI368" s="85" t="s">
        <v>1169</v>
      </c>
      <c r="AJ368" s="79" t="b">
        <v>0</v>
      </c>
      <c r="AK368" s="79">
        <v>3</v>
      </c>
      <c r="AL368" s="85" t="s">
        <v>1169</v>
      </c>
      <c r="AM368" s="79" t="s">
        <v>1203</v>
      </c>
      <c r="AN368" s="79" t="b">
        <v>0</v>
      </c>
      <c r="AO368" s="85" t="s">
        <v>1106</v>
      </c>
      <c r="AP368" s="79" t="s">
        <v>1205</v>
      </c>
      <c r="AQ368" s="79">
        <v>0</v>
      </c>
      <c r="AR368" s="79">
        <v>0</v>
      </c>
      <c r="AS368" s="79"/>
      <c r="AT368" s="79"/>
      <c r="AU368" s="79"/>
      <c r="AV368" s="79"/>
      <c r="AW368" s="79"/>
      <c r="AX368" s="79"/>
      <c r="AY368" s="79"/>
      <c r="AZ368" s="79"/>
      <c r="BA368">
        <v>4</v>
      </c>
      <c r="BB368" s="78" t="str">
        <f>REPLACE(INDEX(GroupVertices[Group],MATCH(Edges[[#This Row],[Vertex 1]],GroupVertices[Vertex],0)),1,1,"")</f>
        <v>3</v>
      </c>
      <c r="BC368" s="78" t="str">
        <f>REPLACE(INDEX(GroupVertices[Group],MATCH(Edges[[#This Row],[Vertex 2]],GroupVertices[Vertex],0)),1,1,"")</f>
        <v>3</v>
      </c>
      <c r="BD368" s="48">
        <v>3</v>
      </c>
      <c r="BE368" s="49">
        <v>9.090909090909092</v>
      </c>
      <c r="BF368" s="48">
        <v>0</v>
      </c>
      <c r="BG368" s="49">
        <v>0</v>
      </c>
      <c r="BH368" s="48">
        <v>0</v>
      </c>
      <c r="BI368" s="49">
        <v>0</v>
      </c>
      <c r="BJ368" s="48">
        <v>30</v>
      </c>
      <c r="BK368" s="49">
        <v>90.9090909090909</v>
      </c>
      <c r="BL368" s="48">
        <v>33</v>
      </c>
    </row>
    <row r="369" spans="1:64" ht="15">
      <c r="A369" s="64" t="s">
        <v>252</v>
      </c>
      <c r="B369" s="64" t="s">
        <v>265</v>
      </c>
      <c r="C369" s="65" t="s">
        <v>2918</v>
      </c>
      <c r="D369" s="66">
        <v>10</v>
      </c>
      <c r="E369" s="67" t="s">
        <v>136</v>
      </c>
      <c r="F369" s="68">
        <v>12</v>
      </c>
      <c r="G369" s="65"/>
      <c r="H369" s="69"/>
      <c r="I369" s="70"/>
      <c r="J369" s="70"/>
      <c r="K369" s="34" t="s">
        <v>65</v>
      </c>
      <c r="L369" s="77">
        <v>369</v>
      </c>
      <c r="M369" s="77"/>
      <c r="N369" s="72"/>
      <c r="O369" s="79" t="s">
        <v>307</v>
      </c>
      <c r="P369" s="81">
        <v>43431.812893518516</v>
      </c>
      <c r="Q369" s="79" t="s">
        <v>446</v>
      </c>
      <c r="R369" s="82" t="s">
        <v>528</v>
      </c>
      <c r="S369" s="79" t="s">
        <v>557</v>
      </c>
      <c r="T369" s="79" t="s">
        <v>603</v>
      </c>
      <c r="U369" s="79"/>
      <c r="V369" s="82" t="s">
        <v>699</v>
      </c>
      <c r="W369" s="81">
        <v>43431.812893518516</v>
      </c>
      <c r="X369" s="82" t="s">
        <v>884</v>
      </c>
      <c r="Y369" s="79"/>
      <c r="Z369" s="79"/>
      <c r="AA369" s="85" t="s">
        <v>1107</v>
      </c>
      <c r="AB369" s="79"/>
      <c r="AC369" s="79" t="b">
        <v>0</v>
      </c>
      <c r="AD369" s="79">
        <v>4</v>
      </c>
      <c r="AE369" s="85" t="s">
        <v>1169</v>
      </c>
      <c r="AF369" s="79" t="b">
        <v>0</v>
      </c>
      <c r="AG369" s="79" t="s">
        <v>1182</v>
      </c>
      <c r="AH369" s="79"/>
      <c r="AI369" s="85" t="s">
        <v>1169</v>
      </c>
      <c r="AJ369" s="79" t="b">
        <v>0</v>
      </c>
      <c r="AK369" s="79">
        <v>4</v>
      </c>
      <c r="AL369" s="85" t="s">
        <v>1169</v>
      </c>
      <c r="AM369" s="79" t="s">
        <v>1188</v>
      </c>
      <c r="AN369" s="79" t="b">
        <v>0</v>
      </c>
      <c r="AO369" s="85" t="s">
        <v>1107</v>
      </c>
      <c r="AP369" s="79" t="s">
        <v>1205</v>
      </c>
      <c r="AQ369" s="79">
        <v>0</v>
      </c>
      <c r="AR369" s="79">
        <v>0</v>
      </c>
      <c r="AS369" s="79"/>
      <c r="AT369" s="79"/>
      <c r="AU369" s="79"/>
      <c r="AV369" s="79"/>
      <c r="AW369" s="79"/>
      <c r="AX369" s="79"/>
      <c r="AY369" s="79"/>
      <c r="AZ369" s="79"/>
      <c r="BA369">
        <v>18</v>
      </c>
      <c r="BB369" s="78" t="str">
        <f>REPLACE(INDEX(GroupVertices[Group],MATCH(Edges[[#This Row],[Vertex 1]],GroupVertices[Vertex],0)),1,1,"")</f>
        <v>1</v>
      </c>
      <c r="BC369" s="78" t="str">
        <f>REPLACE(INDEX(GroupVertices[Group],MATCH(Edges[[#This Row],[Vertex 2]],GroupVertices[Vertex],0)),1,1,"")</f>
        <v>3</v>
      </c>
      <c r="BD369" s="48">
        <v>0</v>
      </c>
      <c r="BE369" s="49">
        <v>0</v>
      </c>
      <c r="BF369" s="48">
        <v>0</v>
      </c>
      <c r="BG369" s="49">
        <v>0</v>
      </c>
      <c r="BH369" s="48">
        <v>0</v>
      </c>
      <c r="BI369" s="49">
        <v>0</v>
      </c>
      <c r="BJ369" s="48">
        <v>28</v>
      </c>
      <c r="BK369" s="49">
        <v>100</v>
      </c>
      <c r="BL369" s="48">
        <v>28</v>
      </c>
    </row>
    <row r="370" spans="1:64" ht="15">
      <c r="A370" s="64" t="s">
        <v>252</v>
      </c>
      <c r="B370" s="64" t="s">
        <v>265</v>
      </c>
      <c r="C370" s="65" t="s">
        <v>2918</v>
      </c>
      <c r="D370" s="66">
        <v>10</v>
      </c>
      <c r="E370" s="67" t="s">
        <v>136</v>
      </c>
      <c r="F370" s="68">
        <v>12</v>
      </c>
      <c r="G370" s="65"/>
      <c r="H370" s="69"/>
      <c r="I370" s="70"/>
      <c r="J370" s="70"/>
      <c r="K370" s="34" t="s">
        <v>65</v>
      </c>
      <c r="L370" s="77">
        <v>370</v>
      </c>
      <c r="M370" s="77"/>
      <c r="N370" s="72"/>
      <c r="O370" s="79" t="s">
        <v>307</v>
      </c>
      <c r="P370" s="81">
        <v>43438.767118055555</v>
      </c>
      <c r="Q370" s="79" t="s">
        <v>436</v>
      </c>
      <c r="R370" s="79"/>
      <c r="S370" s="79"/>
      <c r="T370" s="79" t="s">
        <v>595</v>
      </c>
      <c r="U370" s="82" t="s">
        <v>645</v>
      </c>
      <c r="V370" s="82" t="s">
        <v>645</v>
      </c>
      <c r="W370" s="81">
        <v>43438.767118055555</v>
      </c>
      <c r="X370" s="82" t="s">
        <v>869</v>
      </c>
      <c r="Y370" s="79"/>
      <c r="Z370" s="79"/>
      <c r="AA370" s="85" t="s">
        <v>1092</v>
      </c>
      <c r="AB370" s="79"/>
      <c r="AC370" s="79" t="b">
        <v>0</v>
      </c>
      <c r="AD370" s="79">
        <v>1</v>
      </c>
      <c r="AE370" s="85" t="s">
        <v>1169</v>
      </c>
      <c r="AF370" s="79" t="b">
        <v>0</v>
      </c>
      <c r="AG370" s="79" t="s">
        <v>1182</v>
      </c>
      <c r="AH370" s="79"/>
      <c r="AI370" s="85" t="s">
        <v>1169</v>
      </c>
      <c r="AJ370" s="79" t="b">
        <v>0</v>
      </c>
      <c r="AK370" s="79">
        <v>1</v>
      </c>
      <c r="AL370" s="85" t="s">
        <v>1169</v>
      </c>
      <c r="AM370" s="79" t="s">
        <v>1188</v>
      </c>
      <c r="AN370" s="79" t="b">
        <v>0</v>
      </c>
      <c r="AO370" s="85" t="s">
        <v>1092</v>
      </c>
      <c r="AP370" s="79" t="s">
        <v>176</v>
      </c>
      <c r="AQ370" s="79">
        <v>0</v>
      </c>
      <c r="AR370" s="79">
        <v>0</v>
      </c>
      <c r="AS370" s="79"/>
      <c r="AT370" s="79"/>
      <c r="AU370" s="79"/>
      <c r="AV370" s="79"/>
      <c r="AW370" s="79"/>
      <c r="AX370" s="79"/>
      <c r="AY370" s="79"/>
      <c r="AZ370" s="79"/>
      <c r="BA370">
        <v>18</v>
      </c>
      <c r="BB370" s="78" t="str">
        <f>REPLACE(INDEX(GroupVertices[Group],MATCH(Edges[[#This Row],[Vertex 1]],GroupVertices[Vertex],0)),1,1,"")</f>
        <v>1</v>
      </c>
      <c r="BC370" s="78" t="str">
        <f>REPLACE(INDEX(GroupVertices[Group],MATCH(Edges[[#This Row],[Vertex 2]],GroupVertices[Vertex],0)),1,1,"")</f>
        <v>3</v>
      </c>
      <c r="BD370" s="48"/>
      <c r="BE370" s="49"/>
      <c r="BF370" s="48"/>
      <c r="BG370" s="49"/>
      <c r="BH370" s="48"/>
      <c r="BI370" s="49"/>
      <c r="BJ370" s="48"/>
      <c r="BK370" s="49"/>
      <c r="BL370" s="48"/>
    </row>
    <row r="371" spans="1:64" ht="15">
      <c r="A371" s="64" t="s">
        <v>252</v>
      </c>
      <c r="B371" s="64" t="s">
        <v>265</v>
      </c>
      <c r="C371" s="65" t="s">
        <v>2918</v>
      </c>
      <c r="D371" s="66">
        <v>10</v>
      </c>
      <c r="E371" s="67" t="s">
        <v>136</v>
      </c>
      <c r="F371" s="68">
        <v>12</v>
      </c>
      <c r="G371" s="65"/>
      <c r="H371" s="69"/>
      <c r="I371" s="70"/>
      <c r="J371" s="70"/>
      <c r="K371" s="34" t="s">
        <v>65</v>
      </c>
      <c r="L371" s="77">
        <v>371</v>
      </c>
      <c r="M371" s="77"/>
      <c r="N371" s="72"/>
      <c r="O371" s="79" t="s">
        <v>307</v>
      </c>
      <c r="P371" s="81">
        <v>43438.86746527778</v>
      </c>
      <c r="Q371" s="79" t="s">
        <v>447</v>
      </c>
      <c r="R371" s="82" t="s">
        <v>529</v>
      </c>
      <c r="S371" s="79" t="s">
        <v>547</v>
      </c>
      <c r="T371" s="79" t="s">
        <v>604</v>
      </c>
      <c r="U371" s="82" t="s">
        <v>652</v>
      </c>
      <c r="V371" s="82" t="s">
        <v>652</v>
      </c>
      <c r="W371" s="81">
        <v>43438.86746527778</v>
      </c>
      <c r="X371" s="82" t="s">
        <v>885</v>
      </c>
      <c r="Y371" s="79"/>
      <c r="Z371" s="79"/>
      <c r="AA371" s="85" t="s">
        <v>1108</v>
      </c>
      <c r="AB371" s="79"/>
      <c r="AC371" s="79" t="b">
        <v>0</v>
      </c>
      <c r="AD371" s="79">
        <v>2</v>
      </c>
      <c r="AE371" s="85" t="s">
        <v>1169</v>
      </c>
      <c r="AF371" s="79" t="b">
        <v>0</v>
      </c>
      <c r="AG371" s="79" t="s">
        <v>1182</v>
      </c>
      <c r="AH371" s="79"/>
      <c r="AI371" s="85" t="s">
        <v>1169</v>
      </c>
      <c r="AJ371" s="79" t="b">
        <v>0</v>
      </c>
      <c r="AK371" s="79">
        <v>1</v>
      </c>
      <c r="AL371" s="85" t="s">
        <v>1169</v>
      </c>
      <c r="AM371" s="79" t="s">
        <v>1188</v>
      </c>
      <c r="AN371" s="79" t="b">
        <v>0</v>
      </c>
      <c r="AO371" s="85" t="s">
        <v>1108</v>
      </c>
      <c r="AP371" s="79" t="s">
        <v>176</v>
      </c>
      <c r="AQ371" s="79">
        <v>0</v>
      </c>
      <c r="AR371" s="79">
        <v>0</v>
      </c>
      <c r="AS371" s="79"/>
      <c r="AT371" s="79"/>
      <c r="AU371" s="79"/>
      <c r="AV371" s="79"/>
      <c r="AW371" s="79"/>
      <c r="AX371" s="79"/>
      <c r="AY371" s="79"/>
      <c r="AZ371" s="79"/>
      <c r="BA371">
        <v>18</v>
      </c>
      <c r="BB371" s="78" t="str">
        <f>REPLACE(INDEX(GroupVertices[Group],MATCH(Edges[[#This Row],[Vertex 1]],GroupVertices[Vertex],0)),1,1,"")</f>
        <v>1</v>
      </c>
      <c r="BC371" s="78" t="str">
        <f>REPLACE(INDEX(GroupVertices[Group],MATCH(Edges[[#This Row],[Vertex 2]],GroupVertices[Vertex],0)),1,1,"")</f>
        <v>3</v>
      </c>
      <c r="BD371" s="48"/>
      <c r="BE371" s="49"/>
      <c r="BF371" s="48"/>
      <c r="BG371" s="49"/>
      <c r="BH371" s="48"/>
      <c r="BI371" s="49"/>
      <c r="BJ371" s="48"/>
      <c r="BK371" s="49"/>
      <c r="BL371" s="48"/>
    </row>
    <row r="372" spans="1:64" ht="15">
      <c r="A372" s="64" t="s">
        <v>252</v>
      </c>
      <c r="B372" s="64" t="s">
        <v>265</v>
      </c>
      <c r="C372" s="65" t="s">
        <v>2918</v>
      </c>
      <c r="D372" s="66">
        <v>10</v>
      </c>
      <c r="E372" s="67" t="s">
        <v>136</v>
      </c>
      <c r="F372" s="68">
        <v>12</v>
      </c>
      <c r="G372" s="65"/>
      <c r="H372" s="69"/>
      <c r="I372" s="70"/>
      <c r="J372" s="70"/>
      <c r="K372" s="34" t="s">
        <v>65</v>
      </c>
      <c r="L372" s="77">
        <v>372</v>
      </c>
      <c r="M372" s="77"/>
      <c r="N372" s="72"/>
      <c r="O372" s="79" t="s">
        <v>307</v>
      </c>
      <c r="P372" s="81">
        <v>43467.82457175926</v>
      </c>
      <c r="Q372" s="79" t="s">
        <v>437</v>
      </c>
      <c r="R372" s="82" t="s">
        <v>521</v>
      </c>
      <c r="S372" s="79" t="s">
        <v>550</v>
      </c>
      <c r="T372" s="79" t="s">
        <v>596</v>
      </c>
      <c r="U372" s="79"/>
      <c r="V372" s="82" t="s">
        <v>699</v>
      </c>
      <c r="W372" s="81">
        <v>43467.82457175926</v>
      </c>
      <c r="X372" s="82" t="s">
        <v>870</v>
      </c>
      <c r="Y372" s="79"/>
      <c r="Z372" s="79"/>
      <c r="AA372" s="85" t="s">
        <v>1093</v>
      </c>
      <c r="AB372" s="79"/>
      <c r="AC372" s="79" t="b">
        <v>0</v>
      </c>
      <c r="AD372" s="79">
        <v>4</v>
      </c>
      <c r="AE372" s="85" t="s">
        <v>1169</v>
      </c>
      <c r="AF372" s="79" t="b">
        <v>0</v>
      </c>
      <c r="AG372" s="79" t="s">
        <v>1182</v>
      </c>
      <c r="AH372" s="79"/>
      <c r="AI372" s="85" t="s">
        <v>1169</v>
      </c>
      <c r="AJ372" s="79" t="b">
        <v>0</v>
      </c>
      <c r="AK372" s="79">
        <v>2</v>
      </c>
      <c r="AL372" s="85" t="s">
        <v>1169</v>
      </c>
      <c r="AM372" s="79" t="s">
        <v>1188</v>
      </c>
      <c r="AN372" s="79" t="b">
        <v>0</v>
      </c>
      <c r="AO372" s="85" t="s">
        <v>1093</v>
      </c>
      <c r="AP372" s="79" t="s">
        <v>176</v>
      </c>
      <c r="AQ372" s="79">
        <v>0</v>
      </c>
      <c r="AR372" s="79">
        <v>0</v>
      </c>
      <c r="AS372" s="79"/>
      <c r="AT372" s="79"/>
      <c r="AU372" s="79"/>
      <c r="AV372" s="79"/>
      <c r="AW372" s="79"/>
      <c r="AX372" s="79"/>
      <c r="AY372" s="79"/>
      <c r="AZ372" s="79"/>
      <c r="BA372">
        <v>18</v>
      </c>
      <c r="BB372" s="78" t="str">
        <f>REPLACE(INDEX(GroupVertices[Group],MATCH(Edges[[#This Row],[Vertex 1]],GroupVertices[Vertex],0)),1,1,"")</f>
        <v>1</v>
      </c>
      <c r="BC372" s="78" t="str">
        <f>REPLACE(INDEX(GroupVertices[Group],MATCH(Edges[[#This Row],[Vertex 2]],GroupVertices[Vertex],0)),1,1,"")</f>
        <v>3</v>
      </c>
      <c r="BD372" s="48">
        <v>1</v>
      </c>
      <c r="BE372" s="49">
        <v>3.8461538461538463</v>
      </c>
      <c r="BF372" s="48">
        <v>0</v>
      </c>
      <c r="BG372" s="49">
        <v>0</v>
      </c>
      <c r="BH372" s="48">
        <v>0</v>
      </c>
      <c r="BI372" s="49">
        <v>0</v>
      </c>
      <c r="BJ372" s="48">
        <v>25</v>
      </c>
      <c r="BK372" s="49">
        <v>96.15384615384616</v>
      </c>
      <c r="BL372" s="48">
        <v>26</v>
      </c>
    </row>
    <row r="373" spans="1:64" ht="15">
      <c r="A373" s="64" t="s">
        <v>252</v>
      </c>
      <c r="B373" s="64" t="s">
        <v>265</v>
      </c>
      <c r="C373" s="65" t="s">
        <v>2918</v>
      </c>
      <c r="D373" s="66">
        <v>10</v>
      </c>
      <c r="E373" s="67" t="s">
        <v>136</v>
      </c>
      <c r="F373" s="68">
        <v>12</v>
      </c>
      <c r="G373" s="65"/>
      <c r="H373" s="69"/>
      <c r="I373" s="70"/>
      <c r="J373" s="70"/>
      <c r="K373" s="34" t="s">
        <v>65</v>
      </c>
      <c r="L373" s="77">
        <v>373</v>
      </c>
      <c r="M373" s="77"/>
      <c r="N373" s="72"/>
      <c r="O373" s="79" t="s">
        <v>307</v>
      </c>
      <c r="P373" s="81">
        <v>43467.835393518515</v>
      </c>
      <c r="Q373" s="79" t="s">
        <v>448</v>
      </c>
      <c r="R373" s="79"/>
      <c r="S373" s="79"/>
      <c r="T373" s="79" t="s">
        <v>265</v>
      </c>
      <c r="U373" s="79"/>
      <c r="V373" s="82" t="s">
        <v>699</v>
      </c>
      <c r="W373" s="81">
        <v>43467.835393518515</v>
      </c>
      <c r="X373" s="82" t="s">
        <v>886</v>
      </c>
      <c r="Y373" s="79"/>
      <c r="Z373" s="79"/>
      <c r="AA373" s="85" t="s">
        <v>1109</v>
      </c>
      <c r="AB373" s="79"/>
      <c r="AC373" s="79" t="b">
        <v>0</v>
      </c>
      <c r="AD373" s="79">
        <v>0</v>
      </c>
      <c r="AE373" s="85" t="s">
        <v>1169</v>
      </c>
      <c r="AF373" s="79" t="b">
        <v>0</v>
      </c>
      <c r="AG373" s="79" t="s">
        <v>1182</v>
      </c>
      <c r="AH373" s="79"/>
      <c r="AI373" s="85" t="s">
        <v>1169</v>
      </c>
      <c r="AJ373" s="79" t="b">
        <v>0</v>
      </c>
      <c r="AK373" s="79">
        <v>4</v>
      </c>
      <c r="AL373" s="85" t="s">
        <v>1103</v>
      </c>
      <c r="AM373" s="79" t="s">
        <v>1188</v>
      </c>
      <c r="AN373" s="79" t="b">
        <v>0</v>
      </c>
      <c r="AO373" s="85" t="s">
        <v>1103</v>
      </c>
      <c r="AP373" s="79" t="s">
        <v>176</v>
      </c>
      <c r="AQ373" s="79">
        <v>0</v>
      </c>
      <c r="AR373" s="79">
        <v>0</v>
      </c>
      <c r="AS373" s="79"/>
      <c r="AT373" s="79"/>
      <c r="AU373" s="79"/>
      <c r="AV373" s="79"/>
      <c r="AW373" s="79"/>
      <c r="AX373" s="79"/>
      <c r="AY373" s="79"/>
      <c r="AZ373" s="79"/>
      <c r="BA373">
        <v>18</v>
      </c>
      <c r="BB373" s="78" t="str">
        <f>REPLACE(INDEX(GroupVertices[Group],MATCH(Edges[[#This Row],[Vertex 1]],GroupVertices[Vertex],0)),1,1,"")</f>
        <v>1</v>
      </c>
      <c r="BC373" s="78" t="str">
        <f>REPLACE(INDEX(GroupVertices[Group],MATCH(Edges[[#This Row],[Vertex 2]],GroupVertices[Vertex],0)),1,1,"")</f>
        <v>3</v>
      </c>
      <c r="BD373" s="48">
        <v>1</v>
      </c>
      <c r="BE373" s="49">
        <v>4.545454545454546</v>
      </c>
      <c r="BF373" s="48">
        <v>0</v>
      </c>
      <c r="BG373" s="49">
        <v>0</v>
      </c>
      <c r="BH373" s="48">
        <v>0</v>
      </c>
      <c r="BI373" s="49">
        <v>0</v>
      </c>
      <c r="BJ373" s="48">
        <v>21</v>
      </c>
      <c r="BK373" s="49">
        <v>95.45454545454545</v>
      </c>
      <c r="BL373" s="48">
        <v>22</v>
      </c>
    </row>
    <row r="374" spans="1:64" ht="15">
      <c r="A374" s="64" t="s">
        <v>252</v>
      </c>
      <c r="B374" s="64" t="s">
        <v>265</v>
      </c>
      <c r="C374" s="65" t="s">
        <v>2918</v>
      </c>
      <c r="D374" s="66">
        <v>10</v>
      </c>
      <c r="E374" s="67" t="s">
        <v>136</v>
      </c>
      <c r="F374" s="68">
        <v>12</v>
      </c>
      <c r="G374" s="65"/>
      <c r="H374" s="69"/>
      <c r="I374" s="70"/>
      <c r="J374" s="70"/>
      <c r="K374" s="34" t="s">
        <v>65</v>
      </c>
      <c r="L374" s="77">
        <v>374</v>
      </c>
      <c r="M374" s="77"/>
      <c r="N374" s="72"/>
      <c r="O374" s="79" t="s">
        <v>307</v>
      </c>
      <c r="P374" s="81">
        <v>43472.79114583333</v>
      </c>
      <c r="Q374" s="79" t="s">
        <v>389</v>
      </c>
      <c r="R374" s="82" t="s">
        <v>513</v>
      </c>
      <c r="S374" s="79" t="s">
        <v>550</v>
      </c>
      <c r="T374" s="79" t="s">
        <v>582</v>
      </c>
      <c r="U374" s="79"/>
      <c r="V374" s="82" t="s">
        <v>699</v>
      </c>
      <c r="W374" s="81">
        <v>43472.79114583333</v>
      </c>
      <c r="X374" s="82" t="s">
        <v>804</v>
      </c>
      <c r="Y374" s="79"/>
      <c r="Z374" s="79"/>
      <c r="AA374" s="85" t="s">
        <v>1027</v>
      </c>
      <c r="AB374" s="79"/>
      <c r="AC374" s="79" t="b">
        <v>0</v>
      </c>
      <c r="AD374" s="79">
        <v>1</v>
      </c>
      <c r="AE374" s="85" t="s">
        <v>1169</v>
      </c>
      <c r="AF374" s="79" t="b">
        <v>0</v>
      </c>
      <c r="AG374" s="79" t="s">
        <v>1182</v>
      </c>
      <c r="AH374" s="79"/>
      <c r="AI374" s="85" t="s">
        <v>1169</v>
      </c>
      <c r="AJ374" s="79" t="b">
        <v>0</v>
      </c>
      <c r="AK374" s="79">
        <v>1</v>
      </c>
      <c r="AL374" s="85" t="s">
        <v>1169</v>
      </c>
      <c r="AM374" s="79" t="s">
        <v>1188</v>
      </c>
      <c r="AN374" s="79" t="b">
        <v>0</v>
      </c>
      <c r="AO374" s="85" t="s">
        <v>1027</v>
      </c>
      <c r="AP374" s="79" t="s">
        <v>176</v>
      </c>
      <c r="AQ374" s="79">
        <v>0</v>
      </c>
      <c r="AR374" s="79">
        <v>0</v>
      </c>
      <c r="AS374" s="79"/>
      <c r="AT374" s="79"/>
      <c r="AU374" s="79"/>
      <c r="AV374" s="79"/>
      <c r="AW374" s="79"/>
      <c r="AX374" s="79"/>
      <c r="AY374" s="79"/>
      <c r="AZ374" s="79"/>
      <c r="BA374">
        <v>18</v>
      </c>
      <c r="BB374" s="78" t="str">
        <f>REPLACE(INDEX(GroupVertices[Group],MATCH(Edges[[#This Row],[Vertex 1]],GroupVertices[Vertex],0)),1,1,"")</f>
        <v>1</v>
      </c>
      <c r="BC374" s="78" t="str">
        <f>REPLACE(INDEX(GroupVertices[Group],MATCH(Edges[[#This Row],[Vertex 2]],GroupVertices[Vertex],0)),1,1,"")</f>
        <v>3</v>
      </c>
      <c r="BD374" s="48"/>
      <c r="BE374" s="49"/>
      <c r="BF374" s="48"/>
      <c r="BG374" s="49"/>
      <c r="BH374" s="48"/>
      <c r="BI374" s="49"/>
      <c r="BJ374" s="48"/>
      <c r="BK374" s="49"/>
      <c r="BL374" s="48"/>
    </row>
    <row r="375" spans="1:64" ht="15">
      <c r="A375" s="64" t="s">
        <v>252</v>
      </c>
      <c r="B375" s="64" t="s">
        <v>265</v>
      </c>
      <c r="C375" s="65" t="s">
        <v>2918</v>
      </c>
      <c r="D375" s="66">
        <v>10</v>
      </c>
      <c r="E375" s="67" t="s">
        <v>136</v>
      </c>
      <c r="F375" s="68">
        <v>12</v>
      </c>
      <c r="G375" s="65"/>
      <c r="H375" s="69"/>
      <c r="I375" s="70"/>
      <c r="J375" s="70"/>
      <c r="K375" s="34" t="s">
        <v>65</v>
      </c>
      <c r="L375" s="77">
        <v>375</v>
      </c>
      <c r="M375" s="77"/>
      <c r="N375" s="72"/>
      <c r="O375" s="79" t="s">
        <v>307</v>
      </c>
      <c r="P375" s="81">
        <v>43479.856145833335</v>
      </c>
      <c r="Q375" s="79" t="s">
        <v>449</v>
      </c>
      <c r="R375" s="79"/>
      <c r="S375" s="79"/>
      <c r="T375" s="79" t="s">
        <v>605</v>
      </c>
      <c r="U375" s="82" t="s">
        <v>653</v>
      </c>
      <c r="V375" s="82" t="s">
        <v>653</v>
      </c>
      <c r="W375" s="81">
        <v>43479.856145833335</v>
      </c>
      <c r="X375" s="82" t="s">
        <v>887</v>
      </c>
      <c r="Y375" s="79"/>
      <c r="Z375" s="79"/>
      <c r="AA375" s="85" t="s">
        <v>1110</v>
      </c>
      <c r="AB375" s="79"/>
      <c r="AC375" s="79" t="b">
        <v>0</v>
      </c>
      <c r="AD375" s="79">
        <v>0</v>
      </c>
      <c r="AE375" s="85" t="s">
        <v>1169</v>
      </c>
      <c r="AF375" s="79" t="b">
        <v>0</v>
      </c>
      <c r="AG375" s="79" t="s">
        <v>1182</v>
      </c>
      <c r="AH375" s="79"/>
      <c r="AI375" s="85" t="s">
        <v>1169</v>
      </c>
      <c r="AJ375" s="79" t="b">
        <v>0</v>
      </c>
      <c r="AK375" s="79">
        <v>0</v>
      </c>
      <c r="AL375" s="85" t="s">
        <v>1169</v>
      </c>
      <c r="AM375" s="79" t="s">
        <v>1188</v>
      </c>
      <c r="AN375" s="79" t="b">
        <v>0</v>
      </c>
      <c r="AO375" s="85" t="s">
        <v>1110</v>
      </c>
      <c r="AP375" s="79" t="s">
        <v>176</v>
      </c>
      <c r="AQ375" s="79">
        <v>0</v>
      </c>
      <c r="AR375" s="79">
        <v>0</v>
      </c>
      <c r="AS375" s="79"/>
      <c r="AT375" s="79"/>
      <c r="AU375" s="79"/>
      <c r="AV375" s="79"/>
      <c r="AW375" s="79"/>
      <c r="AX375" s="79"/>
      <c r="AY375" s="79"/>
      <c r="AZ375" s="79"/>
      <c r="BA375">
        <v>18</v>
      </c>
      <c r="BB375" s="78" t="str">
        <f>REPLACE(INDEX(GroupVertices[Group],MATCH(Edges[[#This Row],[Vertex 1]],GroupVertices[Vertex],0)),1,1,"")</f>
        <v>1</v>
      </c>
      <c r="BC375" s="78" t="str">
        <f>REPLACE(INDEX(GroupVertices[Group],MATCH(Edges[[#This Row],[Vertex 2]],GroupVertices[Vertex],0)),1,1,"")</f>
        <v>3</v>
      </c>
      <c r="BD375" s="48"/>
      <c r="BE375" s="49"/>
      <c r="BF375" s="48"/>
      <c r="BG375" s="49"/>
      <c r="BH375" s="48"/>
      <c r="BI375" s="49"/>
      <c r="BJ375" s="48"/>
      <c r="BK375" s="49"/>
      <c r="BL375" s="48"/>
    </row>
    <row r="376" spans="1:64" ht="15">
      <c r="A376" s="64" t="s">
        <v>252</v>
      </c>
      <c r="B376" s="64" t="s">
        <v>265</v>
      </c>
      <c r="C376" s="65" t="s">
        <v>2918</v>
      </c>
      <c r="D376" s="66">
        <v>10</v>
      </c>
      <c r="E376" s="67" t="s">
        <v>136</v>
      </c>
      <c r="F376" s="68">
        <v>12</v>
      </c>
      <c r="G376" s="65"/>
      <c r="H376" s="69"/>
      <c r="I376" s="70"/>
      <c r="J376" s="70"/>
      <c r="K376" s="34" t="s">
        <v>65</v>
      </c>
      <c r="L376" s="77">
        <v>376</v>
      </c>
      <c r="M376" s="77"/>
      <c r="N376" s="72"/>
      <c r="O376" s="79" t="s">
        <v>307</v>
      </c>
      <c r="P376" s="81">
        <v>43479.85634259259</v>
      </c>
      <c r="Q376" s="79" t="s">
        <v>450</v>
      </c>
      <c r="R376" s="79"/>
      <c r="S376" s="79"/>
      <c r="T376" s="79"/>
      <c r="U376" s="79"/>
      <c r="V376" s="82" t="s">
        <v>699</v>
      </c>
      <c r="W376" s="81">
        <v>43479.85634259259</v>
      </c>
      <c r="X376" s="82" t="s">
        <v>888</v>
      </c>
      <c r="Y376" s="79"/>
      <c r="Z376" s="79"/>
      <c r="AA376" s="85" t="s">
        <v>1111</v>
      </c>
      <c r="AB376" s="79"/>
      <c r="AC376" s="79" t="b">
        <v>0</v>
      </c>
      <c r="AD376" s="79">
        <v>0</v>
      </c>
      <c r="AE376" s="85" t="s">
        <v>1169</v>
      </c>
      <c r="AF376" s="79" t="b">
        <v>0</v>
      </c>
      <c r="AG376" s="79" t="s">
        <v>1182</v>
      </c>
      <c r="AH376" s="79"/>
      <c r="AI376" s="85" t="s">
        <v>1169</v>
      </c>
      <c r="AJ376" s="79" t="b">
        <v>0</v>
      </c>
      <c r="AK376" s="79">
        <v>4</v>
      </c>
      <c r="AL376" s="85" t="s">
        <v>1104</v>
      </c>
      <c r="AM376" s="79" t="s">
        <v>1188</v>
      </c>
      <c r="AN376" s="79" t="b">
        <v>0</v>
      </c>
      <c r="AO376" s="85" t="s">
        <v>1104</v>
      </c>
      <c r="AP376" s="79" t="s">
        <v>176</v>
      </c>
      <c r="AQ376" s="79">
        <v>0</v>
      </c>
      <c r="AR376" s="79">
        <v>0</v>
      </c>
      <c r="AS376" s="79"/>
      <c r="AT376" s="79"/>
      <c r="AU376" s="79"/>
      <c r="AV376" s="79"/>
      <c r="AW376" s="79"/>
      <c r="AX376" s="79"/>
      <c r="AY376" s="79"/>
      <c r="AZ376" s="79"/>
      <c r="BA376">
        <v>18</v>
      </c>
      <c r="BB376" s="78" t="str">
        <f>REPLACE(INDEX(GroupVertices[Group],MATCH(Edges[[#This Row],[Vertex 1]],GroupVertices[Vertex],0)),1,1,"")</f>
        <v>1</v>
      </c>
      <c r="BC376" s="78" t="str">
        <f>REPLACE(INDEX(GroupVertices[Group],MATCH(Edges[[#This Row],[Vertex 2]],GroupVertices[Vertex],0)),1,1,"")</f>
        <v>3</v>
      </c>
      <c r="BD376" s="48">
        <v>1</v>
      </c>
      <c r="BE376" s="49">
        <v>4.761904761904762</v>
      </c>
      <c r="BF376" s="48">
        <v>0</v>
      </c>
      <c r="BG376" s="49">
        <v>0</v>
      </c>
      <c r="BH376" s="48">
        <v>0</v>
      </c>
      <c r="BI376" s="49">
        <v>0</v>
      </c>
      <c r="BJ376" s="48">
        <v>20</v>
      </c>
      <c r="BK376" s="49">
        <v>95.23809523809524</v>
      </c>
      <c r="BL376" s="48">
        <v>21</v>
      </c>
    </row>
    <row r="377" spans="1:64" ht="15">
      <c r="A377" s="64" t="s">
        <v>252</v>
      </c>
      <c r="B377" s="64" t="s">
        <v>265</v>
      </c>
      <c r="C377" s="65" t="s">
        <v>2918</v>
      </c>
      <c r="D377" s="66">
        <v>10</v>
      </c>
      <c r="E377" s="67" t="s">
        <v>136</v>
      </c>
      <c r="F377" s="68">
        <v>12</v>
      </c>
      <c r="G377" s="65"/>
      <c r="H377" s="69"/>
      <c r="I377" s="70"/>
      <c r="J377" s="70"/>
      <c r="K377" s="34" t="s">
        <v>65</v>
      </c>
      <c r="L377" s="77">
        <v>377</v>
      </c>
      <c r="M377" s="77"/>
      <c r="N377" s="72"/>
      <c r="O377" s="79" t="s">
        <v>307</v>
      </c>
      <c r="P377" s="81">
        <v>43479.85685185185</v>
      </c>
      <c r="Q377" s="79" t="s">
        <v>451</v>
      </c>
      <c r="R377" s="79"/>
      <c r="S377" s="79"/>
      <c r="T377" s="79" t="s">
        <v>265</v>
      </c>
      <c r="U377" s="79"/>
      <c r="V377" s="82" t="s">
        <v>699</v>
      </c>
      <c r="W377" s="81">
        <v>43479.85685185185</v>
      </c>
      <c r="X377" s="82" t="s">
        <v>889</v>
      </c>
      <c r="Y377" s="79"/>
      <c r="Z377" s="79"/>
      <c r="AA377" s="85" t="s">
        <v>1112</v>
      </c>
      <c r="AB377" s="79"/>
      <c r="AC377" s="79" t="b">
        <v>0</v>
      </c>
      <c r="AD377" s="79">
        <v>0</v>
      </c>
      <c r="AE377" s="85" t="s">
        <v>1169</v>
      </c>
      <c r="AF377" s="79" t="b">
        <v>0</v>
      </c>
      <c r="AG377" s="79" t="s">
        <v>1182</v>
      </c>
      <c r="AH377" s="79"/>
      <c r="AI377" s="85" t="s">
        <v>1169</v>
      </c>
      <c r="AJ377" s="79" t="b">
        <v>0</v>
      </c>
      <c r="AK377" s="79">
        <v>6</v>
      </c>
      <c r="AL377" s="85" t="s">
        <v>1105</v>
      </c>
      <c r="AM377" s="79" t="s">
        <v>1188</v>
      </c>
      <c r="AN377" s="79" t="b">
        <v>0</v>
      </c>
      <c r="AO377" s="85" t="s">
        <v>1105</v>
      </c>
      <c r="AP377" s="79" t="s">
        <v>176</v>
      </c>
      <c r="AQ377" s="79">
        <v>0</v>
      </c>
      <c r="AR377" s="79">
        <v>0</v>
      </c>
      <c r="AS377" s="79"/>
      <c r="AT377" s="79"/>
      <c r="AU377" s="79"/>
      <c r="AV377" s="79"/>
      <c r="AW377" s="79"/>
      <c r="AX377" s="79"/>
      <c r="AY377" s="79"/>
      <c r="AZ377" s="79"/>
      <c r="BA377">
        <v>18</v>
      </c>
      <c r="BB377" s="78" t="str">
        <f>REPLACE(INDEX(GroupVertices[Group],MATCH(Edges[[#This Row],[Vertex 1]],GroupVertices[Vertex],0)),1,1,"")</f>
        <v>1</v>
      </c>
      <c r="BC377" s="78" t="str">
        <f>REPLACE(INDEX(GroupVertices[Group],MATCH(Edges[[#This Row],[Vertex 2]],GroupVertices[Vertex],0)),1,1,"")</f>
        <v>3</v>
      </c>
      <c r="BD377" s="48">
        <v>1</v>
      </c>
      <c r="BE377" s="49">
        <v>4.545454545454546</v>
      </c>
      <c r="BF377" s="48">
        <v>0</v>
      </c>
      <c r="BG377" s="49">
        <v>0</v>
      </c>
      <c r="BH377" s="48">
        <v>0</v>
      </c>
      <c r="BI377" s="49">
        <v>0</v>
      </c>
      <c r="BJ377" s="48">
        <v>21</v>
      </c>
      <c r="BK377" s="49">
        <v>95.45454545454545</v>
      </c>
      <c r="BL377" s="48">
        <v>22</v>
      </c>
    </row>
    <row r="378" spans="1:64" ht="15">
      <c r="A378" s="64" t="s">
        <v>252</v>
      </c>
      <c r="B378" s="64" t="s">
        <v>265</v>
      </c>
      <c r="C378" s="65" t="s">
        <v>2918</v>
      </c>
      <c r="D378" s="66">
        <v>10</v>
      </c>
      <c r="E378" s="67" t="s">
        <v>136</v>
      </c>
      <c r="F378" s="68">
        <v>12</v>
      </c>
      <c r="G378" s="65"/>
      <c r="H378" s="69"/>
      <c r="I378" s="70"/>
      <c r="J378" s="70"/>
      <c r="K378" s="34" t="s">
        <v>65</v>
      </c>
      <c r="L378" s="77">
        <v>378</v>
      </c>
      <c r="M378" s="77"/>
      <c r="N378" s="72"/>
      <c r="O378" s="79" t="s">
        <v>307</v>
      </c>
      <c r="P378" s="81">
        <v>43500.777719907404</v>
      </c>
      <c r="Q378" s="79" t="s">
        <v>394</v>
      </c>
      <c r="R378" s="82" t="s">
        <v>516</v>
      </c>
      <c r="S378" s="79" t="s">
        <v>552</v>
      </c>
      <c r="T378" s="79" t="s">
        <v>587</v>
      </c>
      <c r="U378" s="79"/>
      <c r="V378" s="82" t="s">
        <v>699</v>
      </c>
      <c r="W378" s="81">
        <v>43500.777719907404</v>
      </c>
      <c r="X378" s="82" t="s">
        <v>809</v>
      </c>
      <c r="Y378" s="79"/>
      <c r="Z378" s="79"/>
      <c r="AA378" s="85" t="s">
        <v>1032</v>
      </c>
      <c r="AB378" s="79"/>
      <c r="AC378" s="79" t="b">
        <v>0</v>
      </c>
      <c r="AD378" s="79">
        <v>0</v>
      </c>
      <c r="AE378" s="85" t="s">
        <v>1169</v>
      </c>
      <c r="AF378" s="79" t="b">
        <v>0</v>
      </c>
      <c r="AG378" s="79" t="s">
        <v>1182</v>
      </c>
      <c r="AH378" s="79"/>
      <c r="AI378" s="85" t="s">
        <v>1169</v>
      </c>
      <c r="AJ378" s="79" t="b">
        <v>0</v>
      </c>
      <c r="AK378" s="79">
        <v>2</v>
      </c>
      <c r="AL378" s="85" t="s">
        <v>1169</v>
      </c>
      <c r="AM378" s="79" t="s">
        <v>1188</v>
      </c>
      <c r="AN378" s="79" t="b">
        <v>0</v>
      </c>
      <c r="AO378" s="85" t="s">
        <v>1032</v>
      </c>
      <c r="AP378" s="79" t="s">
        <v>176</v>
      </c>
      <c r="AQ378" s="79">
        <v>0</v>
      </c>
      <c r="AR378" s="79">
        <v>0</v>
      </c>
      <c r="AS378" s="79"/>
      <c r="AT378" s="79"/>
      <c r="AU378" s="79"/>
      <c r="AV378" s="79"/>
      <c r="AW378" s="79"/>
      <c r="AX378" s="79"/>
      <c r="AY378" s="79"/>
      <c r="AZ378" s="79"/>
      <c r="BA378">
        <v>18</v>
      </c>
      <c r="BB378" s="78" t="str">
        <f>REPLACE(INDEX(GroupVertices[Group],MATCH(Edges[[#This Row],[Vertex 1]],GroupVertices[Vertex],0)),1,1,"")</f>
        <v>1</v>
      </c>
      <c r="BC378" s="78" t="str">
        <f>REPLACE(INDEX(GroupVertices[Group],MATCH(Edges[[#This Row],[Vertex 2]],GroupVertices[Vertex],0)),1,1,"")</f>
        <v>3</v>
      </c>
      <c r="BD378" s="48"/>
      <c r="BE378" s="49"/>
      <c r="BF378" s="48"/>
      <c r="BG378" s="49"/>
      <c r="BH378" s="48"/>
      <c r="BI378" s="49"/>
      <c r="BJ378" s="48"/>
      <c r="BK378" s="49"/>
      <c r="BL378" s="48"/>
    </row>
    <row r="379" spans="1:64" ht="15">
      <c r="A379" s="64" t="s">
        <v>252</v>
      </c>
      <c r="B379" s="64" t="s">
        <v>265</v>
      </c>
      <c r="C379" s="65" t="s">
        <v>2918</v>
      </c>
      <c r="D379" s="66">
        <v>10</v>
      </c>
      <c r="E379" s="67" t="s">
        <v>136</v>
      </c>
      <c r="F379" s="68">
        <v>12</v>
      </c>
      <c r="G379" s="65"/>
      <c r="H379" s="69"/>
      <c r="I379" s="70"/>
      <c r="J379" s="70"/>
      <c r="K379" s="34" t="s">
        <v>65</v>
      </c>
      <c r="L379" s="77">
        <v>379</v>
      </c>
      <c r="M379" s="77"/>
      <c r="N379" s="72"/>
      <c r="O379" s="79" t="s">
        <v>307</v>
      </c>
      <c r="P379" s="81">
        <v>43501.75512731481</v>
      </c>
      <c r="Q379" s="79" t="s">
        <v>452</v>
      </c>
      <c r="R379" s="82" t="s">
        <v>506</v>
      </c>
      <c r="S379" s="79" t="s">
        <v>547</v>
      </c>
      <c r="T379" s="79" t="s">
        <v>606</v>
      </c>
      <c r="U379" s="79"/>
      <c r="V379" s="82" t="s">
        <v>699</v>
      </c>
      <c r="W379" s="81">
        <v>43501.75512731481</v>
      </c>
      <c r="X379" s="82" t="s">
        <v>890</v>
      </c>
      <c r="Y379" s="79"/>
      <c r="Z379" s="79"/>
      <c r="AA379" s="85" t="s">
        <v>1113</v>
      </c>
      <c r="AB379" s="79"/>
      <c r="AC379" s="79" t="b">
        <v>0</v>
      </c>
      <c r="AD379" s="79">
        <v>0</v>
      </c>
      <c r="AE379" s="85" t="s">
        <v>1169</v>
      </c>
      <c r="AF379" s="79" t="b">
        <v>0</v>
      </c>
      <c r="AG379" s="79" t="s">
        <v>1182</v>
      </c>
      <c r="AH379" s="79"/>
      <c r="AI379" s="85" t="s">
        <v>1169</v>
      </c>
      <c r="AJ379" s="79" t="b">
        <v>0</v>
      </c>
      <c r="AK379" s="79">
        <v>0</v>
      </c>
      <c r="AL379" s="85" t="s">
        <v>1169</v>
      </c>
      <c r="AM379" s="79" t="s">
        <v>1188</v>
      </c>
      <c r="AN379" s="79" t="b">
        <v>0</v>
      </c>
      <c r="AO379" s="85" t="s">
        <v>1113</v>
      </c>
      <c r="AP379" s="79" t="s">
        <v>176</v>
      </c>
      <c r="AQ379" s="79">
        <v>0</v>
      </c>
      <c r="AR379" s="79">
        <v>0</v>
      </c>
      <c r="AS379" s="79"/>
      <c r="AT379" s="79"/>
      <c r="AU379" s="79"/>
      <c r="AV379" s="79"/>
      <c r="AW379" s="79"/>
      <c r="AX379" s="79"/>
      <c r="AY379" s="79"/>
      <c r="AZ379" s="79"/>
      <c r="BA379">
        <v>18</v>
      </c>
      <c r="BB379" s="78" t="str">
        <f>REPLACE(INDEX(GroupVertices[Group],MATCH(Edges[[#This Row],[Vertex 1]],GroupVertices[Vertex],0)),1,1,"")</f>
        <v>1</v>
      </c>
      <c r="BC379" s="78" t="str">
        <f>REPLACE(INDEX(GroupVertices[Group],MATCH(Edges[[#This Row],[Vertex 2]],GroupVertices[Vertex],0)),1,1,"")</f>
        <v>3</v>
      </c>
      <c r="BD379" s="48"/>
      <c r="BE379" s="49"/>
      <c r="BF379" s="48"/>
      <c r="BG379" s="49"/>
      <c r="BH379" s="48"/>
      <c r="BI379" s="49"/>
      <c r="BJ379" s="48"/>
      <c r="BK379" s="49"/>
      <c r="BL379" s="48"/>
    </row>
    <row r="380" spans="1:64" ht="15">
      <c r="A380" s="64" t="s">
        <v>252</v>
      </c>
      <c r="B380" s="64" t="s">
        <v>265</v>
      </c>
      <c r="C380" s="65" t="s">
        <v>2918</v>
      </c>
      <c r="D380" s="66">
        <v>10</v>
      </c>
      <c r="E380" s="67" t="s">
        <v>136</v>
      </c>
      <c r="F380" s="68">
        <v>12</v>
      </c>
      <c r="G380" s="65"/>
      <c r="H380" s="69"/>
      <c r="I380" s="70"/>
      <c r="J380" s="70"/>
      <c r="K380" s="34" t="s">
        <v>65</v>
      </c>
      <c r="L380" s="77">
        <v>380</v>
      </c>
      <c r="M380" s="77"/>
      <c r="N380" s="72"/>
      <c r="O380" s="79" t="s">
        <v>307</v>
      </c>
      <c r="P380" s="81">
        <v>43501.78538194444</v>
      </c>
      <c r="Q380" s="79" t="s">
        <v>453</v>
      </c>
      <c r="R380" s="82" t="s">
        <v>530</v>
      </c>
      <c r="S380" s="79" t="s">
        <v>550</v>
      </c>
      <c r="T380" s="79" t="s">
        <v>607</v>
      </c>
      <c r="U380" s="79"/>
      <c r="V380" s="82" t="s">
        <v>699</v>
      </c>
      <c r="W380" s="81">
        <v>43501.78538194444</v>
      </c>
      <c r="X380" s="82" t="s">
        <v>891</v>
      </c>
      <c r="Y380" s="79"/>
      <c r="Z380" s="79"/>
      <c r="AA380" s="85" t="s">
        <v>1114</v>
      </c>
      <c r="AB380" s="79"/>
      <c r="AC380" s="79" t="b">
        <v>0</v>
      </c>
      <c r="AD380" s="79">
        <v>0</v>
      </c>
      <c r="AE380" s="85" t="s">
        <v>1169</v>
      </c>
      <c r="AF380" s="79" t="b">
        <v>0</v>
      </c>
      <c r="AG380" s="79" t="s">
        <v>1182</v>
      </c>
      <c r="AH380" s="79"/>
      <c r="AI380" s="85" t="s">
        <v>1169</v>
      </c>
      <c r="AJ380" s="79" t="b">
        <v>0</v>
      </c>
      <c r="AK380" s="79">
        <v>0</v>
      </c>
      <c r="AL380" s="85" t="s">
        <v>1169</v>
      </c>
      <c r="AM380" s="79" t="s">
        <v>1188</v>
      </c>
      <c r="AN380" s="79" t="b">
        <v>0</v>
      </c>
      <c r="AO380" s="85" t="s">
        <v>1114</v>
      </c>
      <c r="AP380" s="79" t="s">
        <v>176</v>
      </c>
      <c r="AQ380" s="79">
        <v>0</v>
      </c>
      <c r="AR380" s="79">
        <v>0</v>
      </c>
      <c r="AS380" s="79"/>
      <c r="AT380" s="79"/>
      <c r="AU380" s="79"/>
      <c r="AV380" s="79"/>
      <c r="AW380" s="79"/>
      <c r="AX380" s="79"/>
      <c r="AY380" s="79"/>
      <c r="AZ380" s="79"/>
      <c r="BA380">
        <v>18</v>
      </c>
      <c r="BB380" s="78" t="str">
        <f>REPLACE(INDEX(GroupVertices[Group],MATCH(Edges[[#This Row],[Vertex 1]],GroupVertices[Vertex],0)),1,1,"")</f>
        <v>1</v>
      </c>
      <c r="BC380" s="78" t="str">
        <f>REPLACE(INDEX(GroupVertices[Group],MATCH(Edges[[#This Row],[Vertex 2]],GroupVertices[Vertex],0)),1,1,"")</f>
        <v>3</v>
      </c>
      <c r="BD380" s="48"/>
      <c r="BE380" s="49"/>
      <c r="BF380" s="48"/>
      <c r="BG380" s="49"/>
      <c r="BH380" s="48"/>
      <c r="BI380" s="49"/>
      <c r="BJ380" s="48"/>
      <c r="BK380" s="49"/>
      <c r="BL380" s="48"/>
    </row>
    <row r="381" spans="1:64" ht="15">
      <c r="A381" s="64" t="s">
        <v>252</v>
      </c>
      <c r="B381" s="64" t="s">
        <v>265</v>
      </c>
      <c r="C381" s="65" t="s">
        <v>2918</v>
      </c>
      <c r="D381" s="66">
        <v>10</v>
      </c>
      <c r="E381" s="67" t="s">
        <v>136</v>
      </c>
      <c r="F381" s="68">
        <v>12</v>
      </c>
      <c r="G381" s="65"/>
      <c r="H381" s="69"/>
      <c r="I381" s="70"/>
      <c r="J381" s="70"/>
      <c r="K381" s="34" t="s">
        <v>65</v>
      </c>
      <c r="L381" s="77">
        <v>381</v>
      </c>
      <c r="M381" s="77"/>
      <c r="N381" s="72"/>
      <c r="O381" s="79" t="s">
        <v>307</v>
      </c>
      <c r="P381" s="81">
        <v>43503.775729166664</v>
      </c>
      <c r="Q381" s="79" t="s">
        <v>454</v>
      </c>
      <c r="R381" s="82" t="s">
        <v>516</v>
      </c>
      <c r="S381" s="79" t="s">
        <v>552</v>
      </c>
      <c r="T381" s="79" t="s">
        <v>608</v>
      </c>
      <c r="U381" s="79"/>
      <c r="V381" s="82" t="s">
        <v>699</v>
      </c>
      <c r="W381" s="81">
        <v>43503.775729166664</v>
      </c>
      <c r="X381" s="82" t="s">
        <v>892</v>
      </c>
      <c r="Y381" s="79"/>
      <c r="Z381" s="79"/>
      <c r="AA381" s="85" t="s">
        <v>1115</v>
      </c>
      <c r="AB381" s="79"/>
      <c r="AC381" s="79" t="b">
        <v>0</v>
      </c>
      <c r="AD381" s="79">
        <v>0</v>
      </c>
      <c r="AE381" s="85" t="s">
        <v>1169</v>
      </c>
      <c r="AF381" s="79" t="b">
        <v>0</v>
      </c>
      <c r="AG381" s="79" t="s">
        <v>1182</v>
      </c>
      <c r="AH381" s="79"/>
      <c r="AI381" s="85" t="s">
        <v>1169</v>
      </c>
      <c r="AJ381" s="79" t="b">
        <v>0</v>
      </c>
      <c r="AK381" s="79">
        <v>0</v>
      </c>
      <c r="AL381" s="85" t="s">
        <v>1169</v>
      </c>
      <c r="AM381" s="79" t="s">
        <v>1188</v>
      </c>
      <c r="AN381" s="79" t="b">
        <v>0</v>
      </c>
      <c r="AO381" s="85" t="s">
        <v>1115</v>
      </c>
      <c r="AP381" s="79" t="s">
        <v>176</v>
      </c>
      <c r="AQ381" s="79">
        <v>0</v>
      </c>
      <c r="AR381" s="79">
        <v>0</v>
      </c>
      <c r="AS381" s="79"/>
      <c r="AT381" s="79"/>
      <c r="AU381" s="79"/>
      <c r="AV381" s="79"/>
      <c r="AW381" s="79"/>
      <c r="AX381" s="79"/>
      <c r="AY381" s="79"/>
      <c r="AZ381" s="79"/>
      <c r="BA381">
        <v>18</v>
      </c>
      <c r="BB381" s="78" t="str">
        <f>REPLACE(INDEX(GroupVertices[Group],MATCH(Edges[[#This Row],[Vertex 1]],GroupVertices[Vertex],0)),1,1,"")</f>
        <v>1</v>
      </c>
      <c r="BC381" s="78" t="str">
        <f>REPLACE(INDEX(GroupVertices[Group],MATCH(Edges[[#This Row],[Vertex 2]],GroupVertices[Vertex],0)),1,1,"")</f>
        <v>3</v>
      </c>
      <c r="BD381" s="48">
        <v>1</v>
      </c>
      <c r="BE381" s="49">
        <v>3.3333333333333335</v>
      </c>
      <c r="BF381" s="48">
        <v>0</v>
      </c>
      <c r="BG381" s="49">
        <v>0</v>
      </c>
      <c r="BH381" s="48">
        <v>0</v>
      </c>
      <c r="BI381" s="49">
        <v>0</v>
      </c>
      <c r="BJ381" s="48">
        <v>29</v>
      </c>
      <c r="BK381" s="49">
        <v>96.66666666666667</v>
      </c>
      <c r="BL381" s="48">
        <v>30</v>
      </c>
    </row>
    <row r="382" spans="1:64" ht="15">
      <c r="A382" s="64" t="s">
        <v>252</v>
      </c>
      <c r="B382" s="64" t="s">
        <v>265</v>
      </c>
      <c r="C382" s="65" t="s">
        <v>2918</v>
      </c>
      <c r="D382" s="66">
        <v>10</v>
      </c>
      <c r="E382" s="67" t="s">
        <v>136</v>
      </c>
      <c r="F382" s="68">
        <v>12</v>
      </c>
      <c r="G382" s="65"/>
      <c r="H382" s="69"/>
      <c r="I382" s="70"/>
      <c r="J382" s="70"/>
      <c r="K382" s="34" t="s">
        <v>65</v>
      </c>
      <c r="L382" s="77">
        <v>382</v>
      </c>
      <c r="M382" s="77"/>
      <c r="N382" s="72"/>
      <c r="O382" s="79" t="s">
        <v>307</v>
      </c>
      <c r="P382" s="81">
        <v>43504.629791666666</v>
      </c>
      <c r="Q382" s="79" t="s">
        <v>438</v>
      </c>
      <c r="R382" s="82" t="s">
        <v>522</v>
      </c>
      <c r="S382" s="79" t="s">
        <v>550</v>
      </c>
      <c r="T382" s="79" t="s">
        <v>597</v>
      </c>
      <c r="U382" s="82" t="s">
        <v>646</v>
      </c>
      <c r="V382" s="82" t="s">
        <v>646</v>
      </c>
      <c r="W382" s="81">
        <v>43504.629791666666</v>
      </c>
      <c r="X382" s="82" t="s">
        <v>871</v>
      </c>
      <c r="Y382" s="79"/>
      <c r="Z382" s="79"/>
      <c r="AA382" s="85" t="s">
        <v>1094</v>
      </c>
      <c r="AB382" s="79"/>
      <c r="AC382" s="79" t="b">
        <v>0</v>
      </c>
      <c r="AD382" s="79">
        <v>0</v>
      </c>
      <c r="AE382" s="85" t="s">
        <v>1170</v>
      </c>
      <c r="AF382" s="79" t="b">
        <v>0</v>
      </c>
      <c r="AG382" s="79" t="s">
        <v>1182</v>
      </c>
      <c r="AH382" s="79"/>
      <c r="AI382" s="85" t="s">
        <v>1169</v>
      </c>
      <c r="AJ382" s="79" t="b">
        <v>0</v>
      </c>
      <c r="AK382" s="79">
        <v>0</v>
      </c>
      <c r="AL382" s="85" t="s">
        <v>1169</v>
      </c>
      <c r="AM382" s="79" t="s">
        <v>1188</v>
      </c>
      <c r="AN382" s="79" t="b">
        <v>0</v>
      </c>
      <c r="AO382" s="85" t="s">
        <v>1094</v>
      </c>
      <c r="AP382" s="79" t="s">
        <v>176</v>
      </c>
      <c r="AQ382" s="79">
        <v>0</v>
      </c>
      <c r="AR382" s="79">
        <v>0</v>
      </c>
      <c r="AS382" s="79"/>
      <c r="AT382" s="79"/>
      <c r="AU382" s="79"/>
      <c r="AV382" s="79"/>
      <c r="AW382" s="79"/>
      <c r="AX382" s="79"/>
      <c r="AY382" s="79"/>
      <c r="AZ382" s="79"/>
      <c r="BA382">
        <v>18</v>
      </c>
      <c r="BB382" s="78" t="str">
        <f>REPLACE(INDEX(GroupVertices[Group],MATCH(Edges[[#This Row],[Vertex 1]],GroupVertices[Vertex],0)),1,1,"")</f>
        <v>1</v>
      </c>
      <c r="BC382" s="78" t="str">
        <f>REPLACE(INDEX(GroupVertices[Group],MATCH(Edges[[#This Row],[Vertex 2]],GroupVertices[Vertex],0)),1,1,"")</f>
        <v>3</v>
      </c>
      <c r="BD382" s="48">
        <v>1</v>
      </c>
      <c r="BE382" s="49">
        <v>3.225806451612903</v>
      </c>
      <c r="BF382" s="48">
        <v>0</v>
      </c>
      <c r="BG382" s="49">
        <v>0</v>
      </c>
      <c r="BH382" s="48">
        <v>0</v>
      </c>
      <c r="BI382" s="49">
        <v>0</v>
      </c>
      <c r="BJ382" s="48">
        <v>30</v>
      </c>
      <c r="BK382" s="49">
        <v>96.7741935483871</v>
      </c>
      <c r="BL382" s="48">
        <v>31</v>
      </c>
    </row>
    <row r="383" spans="1:64" ht="15">
      <c r="A383" s="64" t="s">
        <v>252</v>
      </c>
      <c r="B383" s="64" t="s">
        <v>265</v>
      </c>
      <c r="C383" s="65" t="s">
        <v>2918</v>
      </c>
      <c r="D383" s="66">
        <v>10</v>
      </c>
      <c r="E383" s="67" t="s">
        <v>136</v>
      </c>
      <c r="F383" s="68">
        <v>12</v>
      </c>
      <c r="G383" s="65"/>
      <c r="H383" s="69"/>
      <c r="I383" s="70"/>
      <c r="J383" s="70"/>
      <c r="K383" s="34" t="s">
        <v>65</v>
      </c>
      <c r="L383" s="77">
        <v>383</v>
      </c>
      <c r="M383" s="77"/>
      <c r="N383" s="72"/>
      <c r="O383" s="79" t="s">
        <v>307</v>
      </c>
      <c r="P383" s="81">
        <v>43504.63815972222</v>
      </c>
      <c r="Q383" s="79" t="s">
        <v>455</v>
      </c>
      <c r="R383" s="79"/>
      <c r="S383" s="79"/>
      <c r="T383" s="79"/>
      <c r="U383" s="79"/>
      <c r="V383" s="82" t="s">
        <v>699</v>
      </c>
      <c r="W383" s="81">
        <v>43504.63815972222</v>
      </c>
      <c r="X383" s="82" t="s">
        <v>893</v>
      </c>
      <c r="Y383" s="79"/>
      <c r="Z383" s="79"/>
      <c r="AA383" s="85" t="s">
        <v>1116</v>
      </c>
      <c r="AB383" s="79"/>
      <c r="AC383" s="79" t="b">
        <v>0</v>
      </c>
      <c r="AD383" s="79">
        <v>0</v>
      </c>
      <c r="AE383" s="85" t="s">
        <v>1169</v>
      </c>
      <c r="AF383" s="79" t="b">
        <v>0</v>
      </c>
      <c r="AG383" s="79" t="s">
        <v>1182</v>
      </c>
      <c r="AH383" s="79"/>
      <c r="AI383" s="85" t="s">
        <v>1169</v>
      </c>
      <c r="AJ383" s="79" t="b">
        <v>0</v>
      </c>
      <c r="AK383" s="79">
        <v>3</v>
      </c>
      <c r="AL383" s="85" t="s">
        <v>1106</v>
      </c>
      <c r="AM383" s="79" t="s">
        <v>1188</v>
      </c>
      <c r="AN383" s="79" t="b">
        <v>0</v>
      </c>
      <c r="AO383" s="85" t="s">
        <v>1106</v>
      </c>
      <c r="AP383" s="79" t="s">
        <v>176</v>
      </c>
      <c r="AQ383" s="79">
        <v>0</v>
      </c>
      <c r="AR383" s="79">
        <v>0</v>
      </c>
      <c r="AS383" s="79"/>
      <c r="AT383" s="79"/>
      <c r="AU383" s="79"/>
      <c r="AV383" s="79"/>
      <c r="AW383" s="79"/>
      <c r="AX383" s="79"/>
      <c r="AY383" s="79"/>
      <c r="AZ383" s="79"/>
      <c r="BA383">
        <v>18</v>
      </c>
      <c r="BB383" s="78" t="str">
        <f>REPLACE(INDEX(GroupVertices[Group],MATCH(Edges[[#This Row],[Vertex 1]],GroupVertices[Vertex],0)),1,1,"")</f>
        <v>1</v>
      </c>
      <c r="BC383" s="78" t="str">
        <f>REPLACE(INDEX(GroupVertices[Group],MATCH(Edges[[#This Row],[Vertex 2]],GroupVertices[Vertex],0)),1,1,"")</f>
        <v>3</v>
      </c>
      <c r="BD383" s="48">
        <v>1</v>
      </c>
      <c r="BE383" s="49">
        <v>4.3478260869565215</v>
      </c>
      <c r="BF383" s="48">
        <v>0</v>
      </c>
      <c r="BG383" s="49">
        <v>0</v>
      </c>
      <c r="BH383" s="48">
        <v>0</v>
      </c>
      <c r="BI383" s="49">
        <v>0</v>
      </c>
      <c r="BJ383" s="48">
        <v>22</v>
      </c>
      <c r="BK383" s="49">
        <v>95.65217391304348</v>
      </c>
      <c r="BL383" s="48">
        <v>23</v>
      </c>
    </row>
    <row r="384" spans="1:64" ht="15">
      <c r="A384" s="64" t="s">
        <v>252</v>
      </c>
      <c r="B384" s="64" t="s">
        <v>265</v>
      </c>
      <c r="C384" s="65" t="s">
        <v>2918</v>
      </c>
      <c r="D384" s="66">
        <v>10</v>
      </c>
      <c r="E384" s="67" t="s">
        <v>136</v>
      </c>
      <c r="F384" s="68">
        <v>12</v>
      </c>
      <c r="G384" s="65"/>
      <c r="H384" s="69"/>
      <c r="I384" s="70"/>
      <c r="J384" s="70"/>
      <c r="K384" s="34" t="s">
        <v>65</v>
      </c>
      <c r="L384" s="77">
        <v>384</v>
      </c>
      <c r="M384" s="77"/>
      <c r="N384" s="72"/>
      <c r="O384" s="79" t="s">
        <v>307</v>
      </c>
      <c r="P384" s="81">
        <v>43507.78571759259</v>
      </c>
      <c r="Q384" s="79" t="s">
        <v>456</v>
      </c>
      <c r="R384" s="82" t="s">
        <v>516</v>
      </c>
      <c r="S384" s="79" t="s">
        <v>552</v>
      </c>
      <c r="T384" s="79" t="s">
        <v>609</v>
      </c>
      <c r="U384" s="79"/>
      <c r="V384" s="82" t="s">
        <v>699</v>
      </c>
      <c r="W384" s="81">
        <v>43507.78571759259</v>
      </c>
      <c r="X384" s="82" t="s">
        <v>894</v>
      </c>
      <c r="Y384" s="79"/>
      <c r="Z384" s="79"/>
      <c r="AA384" s="85" t="s">
        <v>1117</v>
      </c>
      <c r="AB384" s="79"/>
      <c r="AC384" s="79" t="b">
        <v>0</v>
      </c>
      <c r="AD384" s="79">
        <v>0</v>
      </c>
      <c r="AE384" s="85" t="s">
        <v>1169</v>
      </c>
      <c r="AF384" s="79" t="b">
        <v>0</v>
      </c>
      <c r="AG384" s="79" t="s">
        <v>1182</v>
      </c>
      <c r="AH384" s="79"/>
      <c r="AI384" s="85" t="s">
        <v>1169</v>
      </c>
      <c r="AJ384" s="79" t="b">
        <v>0</v>
      </c>
      <c r="AK384" s="79">
        <v>0</v>
      </c>
      <c r="AL384" s="85" t="s">
        <v>1169</v>
      </c>
      <c r="AM384" s="79" t="s">
        <v>1188</v>
      </c>
      <c r="AN384" s="79" t="b">
        <v>0</v>
      </c>
      <c r="AO384" s="85" t="s">
        <v>1117</v>
      </c>
      <c r="AP384" s="79" t="s">
        <v>176</v>
      </c>
      <c r="AQ384" s="79">
        <v>0</v>
      </c>
      <c r="AR384" s="79">
        <v>0</v>
      </c>
      <c r="AS384" s="79"/>
      <c r="AT384" s="79"/>
      <c r="AU384" s="79"/>
      <c r="AV384" s="79"/>
      <c r="AW384" s="79"/>
      <c r="AX384" s="79"/>
      <c r="AY384" s="79"/>
      <c r="AZ384" s="79"/>
      <c r="BA384">
        <v>18</v>
      </c>
      <c r="BB384" s="78" t="str">
        <f>REPLACE(INDEX(GroupVertices[Group],MATCH(Edges[[#This Row],[Vertex 1]],GroupVertices[Vertex],0)),1,1,"")</f>
        <v>1</v>
      </c>
      <c r="BC384" s="78" t="str">
        <f>REPLACE(INDEX(GroupVertices[Group],MATCH(Edges[[#This Row],[Vertex 2]],GroupVertices[Vertex],0)),1,1,"")</f>
        <v>3</v>
      </c>
      <c r="BD384" s="48">
        <v>0</v>
      </c>
      <c r="BE384" s="49">
        <v>0</v>
      </c>
      <c r="BF384" s="48">
        <v>0</v>
      </c>
      <c r="BG384" s="49">
        <v>0</v>
      </c>
      <c r="BH384" s="48">
        <v>0</v>
      </c>
      <c r="BI384" s="49">
        <v>0</v>
      </c>
      <c r="BJ384" s="48">
        <v>23</v>
      </c>
      <c r="BK384" s="49">
        <v>100</v>
      </c>
      <c r="BL384" s="48">
        <v>23</v>
      </c>
    </row>
    <row r="385" spans="1:64" ht="15">
      <c r="A385" s="64" t="s">
        <v>252</v>
      </c>
      <c r="B385" s="64" t="s">
        <v>265</v>
      </c>
      <c r="C385" s="65" t="s">
        <v>2918</v>
      </c>
      <c r="D385" s="66">
        <v>10</v>
      </c>
      <c r="E385" s="67" t="s">
        <v>136</v>
      </c>
      <c r="F385" s="68">
        <v>12</v>
      </c>
      <c r="G385" s="65"/>
      <c r="H385" s="69"/>
      <c r="I385" s="70"/>
      <c r="J385" s="70"/>
      <c r="K385" s="34" t="s">
        <v>65</v>
      </c>
      <c r="L385" s="77">
        <v>385</v>
      </c>
      <c r="M385" s="77"/>
      <c r="N385" s="72"/>
      <c r="O385" s="79" t="s">
        <v>307</v>
      </c>
      <c r="P385" s="81">
        <v>43508.80395833333</v>
      </c>
      <c r="Q385" s="79" t="s">
        <v>395</v>
      </c>
      <c r="R385" s="79"/>
      <c r="S385" s="79"/>
      <c r="T385" s="79" t="s">
        <v>588</v>
      </c>
      <c r="U385" s="82" t="s">
        <v>637</v>
      </c>
      <c r="V385" s="82" t="s">
        <v>637</v>
      </c>
      <c r="W385" s="81">
        <v>43508.80395833333</v>
      </c>
      <c r="X385" s="82" t="s">
        <v>810</v>
      </c>
      <c r="Y385" s="79"/>
      <c r="Z385" s="79"/>
      <c r="AA385" s="85" t="s">
        <v>1033</v>
      </c>
      <c r="AB385" s="79"/>
      <c r="AC385" s="79" t="b">
        <v>0</v>
      </c>
      <c r="AD385" s="79">
        <v>14</v>
      </c>
      <c r="AE385" s="85" t="s">
        <v>1169</v>
      </c>
      <c r="AF385" s="79" t="b">
        <v>0</v>
      </c>
      <c r="AG385" s="79" t="s">
        <v>1182</v>
      </c>
      <c r="AH385" s="79"/>
      <c r="AI385" s="85" t="s">
        <v>1169</v>
      </c>
      <c r="AJ385" s="79" t="b">
        <v>0</v>
      </c>
      <c r="AK385" s="79">
        <v>6</v>
      </c>
      <c r="AL385" s="85" t="s">
        <v>1169</v>
      </c>
      <c r="AM385" s="79" t="s">
        <v>1188</v>
      </c>
      <c r="AN385" s="79" t="b">
        <v>0</v>
      </c>
      <c r="AO385" s="85" t="s">
        <v>1033</v>
      </c>
      <c r="AP385" s="79" t="s">
        <v>176</v>
      </c>
      <c r="AQ385" s="79">
        <v>0</v>
      </c>
      <c r="AR385" s="79">
        <v>0</v>
      </c>
      <c r="AS385" s="79"/>
      <c r="AT385" s="79"/>
      <c r="AU385" s="79"/>
      <c r="AV385" s="79"/>
      <c r="AW385" s="79"/>
      <c r="AX385" s="79"/>
      <c r="AY385" s="79"/>
      <c r="AZ385" s="79"/>
      <c r="BA385">
        <v>18</v>
      </c>
      <c r="BB385" s="78" t="str">
        <f>REPLACE(INDEX(GroupVertices[Group],MATCH(Edges[[#This Row],[Vertex 1]],GroupVertices[Vertex],0)),1,1,"")</f>
        <v>1</v>
      </c>
      <c r="BC385" s="78" t="str">
        <f>REPLACE(INDEX(GroupVertices[Group],MATCH(Edges[[#This Row],[Vertex 2]],GroupVertices[Vertex],0)),1,1,"")</f>
        <v>3</v>
      </c>
      <c r="BD385" s="48"/>
      <c r="BE385" s="49"/>
      <c r="BF385" s="48"/>
      <c r="BG385" s="49"/>
      <c r="BH385" s="48"/>
      <c r="BI385" s="49"/>
      <c r="BJ385" s="48"/>
      <c r="BK385" s="49"/>
      <c r="BL385" s="48"/>
    </row>
    <row r="386" spans="1:64" ht="15">
      <c r="A386" s="64" t="s">
        <v>252</v>
      </c>
      <c r="B386" s="64" t="s">
        <v>265</v>
      </c>
      <c r="C386" s="65" t="s">
        <v>2918</v>
      </c>
      <c r="D386" s="66">
        <v>10</v>
      </c>
      <c r="E386" s="67" t="s">
        <v>136</v>
      </c>
      <c r="F386" s="68">
        <v>12</v>
      </c>
      <c r="G386" s="65"/>
      <c r="H386" s="69"/>
      <c r="I386" s="70"/>
      <c r="J386" s="70"/>
      <c r="K386" s="34" t="s">
        <v>65</v>
      </c>
      <c r="L386" s="77">
        <v>386</v>
      </c>
      <c r="M386" s="77"/>
      <c r="N386" s="72"/>
      <c r="O386" s="79" t="s">
        <v>307</v>
      </c>
      <c r="P386" s="81">
        <v>43510.895462962966</v>
      </c>
      <c r="Q386" s="79" t="s">
        <v>457</v>
      </c>
      <c r="R386" s="82" t="s">
        <v>531</v>
      </c>
      <c r="S386" s="79" t="s">
        <v>547</v>
      </c>
      <c r="T386" s="79" t="s">
        <v>610</v>
      </c>
      <c r="U386" s="79"/>
      <c r="V386" s="82" t="s">
        <v>699</v>
      </c>
      <c r="W386" s="81">
        <v>43510.895462962966</v>
      </c>
      <c r="X386" s="82" t="s">
        <v>895</v>
      </c>
      <c r="Y386" s="79"/>
      <c r="Z386" s="79"/>
      <c r="AA386" s="85" t="s">
        <v>1118</v>
      </c>
      <c r="AB386" s="79"/>
      <c r="AC386" s="79" t="b">
        <v>0</v>
      </c>
      <c r="AD386" s="79">
        <v>1</v>
      </c>
      <c r="AE386" s="85" t="s">
        <v>1169</v>
      </c>
      <c r="AF386" s="79" t="b">
        <v>0</v>
      </c>
      <c r="AG386" s="79" t="s">
        <v>1182</v>
      </c>
      <c r="AH386" s="79"/>
      <c r="AI386" s="85" t="s">
        <v>1169</v>
      </c>
      <c r="AJ386" s="79" t="b">
        <v>0</v>
      </c>
      <c r="AK386" s="79">
        <v>1</v>
      </c>
      <c r="AL386" s="85" t="s">
        <v>1169</v>
      </c>
      <c r="AM386" s="79" t="s">
        <v>1188</v>
      </c>
      <c r="AN386" s="79" t="b">
        <v>0</v>
      </c>
      <c r="AO386" s="85" t="s">
        <v>1118</v>
      </c>
      <c r="AP386" s="79" t="s">
        <v>176</v>
      </c>
      <c r="AQ386" s="79">
        <v>0</v>
      </c>
      <c r="AR386" s="79">
        <v>0</v>
      </c>
      <c r="AS386" s="79"/>
      <c r="AT386" s="79"/>
      <c r="AU386" s="79"/>
      <c r="AV386" s="79"/>
      <c r="AW386" s="79"/>
      <c r="AX386" s="79"/>
      <c r="AY386" s="79"/>
      <c r="AZ386" s="79"/>
      <c r="BA386">
        <v>18</v>
      </c>
      <c r="BB386" s="78" t="str">
        <f>REPLACE(INDEX(GroupVertices[Group],MATCH(Edges[[#This Row],[Vertex 1]],GroupVertices[Vertex],0)),1,1,"")</f>
        <v>1</v>
      </c>
      <c r="BC386" s="78" t="str">
        <f>REPLACE(INDEX(GroupVertices[Group],MATCH(Edges[[#This Row],[Vertex 2]],GroupVertices[Vertex],0)),1,1,"")</f>
        <v>3</v>
      </c>
      <c r="BD386" s="48"/>
      <c r="BE386" s="49"/>
      <c r="BF386" s="48"/>
      <c r="BG386" s="49"/>
      <c r="BH386" s="48"/>
      <c r="BI386" s="49"/>
      <c r="BJ386" s="48"/>
      <c r="BK386" s="49"/>
      <c r="BL386" s="48"/>
    </row>
    <row r="387" spans="1:64" ht="15">
      <c r="A387" s="64" t="s">
        <v>262</v>
      </c>
      <c r="B387" s="64" t="s">
        <v>265</v>
      </c>
      <c r="C387" s="65" t="s">
        <v>2917</v>
      </c>
      <c r="D387" s="66">
        <v>4.909090909090909</v>
      </c>
      <c r="E387" s="67" t="s">
        <v>136</v>
      </c>
      <c r="F387" s="68">
        <v>28.727272727272727</v>
      </c>
      <c r="G387" s="65"/>
      <c r="H387" s="69"/>
      <c r="I387" s="70"/>
      <c r="J387" s="70"/>
      <c r="K387" s="34" t="s">
        <v>65</v>
      </c>
      <c r="L387" s="77">
        <v>387</v>
      </c>
      <c r="M387" s="77"/>
      <c r="N387" s="72"/>
      <c r="O387" s="79" t="s">
        <v>307</v>
      </c>
      <c r="P387" s="81">
        <v>43468.91704861111</v>
      </c>
      <c r="Q387" s="79" t="s">
        <v>318</v>
      </c>
      <c r="R387" s="79"/>
      <c r="S387" s="79"/>
      <c r="T387" s="79"/>
      <c r="U387" s="79"/>
      <c r="V387" s="82" t="s">
        <v>710</v>
      </c>
      <c r="W387" s="81">
        <v>43468.91704861111</v>
      </c>
      <c r="X387" s="82" t="s">
        <v>872</v>
      </c>
      <c r="Y387" s="79"/>
      <c r="Z387" s="79"/>
      <c r="AA387" s="85" t="s">
        <v>1095</v>
      </c>
      <c r="AB387" s="79"/>
      <c r="AC387" s="79" t="b">
        <v>0</v>
      </c>
      <c r="AD387" s="79">
        <v>0</v>
      </c>
      <c r="AE387" s="85" t="s">
        <v>1169</v>
      </c>
      <c r="AF387" s="79" t="b">
        <v>0</v>
      </c>
      <c r="AG387" s="79" t="s">
        <v>1182</v>
      </c>
      <c r="AH387" s="79"/>
      <c r="AI387" s="85" t="s">
        <v>1169</v>
      </c>
      <c r="AJ387" s="79" t="b">
        <v>0</v>
      </c>
      <c r="AK387" s="79">
        <v>4</v>
      </c>
      <c r="AL387" s="85" t="s">
        <v>1093</v>
      </c>
      <c r="AM387" s="79" t="s">
        <v>1189</v>
      </c>
      <c r="AN387" s="79" t="b">
        <v>0</v>
      </c>
      <c r="AO387" s="85" t="s">
        <v>1093</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2</v>
      </c>
      <c r="BC387" s="78" t="str">
        <f>REPLACE(INDEX(GroupVertices[Group],MATCH(Edges[[#This Row],[Vertex 2]],GroupVertices[Vertex],0)),1,1,"")</f>
        <v>3</v>
      </c>
      <c r="BD387" s="48">
        <v>0</v>
      </c>
      <c r="BE387" s="49">
        <v>0</v>
      </c>
      <c r="BF387" s="48">
        <v>0</v>
      </c>
      <c r="BG387" s="49">
        <v>0</v>
      </c>
      <c r="BH387" s="48">
        <v>0</v>
      </c>
      <c r="BI387" s="49">
        <v>0</v>
      </c>
      <c r="BJ387" s="48">
        <v>19</v>
      </c>
      <c r="BK387" s="49">
        <v>100</v>
      </c>
      <c r="BL387" s="48">
        <v>19</v>
      </c>
    </row>
    <row r="388" spans="1:64" ht="15">
      <c r="A388" s="64" t="s">
        <v>262</v>
      </c>
      <c r="B388" s="64" t="s">
        <v>265</v>
      </c>
      <c r="C388" s="65" t="s">
        <v>2917</v>
      </c>
      <c r="D388" s="66">
        <v>4.909090909090909</v>
      </c>
      <c r="E388" s="67" t="s">
        <v>136</v>
      </c>
      <c r="F388" s="68">
        <v>28.727272727272727</v>
      </c>
      <c r="G388" s="65"/>
      <c r="H388" s="69"/>
      <c r="I388" s="70"/>
      <c r="J388" s="70"/>
      <c r="K388" s="34" t="s">
        <v>65</v>
      </c>
      <c r="L388" s="77">
        <v>388</v>
      </c>
      <c r="M388" s="77"/>
      <c r="N388" s="72"/>
      <c r="O388" s="79" t="s">
        <v>307</v>
      </c>
      <c r="P388" s="81">
        <v>43480.09961805555</v>
      </c>
      <c r="Q388" s="79" t="s">
        <v>417</v>
      </c>
      <c r="R388" s="79"/>
      <c r="S388" s="79"/>
      <c r="T388" s="79" t="s">
        <v>592</v>
      </c>
      <c r="U388" s="79"/>
      <c r="V388" s="82" t="s">
        <v>710</v>
      </c>
      <c r="W388" s="81">
        <v>43480.09961805555</v>
      </c>
      <c r="X388" s="82" t="s">
        <v>896</v>
      </c>
      <c r="Y388" s="79"/>
      <c r="Z388" s="79"/>
      <c r="AA388" s="85" t="s">
        <v>1119</v>
      </c>
      <c r="AB388" s="79"/>
      <c r="AC388" s="79" t="b">
        <v>0</v>
      </c>
      <c r="AD388" s="79">
        <v>0</v>
      </c>
      <c r="AE388" s="85" t="s">
        <v>1169</v>
      </c>
      <c r="AF388" s="79" t="b">
        <v>0</v>
      </c>
      <c r="AG388" s="79" t="s">
        <v>1182</v>
      </c>
      <c r="AH388" s="79"/>
      <c r="AI388" s="85" t="s">
        <v>1169</v>
      </c>
      <c r="AJ388" s="79" t="b">
        <v>0</v>
      </c>
      <c r="AK388" s="79">
        <v>2</v>
      </c>
      <c r="AL388" s="85" t="s">
        <v>1110</v>
      </c>
      <c r="AM388" s="79" t="s">
        <v>1189</v>
      </c>
      <c r="AN388" s="79" t="b">
        <v>0</v>
      </c>
      <c r="AO388" s="85" t="s">
        <v>1110</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262</v>
      </c>
      <c r="B389" s="64" t="s">
        <v>265</v>
      </c>
      <c r="C389" s="65" t="s">
        <v>2917</v>
      </c>
      <c r="D389" s="66">
        <v>4.909090909090909</v>
      </c>
      <c r="E389" s="67" t="s">
        <v>136</v>
      </c>
      <c r="F389" s="68">
        <v>28.727272727272727</v>
      </c>
      <c r="G389" s="65"/>
      <c r="H389" s="69"/>
      <c r="I389" s="70"/>
      <c r="J389" s="70"/>
      <c r="K389" s="34" t="s">
        <v>65</v>
      </c>
      <c r="L389" s="77">
        <v>389</v>
      </c>
      <c r="M389" s="77"/>
      <c r="N389" s="72"/>
      <c r="O389" s="79" t="s">
        <v>307</v>
      </c>
      <c r="P389" s="81">
        <v>43502.41849537037</v>
      </c>
      <c r="Q389" s="79" t="s">
        <v>458</v>
      </c>
      <c r="R389" s="79"/>
      <c r="S389" s="79"/>
      <c r="T389" s="79"/>
      <c r="U389" s="79"/>
      <c r="V389" s="82" t="s">
        <v>710</v>
      </c>
      <c r="W389" s="81">
        <v>43502.41849537037</v>
      </c>
      <c r="X389" s="82" t="s">
        <v>897</v>
      </c>
      <c r="Y389" s="79"/>
      <c r="Z389" s="79"/>
      <c r="AA389" s="85" t="s">
        <v>1120</v>
      </c>
      <c r="AB389" s="79"/>
      <c r="AC389" s="79" t="b">
        <v>0</v>
      </c>
      <c r="AD389" s="79">
        <v>0</v>
      </c>
      <c r="AE389" s="85" t="s">
        <v>1169</v>
      </c>
      <c r="AF389" s="79" t="b">
        <v>0</v>
      </c>
      <c r="AG389" s="79" t="s">
        <v>1182</v>
      </c>
      <c r="AH389" s="79"/>
      <c r="AI389" s="85" t="s">
        <v>1169</v>
      </c>
      <c r="AJ389" s="79" t="b">
        <v>0</v>
      </c>
      <c r="AK389" s="79">
        <v>1</v>
      </c>
      <c r="AL389" s="85" t="s">
        <v>1113</v>
      </c>
      <c r="AM389" s="79" t="s">
        <v>1189</v>
      </c>
      <c r="AN389" s="79" t="b">
        <v>0</v>
      </c>
      <c r="AO389" s="85" t="s">
        <v>1113</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2</v>
      </c>
      <c r="BC389" s="78" t="str">
        <f>REPLACE(INDEX(GroupVertices[Group],MATCH(Edges[[#This Row],[Vertex 2]],GroupVertices[Vertex],0)),1,1,"")</f>
        <v>3</v>
      </c>
      <c r="BD389" s="48"/>
      <c r="BE389" s="49"/>
      <c r="BF389" s="48"/>
      <c r="BG389" s="49"/>
      <c r="BH389" s="48"/>
      <c r="BI389" s="49"/>
      <c r="BJ389" s="48"/>
      <c r="BK389" s="49"/>
      <c r="BL389" s="48"/>
    </row>
    <row r="390" spans="1:64" ht="15">
      <c r="A390" s="64" t="s">
        <v>262</v>
      </c>
      <c r="B390" s="64" t="s">
        <v>265</v>
      </c>
      <c r="C390" s="65" t="s">
        <v>2917</v>
      </c>
      <c r="D390" s="66">
        <v>4.909090909090909</v>
      </c>
      <c r="E390" s="67" t="s">
        <v>136</v>
      </c>
      <c r="F390" s="68">
        <v>28.727272727272727</v>
      </c>
      <c r="G390" s="65"/>
      <c r="H390" s="69"/>
      <c r="I390" s="70"/>
      <c r="J390" s="70"/>
      <c r="K390" s="34" t="s">
        <v>65</v>
      </c>
      <c r="L390" s="77">
        <v>390</v>
      </c>
      <c r="M390" s="77"/>
      <c r="N390" s="72"/>
      <c r="O390" s="79" t="s">
        <v>307</v>
      </c>
      <c r="P390" s="81">
        <v>43502.418599537035</v>
      </c>
      <c r="Q390" s="79" t="s">
        <v>459</v>
      </c>
      <c r="R390" s="79"/>
      <c r="S390" s="79"/>
      <c r="T390" s="79"/>
      <c r="U390" s="79"/>
      <c r="V390" s="82" t="s">
        <v>710</v>
      </c>
      <c r="W390" s="81">
        <v>43502.418599537035</v>
      </c>
      <c r="X390" s="82" t="s">
        <v>898</v>
      </c>
      <c r="Y390" s="79"/>
      <c r="Z390" s="79"/>
      <c r="AA390" s="85" t="s">
        <v>1121</v>
      </c>
      <c r="AB390" s="79"/>
      <c r="AC390" s="79" t="b">
        <v>0</v>
      </c>
      <c r="AD390" s="79">
        <v>0</v>
      </c>
      <c r="AE390" s="85" t="s">
        <v>1169</v>
      </c>
      <c r="AF390" s="79" t="b">
        <v>0</v>
      </c>
      <c r="AG390" s="79" t="s">
        <v>1182</v>
      </c>
      <c r="AH390" s="79"/>
      <c r="AI390" s="85" t="s">
        <v>1169</v>
      </c>
      <c r="AJ390" s="79" t="b">
        <v>0</v>
      </c>
      <c r="AK390" s="79">
        <v>1</v>
      </c>
      <c r="AL390" s="85" t="s">
        <v>1114</v>
      </c>
      <c r="AM390" s="79" t="s">
        <v>1189</v>
      </c>
      <c r="AN390" s="79" t="b">
        <v>0</v>
      </c>
      <c r="AO390" s="85" t="s">
        <v>1114</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252</v>
      </c>
      <c r="B391" s="64" t="s">
        <v>306</v>
      </c>
      <c r="C391" s="65" t="s">
        <v>2912</v>
      </c>
      <c r="D391" s="66">
        <v>3</v>
      </c>
      <c r="E391" s="67" t="s">
        <v>132</v>
      </c>
      <c r="F391" s="68">
        <v>35</v>
      </c>
      <c r="G391" s="65"/>
      <c r="H391" s="69"/>
      <c r="I391" s="70"/>
      <c r="J391" s="70"/>
      <c r="K391" s="34" t="s">
        <v>65</v>
      </c>
      <c r="L391" s="77">
        <v>391</v>
      </c>
      <c r="M391" s="77"/>
      <c r="N391" s="72"/>
      <c r="O391" s="79" t="s">
        <v>307</v>
      </c>
      <c r="P391" s="81">
        <v>43501.78538194444</v>
      </c>
      <c r="Q391" s="79" t="s">
        <v>453</v>
      </c>
      <c r="R391" s="82" t="s">
        <v>530</v>
      </c>
      <c r="S391" s="79" t="s">
        <v>550</v>
      </c>
      <c r="T391" s="79" t="s">
        <v>607</v>
      </c>
      <c r="U391" s="79"/>
      <c r="V391" s="82" t="s">
        <v>699</v>
      </c>
      <c r="W391" s="81">
        <v>43501.78538194444</v>
      </c>
      <c r="X391" s="82" t="s">
        <v>891</v>
      </c>
      <c r="Y391" s="79"/>
      <c r="Z391" s="79"/>
      <c r="AA391" s="85" t="s">
        <v>1114</v>
      </c>
      <c r="AB391" s="79"/>
      <c r="AC391" s="79" t="b">
        <v>0</v>
      </c>
      <c r="AD391" s="79">
        <v>0</v>
      </c>
      <c r="AE391" s="85" t="s">
        <v>1169</v>
      </c>
      <c r="AF391" s="79" t="b">
        <v>0</v>
      </c>
      <c r="AG391" s="79" t="s">
        <v>1182</v>
      </c>
      <c r="AH391" s="79"/>
      <c r="AI391" s="85" t="s">
        <v>1169</v>
      </c>
      <c r="AJ391" s="79" t="b">
        <v>0</v>
      </c>
      <c r="AK391" s="79">
        <v>0</v>
      </c>
      <c r="AL391" s="85" t="s">
        <v>1169</v>
      </c>
      <c r="AM391" s="79" t="s">
        <v>1188</v>
      </c>
      <c r="AN391" s="79" t="b">
        <v>0</v>
      </c>
      <c r="AO391" s="85" t="s">
        <v>1114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2</v>
      </c>
      <c r="BD391" s="48">
        <v>0</v>
      </c>
      <c r="BE391" s="49">
        <v>0</v>
      </c>
      <c r="BF391" s="48">
        <v>0</v>
      </c>
      <c r="BG391" s="49">
        <v>0</v>
      </c>
      <c r="BH391" s="48">
        <v>0</v>
      </c>
      <c r="BI391" s="49">
        <v>0</v>
      </c>
      <c r="BJ391" s="48">
        <v>25</v>
      </c>
      <c r="BK391" s="49">
        <v>100</v>
      </c>
      <c r="BL391" s="48">
        <v>25</v>
      </c>
    </row>
    <row r="392" spans="1:64" ht="15">
      <c r="A392" s="64" t="s">
        <v>262</v>
      </c>
      <c r="B392" s="64" t="s">
        <v>306</v>
      </c>
      <c r="C392" s="65" t="s">
        <v>2912</v>
      </c>
      <c r="D392" s="66">
        <v>3</v>
      </c>
      <c r="E392" s="67" t="s">
        <v>132</v>
      </c>
      <c r="F392" s="68">
        <v>35</v>
      </c>
      <c r="G392" s="65"/>
      <c r="H392" s="69"/>
      <c r="I392" s="70"/>
      <c r="J392" s="70"/>
      <c r="K392" s="34" t="s">
        <v>65</v>
      </c>
      <c r="L392" s="77">
        <v>392</v>
      </c>
      <c r="M392" s="77"/>
      <c r="N392" s="72"/>
      <c r="O392" s="79" t="s">
        <v>307</v>
      </c>
      <c r="P392" s="81">
        <v>43502.418599537035</v>
      </c>
      <c r="Q392" s="79" t="s">
        <v>459</v>
      </c>
      <c r="R392" s="79"/>
      <c r="S392" s="79"/>
      <c r="T392" s="79"/>
      <c r="U392" s="79"/>
      <c r="V392" s="82" t="s">
        <v>710</v>
      </c>
      <c r="W392" s="81">
        <v>43502.418599537035</v>
      </c>
      <c r="X392" s="82" t="s">
        <v>898</v>
      </c>
      <c r="Y392" s="79"/>
      <c r="Z392" s="79"/>
      <c r="AA392" s="85" t="s">
        <v>1121</v>
      </c>
      <c r="AB392" s="79"/>
      <c r="AC392" s="79" t="b">
        <v>0</v>
      </c>
      <c r="AD392" s="79">
        <v>0</v>
      </c>
      <c r="AE392" s="85" t="s">
        <v>1169</v>
      </c>
      <c r="AF392" s="79" t="b">
        <v>0</v>
      </c>
      <c r="AG392" s="79" t="s">
        <v>1182</v>
      </c>
      <c r="AH392" s="79"/>
      <c r="AI392" s="85" t="s">
        <v>1169</v>
      </c>
      <c r="AJ392" s="79" t="b">
        <v>0</v>
      </c>
      <c r="AK392" s="79">
        <v>1</v>
      </c>
      <c r="AL392" s="85" t="s">
        <v>1114</v>
      </c>
      <c r="AM392" s="79" t="s">
        <v>1189</v>
      </c>
      <c r="AN392" s="79" t="b">
        <v>0</v>
      </c>
      <c r="AO392" s="85" t="s">
        <v>1114</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17</v>
      </c>
      <c r="BK392" s="49">
        <v>100</v>
      </c>
      <c r="BL392" s="48">
        <v>17</v>
      </c>
    </row>
    <row r="393" spans="1:64" ht="15">
      <c r="A393" s="64" t="s">
        <v>252</v>
      </c>
      <c r="B393" s="64" t="s">
        <v>302</v>
      </c>
      <c r="C393" s="65" t="s">
        <v>2919</v>
      </c>
      <c r="D393" s="66">
        <v>9.363636363636363</v>
      </c>
      <c r="E393" s="67" t="s">
        <v>136</v>
      </c>
      <c r="F393" s="68">
        <v>14.09090909090909</v>
      </c>
      <c r="G393" s="65"/>
      <c r="H393" s="69"/>
      <c r="I393" s="70"/>
      <c r="J393" s="70"/>
      <c r="K393" s="34" t="s">
        <v>65</v>
      </c>
      <c r="L393" s="77">
        <v>393</v>
      </c>
      <c r="M393" s="77"/>
      <c r="N393" s="72"/>
      <c r="O393" s="79" t="s">
        <v>307</v>
      </c>
      <c r="P393" s="81">
        <v>43433.87769675926</v>
      </c>
      <c r="Q393" s="79" t="s">
        <v>460</v>
      </c>
      <c r="R393" s="82" t="s">
        <v>532</v>
      </c>
      <c r="S393" s="79" t="s">
        <v>547</v>
      </c>
      <c r="T393" s="79" t="s">
        <v>562</v>
      </c>
      <c r="U393" s="82" t="s">
        <v>654</v>
      </c>
      <c r="V393" s="82" t="s">
        <v>654</v>
      </c>
      <c r="W393" s="81">
        <v>43433.87769675926</v>
      </c>
      <c r="X393" s="82" t="s">
        <v>899</v>
      </c>
      <c r="Y393" s="79"/>
      <c r="Z393" s="79"/>
      <c r="AA393" s="85" t="s">
        <v>1122</v>
      </c>
      <c r="AB393" s="79"/>
      <c r="AC393" s="79" t="b">
        <v>0</v>
      </c>
      <c r="AD393" s="79">
        <v>2</v>
      </c>
      <c r="AE393" s="85" t="s">
        <v>1169</v>
      </c>
      <c r="AF393" s="79" t="b">
        <v>0</v>
      </c>
      <c r="AG393" s="79" t="s">
        <v>1182</v>
      </c>
      <c r="AH393" s="79"/>
      <c r="AI393" s="85" t="s">
        <v>1169</v>
      </c>
      <c r="AJ393" s="79" t="b">
        <v>0</v>
      </c>
      <c r="AK393" s="79">
        <v>2</v>
      </c>
      <c r="AL393" s="85" t="s">
        <v>1169</v>
      </c>
      <c r="AM393" s="79" t="s">
        <v>1188</v>
      </c>
      <c r="AN393" s="79" t="b">
        <v>0</v>
      </c>
      <c r="AO393" s="85" t="s">
        <v>1122</v>
      </c>
      <c r="AP393" s="79" t="s">
        <v>1205</v>
      </c>
      <c r="AQ393" s="79">
        <v>0</v>
      </c>
      <c r="AR393" s="79">
        <v>0</v>
      </c>
      <c r="AS393" s="79"/>
      <c r="AT393" s="79"/>
      <c r="AU393" s="79"/>
      <c r="AV393" s="79"/>
      <c r="AW393" s="79"/>
      <c r="AX393" s="79"/>
      <c r="AY393" s="79"/>
      <c r="AZ393" s="79"/>
      <c r="BA393">
        <v>11</v>
      </c>
      <c r="BB393" s="78" t="str">
        <f>REPLACE(INDEX(GroupVertices[Group],MATCH(Edges[[#This Row],[Vertex 1]],GroupVertices[Vertex],0)),1,1,"")</f>
        <v>1</v>
      </c>
      <c r="BC393" s="78" t="str">
        <f>REPLACE(INDEX(GroupVertices[Group],MATCH(Edges[[#This Row],[Vertex 2]],GroupVertices[Vertex],0)),1,1,"")</f>
        <v>1</v>
      </c>
      <c r="BD393" s="48">
        <v>1</v>
      </c>
      <c r="BE393" s="49">
        <v>2.5</v>
      </c>
      <c r="BF393" s="48">
        <v>0</v>
      </c>
      <c r="BG393" s="49">
        <v>0</v>
      </c>
      <c r="BH393" s="48">
        <v>0</v>
      </c>
      <c r="BI393" s="49">
        <v>0</v>
      </c>
      <c r="BJ393" s="48">
        <v>39</v>
      </c>
      <c r="BK393" s="49">
        <v>97.5</v>
      </c>
      <c r="BL393" s="48">
        <v>40</v>
      </c>
    </row>
    <row r="394" spans="1:64" ht="15">
      <c r="A394" s="64" t="s">
        <v>252</v>
      </c>
      <c r="B394" s="64" t="s">
        <v>302</v>
      </c>
      <c r="C394" s="65" t="s">
        <v>2919</v>
      </c>
      <c r="D394" s="66">
        <v>9.363636363636363</v>
      </c>
      <c r="E394" s="67" t="s">
        <v>136</v>
      </c>
      <c r="F394" s="68">
        <v>14.09090909090909</v>
      </c>
      <c r="G394" s="65"/>
      <c r="H394" s="69"/>
      <c r="I394" s="70"/>
      <c r="J394" s="70"/>
      <c r="K394" s="34" t="s">
        <v>65</v>
      </c>
      <c r="L394" s="77">
        <v>394</v>
      </c>
      <c r="M394" s="77"/>
      <c r="N394" s="72"/>
      <c r="O394" s="79" t="s">
        <v>307</v>
      </c>
      <c r="P394" s="81">
        <v>43438.767118055555</v>
      </c>
      <c r="Q394" s="79" t="s">
        <v>436</v>
      </c>
      <c r="R394" s="79"/>
      <c r="S394" s="79"/>
      <c r="T394" s="79" t="s">
        <v>595</v>
      </c>
      <c r="U394" s="82" t="s">
        <v>645</v>
      </c>
      <c r="V394" s="82" t="s">
        <v>645</v>
      </c>
      <c r="W394" s="81">
        <v>43438.767118055555</v>
      </c>
      <c r="X394" s="82" t="s">
        <v>869</v>
      </c>
      <c r="Y394" s="79"/>
      <c r="Z394" s="79"/>
      <c r="AA394" s="85" t="s">
        <v>1092</v>
      </c>
      <c r="AB394" s="79"/>
      <c r="AC394" s="79" t="b">
        <v>0</v>
      </c>
      <c r="AD394" s="79">
        <v>1</v>
      </c>
      <c r="AE394" s="85" t="s">
        <v>1169</v>
      </c>
      <c r="AF394" s="79" t="b">
        <v>0</v>
      </c>
      <c r="AG394" s="79" t="s">
        <v>1182</v>
      </c>
      <c r="AH394" s="79"/>
      <c r="AI394" s="85" t="s">
        <v>1169</v>
      </c>
      <c r="AJ394" s="79" t="b">
        <v>0</v>
      </c>
      <c r="AK394" s="79">
        <v>1</v>
      </c>
      <c r="AL394" s="85" t="s">
        <v>1169</v>
      </c>
      <c r="AM394" s="79" t="s">
        <v>1188</v>
      </c>
      <c r="AN394" s="79" t="b">
        <v>0</v>
      </c>
      <c r="AO394" s="85" t="s">
        <v>1092</v>
      </c>
      <c r="AP394" s="79" t="s">
        <v>176</v>
      </c>
      <c r="AQ394" s="79">
        <v>0</v>
      </c>
      <c r="AR394" s="79">
        <v>0</v>
      </c>
      <c r="AS394" s="79"/>
      <c r="AT394" s="79"/>
      <c r="AU394" s="79"/>
      <c r="AV394" s="79"/>
      <c r="AW394" s="79"/>
      <c r="AX394" s="79"/>
      <c r="AY394" s="79"/>
      <c r="AZ394" s="79"/>
      <c r="BA394">
        <v>11</v>
      </c>
      <c r="BB394" s="78" t="str">
        <f>REPLACE(INDEX(GroupVertices[Group],MATCH(Edges[[#This Row],[Vertex 1]],GroupVertices[Vertex],0)),1,1,"")</f>
        <v>1</v>
      </c>
      <c r="BC394" s="78" t="str">
        <f>REPLACE(INDEX(GroupVertices[Group],MATCH(Edges[[#This Row],[Vertex 2]],GroupVertices[Vertex],0)),1,1,"")</f>
        <v>1</v>
      </c>
      <c r="BD394" s="48">
        <v>2</v>
      </c>
      <c r="BE394" s="49">
        <v>4.761904761904762</v>
      </c>
      <c r="BF394" s="48">
        <v>0</v>
      </c>
      <c r="BG394" s="49">
        <v>0</v>
      </c>
      <c r="BH394" s="48">
        <v>0</v>
      </c>
      <c r="BI394" s="49">
        <v>0</v>
      </c>
      <c r="BJ394" s="48">
        <v>40</v>
      </c>
      <c r="BK394" s="49">
        <v>95.23809523809524</v>
      </c>
      <c r="BL394" s="48">
        <v>42</v>
      </c>
    </row>
    <row r="395" spans="1:64" ht="15">
      <c r="A395" s="64" t="s">
        <v>252</v>
      </c>
      <c r="B395" s="64" t="s">
        <v>302</v>
      </c>
      <c r="C395" s="65" t="s">
        <v>2919</v>
      </c>
      <c r="D395" s="66">
        <v>9.363636363636363</v>
      </c>
      <c r="E395" s="67" t="s">
        <v>136</v>
      </c>
      <c r="F395" s="68">
        <v>14.09090909090909</v>
      </c>
      <c r="G395" s="65"/>
      <c r="H395" s="69"/>
      <c r="I395" s="70"/>
      <c r="J395" s="70"/>
      <c r="K395" s="34" t="s">
        <v>65</v>
      </c>
      <c r="L395" s="77">
        <v>395</v>
      </c>
      <c r="M395" s="77"/>
      <c r="N395" s="72"/>
      <c r="O395" s="79" t="s">
        <v>307</v>
      </c>
      <c r="P395" s="81">
        <v>43438.86746527778</v>
      </c>
      <c r="Q395" s="79" t="s">
        <v>447</v>
      </c>
      <c r="R395" s="82" t="s">
        <v>529</v>
      </c>
      <c r="S395" s="79" t="s">
        <v>547</v>
      </c>
      <c r="T395" s="79" t="s">
        <v>604</v>
      </c>
      <c r="U395" s="82" t="s">
        <v>652</v>
      </c>
      <c r="V395" s="82" t="s">
        <v>652</v>
      </c>
      <c r="W395" s="81">
        <v>43438.86746527778</v>
      </c>
      <c r="X395" s="82" t="s">
        <v>885</v>
      </c>
      <c r="Y395" s="79"/>
      <c r="Z395" s="79"/>
      <c r="AA395" s="85" t="s">
        <v>1108</v>
      </c>
      <c r="AB395" s="79"/>
      <c r="AC395" s="79" t="b">
        <v>0</v>
      </c>
      <c r="AD395" s="79">
        <v>2</v>
      </c>
      <c r="AE395" s="85" t="s">
        <v>1169</v>
      </c>
      <c r="AF395" s="79" t="b">
        <v>0</v>
      </c>
      <c r="AG395" s="79" t="s">
        <v>1182</v>
      </c>
      <c r="AH395" s="79"/>
      <c r="AI395" s="85" t="s">
        <v>1169</v>
      </c>
      <c r="AJ395" s="79" t="b">
        <v>0</v>
      </c>
      <c r="AK395" s="79">
        <v>1</v>
      </c>
      <c r="AL395" s="85" t="s">
        <v>1169</v>
      </c>
      <c r="AM395" s="79" t="s">
        <v>1188</v>
      </c>
      <c r="AN395" s="79" t="b">
        <v>0</v>
      </c>
      <c r="AO395" s="85" t="s">
        <v>1108</v>
      </c>
      <c r="AP395" s="79" t="s">
        <v>176</v>
      </c>
      <c r="AQ395" s="79">
        <v>0</v>
      </c>
      <c r="AR395" s="79">
        <v>0</v>
      </c>
      <c r="AS395" s="79"/>
      <c r="AT395" s="79"/>
      <c r="AU395" s="79"/>
      <c r="AV395" s="79"/>
      <c r="AW395" s="79"/>
      <c r="AX395" s="79"/>
      <c r="AY395" s="79"/>
      <c r="AZ395" s="79"/>
      <c r="BA395">
        <v>11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24</v>
      </c>
      <c r="BK395" s="49">
        <v>100</v>
      </c>
      <c r="BL395" s="48">
        <v>24</v>
      </c>
    </row>
    <row r="396" spans="1:64" ht="15">
      <c r="A396" s="64" t="s">
        <v>252</v>
      </c>
      <c r="B396" s="64" t="s">
        <v>302</v>
      </c>
      <c r="C396" s="65" t="s">
        <v>2919</v>
      </c>
      <c r="D396" s="66">
        <v>9.363636363636363</v>
      </c>
      <c r="E396" s="67" t="s">
        <v>136</v>
      </c>
      <c r="F396" s="68">
        <v>14.09090909090909</v>
      </c>
      <c r="G396" s="65"/>
      <c r="H396" s="69"/>
      <c r="I396" s="70"/>
      <c r="J396" s="70"/>
      <c r="K396" s="34" t="s">
        <v>65</v>
      </c>
      <c r="L396" s="77">
        <v>396</v>
      </c>
      <c r="M396" s="77"/>
      <c r="N396" s="72"/>
      <c r="O396" s="79" t="s">
        <v>307</v>
      </c>
      <c r="P396" s="81">
        <v>43474.98008101852</v>
      </c>
      <c r="Q396" s="79" t="s">
        <v>461</v>
      </c>
      <c r="R396" s="82" t="s">
        <v>533</v>
      </c>
      <c r="S396" s="79" t="s">
        <v>548</v>
      </c>
      <c r="T396" s="79" t="s">
        <v>593</v>
      </c>
      <c r="U396" s="79"/>
      <c r="V396" s="82" t="s">
        <v>699</v>
      </c>
      <c r="W396" s="81">
        <v>43474.98008101852</v>
      </c>
      <c r="X396" s="82" t="s">
        <v>900</v>
      </c>
      <c r="Y396" s="79"/>
      <c r="Z396" s="79"/>
      <c r="AA396" s="85" t="s">
        <v>1123</v>
      </c>
      <c r="AB396" s="79"/>
      <c r="AC396" s="79" t="b">
        <v>0</v>
      </c>
      <c r="AD396" s="79">
        <v>4</v>
      </c>
      <c r="AE396" s="85" t="s">
        <v>1169</v>
      </c>
      <c r="AF396" s="79" t="b">
        <v>0</v>
      </c>
      <c r="AG396" s="79" t="s">
        <v>1182</v>
      </c>
      <c r="AH396" s="79"/>
      <c r="AI396" s="85" t="s">
        <v>1169</v>
      </c>
      <c r="AJ396" s="79" t="b">
        <v>0</v>
      </c>
      <c r="AK396" s="79">
        <v>1</v>
      </c>
      <c r="AL396" s="85" t="s">
        <v>1169</v>
      </c>
      <c r="AM396" s="79" t="s">
        <v>1188</v>
      </c>
      <c r="AN396" s="79" t="b">
        <v>0</v>
      </c>
      <c r="AO396" s="85" t="s">
        <v>1123</v>
      </c>
      <c r="AP396" s="79" t="s">
        <v>176</v>
      </c>
      <c r="AQ396" s="79">
        <v>0</v>
      </c>
      <c r="AR396" s="79">
        <v>0</v>
      </c>
      <c r="AS396" s="79"/>
      <c r="AT396" s="79"/>
      <c r="AU396" s="79"/>
      <c r="AV396" s="79"/>
      <c r="AW396" s="79"/>
      <c r="AX396" s="79"/>
      <c r="AY396" s="79"/>
      <c r="AZ396" s="79"/>
      <c r="BA396">
        <v>11</v>
      </c>
      <c r="BB396" s="78" t="str">
        <f>REPLACE(INDEX(GroupVertices[Group],MATCH(Edges[[#This Row],[Vertex 1]],GroupVertices[Vertex],0)),1,1,"")</f>
        <v>1</v>
      </c>
      <c r="BC396" s="78" t="str">
        <f>REPLACE(INDEX(GroupVertices[Group],MATCH(Edges[[#This Row],[Vertex 2]],GroupVertices[Vertex],0)),1,1,"")</f>
        <v>1</v>
      </c>
      <c r="BD396" s="48">
        <v>2</v>
      </c>
      <c r="BE396" s="49">
        <v>5.128205128205129</v>
      </c>
      <c r="BF396" s="48">
        <v>0</v>
      </c>
      <c r="BG396" s="49">
        <v>0</v>
      </c>
      <c r="BH396" s="48">
        <v>0</v>
      </c>
      <c r="BI396" s="49">
        <v>0</v>
      </c>
      <c r="BJ396" s="48">
        <v>37</v>
      </c>
      <c r="BK396" s="49">
        <v>94.87179487179488</v>
      </c>
      <c r="BL396" s="48">
        <v>39</v>
      </c>
    </row>
    <row r="397" spans="1:64" ht="15">
      <c r="A397" s="64" t="s">
        <v>252</v>
      </c>
      <c r="B397" s="64" t="s">
        <v>302</v>
      </c>
      <c r="C397" s="65" t="s">
        <v>2919</v>
      </c>
      <c r="D397" s="66">
        <v>9.363636363636363</v>
      </c>
      <c r="E397" s="67" t="s">
        <v>136</v>
      </c>
      <c r="F397" s="68">
        <v>14.09090909090909</v>
      </c>
      <c r="G397" s="65"/>
      <c r="H397" s="69"/>
      <c r="I397" s="70"/>
      <c r="J397" s="70"/>
      <c r="K397" s="34" t="s">
        <v>65</v>
      </c>
      <c r="L397" s="77">
        <v>397</v>
      </c>
      <c r="M397" s="77"/>
      <c r="N397" s="72"/>
      <c r="O397" s="79" t="s">
        <v>307</v>
      </c>
      <c r="P397" s="81">
        <v>43479.856145833335</v>
      </c>
      <c r="Q397" s="79" t="s">
        <v>449</v>
      </c>
      <c r="R397" s="79"/>
      <c r="S397" s="79"/>
      <c r="T397" s="79" t="s">
        <v>605</v>
      </c>
      <c r="U397" s="82" t="s">
        <v>653</v>
      </c>
      <c r="V397" s="82" t="s">
        <v>653</v>
      </c>
      <c r="W397" s="81">
        <v>43479.856145833335</v>
      </c>
      <c r="X397" s="82" t="s">
        <v>887</v>
      </c>
      <c r="Y397" s="79"/>
      <c r="Z397" s="79"/>
      <c r="AA397" s="85" t="s">
        <v>1110</v>
      </c>
      <c r="AB397" s="79"/>
      <c r="AC397" s="79" t="b">
        <v>0</v>
      </c>
      <c r="AD397" s="79">
        <v>0</v>
      </c>
      <c r="AE397" s="85" t="s">
        <v>1169</v>
      </c>
      <c r="AF397" s="79" t="b">
        <v>0</v>
      </c>
      <c r="AG397" s="79" t="s">
        <v>1182</v>
      </c>
      <c r="AH397" s="79"/>
      <c r="AI397" s="85" t="s">
        <v>1169</v>
      </c>
      <c r="AJ397" s="79" t="b">
        <v>0</v>
      </c>
      <c r="AK397" s="79">
        <v>0</v>
      </c>
      <c r="AL397" s="85" t="s">
        <v>1169</v>
      </c>
      <c r="AM397" s="79" t="s">
        <v>1188</v>
      </c>
      <c r="AN397" s="79" t="b">
        <v>0</v>
      </c>
      <c r="AO397" s="85" t="s">
        <v>1110</v>
      </c>
      <c r="AP397" s="79" t="s">
        <v>176</v>
      </c>
      <c r="AQ397" s="79">
        <v>0</v>
      </c>
      <c r="AR397" s="79">
        <v>0</v>
      </c>
      <c r="AS397" s="79"/>
      <c r="AT397" s="79"/>
      <c r="AU397" s="79"/>
      <c r="AV397" s="79"/>
      <c r="AW397" s="79"/>
      <c r="AX397" s="79"/>
      <c r="AY397" s="79"/>
      <c r="AZ397" s="79"/>
      <c r="BA397">
        <v>11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19</v>
      </c>
      <c r="BK397" s="49">
        <v>100</v>
      </c>
      <c r="BL397" s="48">
        <v>19</v>
      </c>
    </row>
    <row r="398" spans="1:64" ht="15">
      <c r="A398" s="64" t="s">
        <v>252</v>
      </c>
      <c r="B398" s="64" t="s">
        <v>302</v>
      </c>
      <c r="C398" s="65" t="s">
        <v>2919</v>
      </c>
      <c r="D398" s="66">
        <v>9.363636363636363</v>
      </c>
      <c r="E398" s="67" t="s">
        <v>136</v>
      </c>
      <c r="F398" s="68">
        <v>14.09090909090909</v>
      </c>
      <c r="G398" s="65"/>
      <c r="H398" s="69"/>
      <c r="I398" s="70"/>
      <c r="J398" s="70"/>
      <c r="K398" s="34" t="s">
        <v>65</v>
      </c>
      <c r="L398" s="77">
        <v>398</v>
      </c>
      <c r="M398" s="77"/>
      <c r="N398" s="72"/>
      <c r="O398" s="79" t="s">
        <v>307</v>
      </c>
      <c r="P398" s="81">
        <v>43488.828148148146</v>
      </c>
      <c r="Q398" s="79" t="s">
        <v>391</v>
      </c>
      <c r="R398" s="79"/>
      <c r="S398" s="79"/>
      <c r="T398" s="79" t="s">
        <v>584</v>
      </c>
      <c r="U398" s="82" t="s">
        <v>636</v>
      </c>
      <c r="V398" s="82" t="s">
        <v>636</v>
      </c>
      <c r="W398" s="81">
        <v>43488.828148148146</v>
      </c>
      <c r="X398" s="82" t="s">
        <v>806</v>
      </c>
      <c r="Y398" s="79"/>
      <c r="Z398" s="79"/>
      <c r="AA398" s="85" t="s">
        <v>1029</v>
      </c>
      <c r="AB398" s="79"/>
      <c r="AC398" s="79" t="b">
        <v>0</v>
      </c>
      <c r="AD398" s="79">
        <v>0</v>
      </c>
      <c r="AE398" s="85" t="s">
        <v>1169</v>
      </c>
      <c r="AF398" s="79" t="b">
        <v>0</v>
      </c>
      <c r="AG398" s="79" t="s">
        <v>1182</v>
      </c>
      <c r="AH398" s="79"/>
      <c r="AI398" s="85" t="s">
        <v>1169</v>
      </c>
      <c r="AJ398" s="79" t="b">
        <v>0</v>
      </c>
      <c r="AK398" s="79">
        <v>0</v>
      </c>
      <c r="AL398" s="85" t="s">
        <v>1169</v>
      </c>
      <c r="AM398" s="79" t="s">
        <v>1189</v>
      </c>
      <c r="AN398" s="79" t="b">
        <v>0</v>
      </c>
      <c r="AO398" s="85" t="s">
        <v>1029</v>
      </c>
      <c r="AP398" s="79" t="s">
        <v>176</v>
      </c>
      <c r="AQ398" s="79">
        <v>0</v>
      </c>
      <c r="AR398" s="79">
        <v>0</v>
      </c>
      <c r="AS398" s="79"/>
      <c r="AT398" s="79"/>
      <c r="AU398" s="79"/>
      <c r="AV398" s="79"/>
      <c r="AW398" s="79"/>
      <c r="AX398" s="79"/>
      <c r="AY398" s="79"/>
      <c r="AZ398" s="79"/>
      <c r="BA398">
        <v>11</v>
      </c>
      <c r="BB398" s="78" t="str">
        <f>REPLACE(INDEX(GroupVertices[Group],MATCH(Edges[[#This Row],[Vertex 1]],GroupVertices[Vertex],0)),1,1,"")</f>
        <v>1</v>
      </c>
      <c r="BC398" s="78" t="str">
        <f>REPLACE(INDEX(GroupVertices[Group],MATCH(Edges[[#This Row],[Vertex 2]],GroupVertices[Vertex],0)),1,1,"")</f>
        <v>1</v>
      </c>
      <c r="BD398" s="48">
        <v>1</v>
      </c>
      <c r="BE398" s="49">
        <v>5.882352941176471</v>
      </c>
      <c r="BF398" s="48">
        <v>0</v>
      </c>
      <c r="BG398" s="49">
        <v>0</v>
      </c>
      <c r="BH398" s="48">
        <v>0</v>
      </c>
      <c r="BI398" s="49">
        <v>0</v>
      </c>
      <c r="BJ398" s="48">
        <v>16</v>
      </c>
      <c r="BK398" s="49">
        <v>94.11764705882354</v>
      </c>
      <c r="BL398" s="48">
        <v>17</v>
      </c>
    </row>
    <row r="399" spans="1:64" ht="15">
      <c r="A399" s="64" t="s">
        <v>252</v>
      </c>
      <c r="B399" s="64" t="s">
        <v>302</v>
      </c>
      <c r="C399" s="65" t="s">
        <v>2919</v>
      </c>
      <c r="D399" s="66">
        <v>9.363636363636363</v>
      </c>
      <c r="E399" s="67" t="s">
        <v>136</v>
      </c>
      <c r="F399" s="68">
        <v>14.09090909090909</v>
      </c>
      <c r="G399" s="65"/>
      <c r="H399" s="69"/>
      <c r="I399" s="70"/>
      <c r="J399" s="70"/>
      <c r="K399" s="34" t="s">
        <v>65</v>
      </c>
      <c r="L399" s="77">
        <v>399</v>
      </c>
      <c r="M399" s="77"/>
      <c r="N399" s="72"/>
      <c r="O399" s="79" t="s">
        <v>307</v>
      </c>
      <c r="P399" s="81">
        <v>43489.724074074074</v>
      </c>
      <c r="Q399" s="79" t="s">
        <v>462</v>
      </c>
      <c r="R399" s="79"/>
      <c r="S399" s="79"/>
      <c r="T399" s="79" t="s">
        <v>611</v>
      </c>
      <c r="U399" s="82" t="s">
        <v>655</v>
      </c>
      <c r="V399" s="82" t="s">
        <v>655</v>
      </c>
      <c r="W399" s="81">
        <v>43489.724074074074</v>
      </c>
      <c r="X399" s="82" t="s">
        <v>901</v>
      </c>
      <c r="Y399" s="79"/>
      <c r="Z399" s="79"/>
      <c r="AA399" s="85" t="s">
        <v>1124</v>
      </c>
      <c r="AB399" s="79"/>
      <c r="AC399" s="79" t="b">
        <v>0</v>
      </c>
      <c r="AD399" s="79">
        <v>2</v>
      </c>
      <c r="AE399" s="85" t="s">
        <v>1169</v>
      </c>
      <c r="AF399" s="79" t="b">
        <v>0</v>
      </c>
      <c r="AG399" s="79" t="s">
        <v>1182</v>
      </c>
      <c r="AH399" s="79"/>
      <c r="AI399" s="85" t="s">
        <v>1169</v>
      </c>
      <c r="AJ399" s="79" t="b">
        <v>0</v>
      </c>
      <c r="AK399" s="79">
        <v>0</v>
      </c>
      <c r="AL399" s="85" t="s">
        <v>1169</v>
      </c>
      <c r="AM399" s="79" t="s">
        <v>1188</v>
      </c>
      <c r="AN399" s="79" t="b">
        <v>0</v>
      </c>
      <c r="AO399" s="85" t="s">
        <v>1124</v>
      </c>
      <c r="AP399" s="79" t="s">
        <v>176</v>
      </c>
      <c r="AQ399" s="79">
        <v>0</v>
      </c>
      <c r="AR399" s="79">
        <v>0</v>
      </c>
      <c r="AS399" s="79"/>
      <c r="AT399" s="79"/>
      <c r="AU399" s="79"/>
      <c r="AV399" s="79"/>
      <c r="AW399" s="79"/>
      <c r="AX399" s="79"/>
      <c r="AY399" s="79"/>
      <c r="AZ399" s="79"/>
      <c r="BA399">
        <v>11</v>
      </c>
      <c r="BB399" s="78" t="str">
        <f>REPLACE(INDEX(GroupVertices[Group],MATCH(Edges[[#This Row],[Vertex 1]],GroupVertices[Vertex],0)),1,1,"")</f>
        <v>1</v>
      </c>
      <c r="BC399" s="78" t="str">
        <f>REPLACE(INDEX(GroupVertices[Group],MATCH(Edges[[#This Row],[Vertex 2]],GroupVertices[Vertex],0)),1,1,"")</f>
        <v>1</v>
      </c>
      <c r="BD399" s="48">
        <v>3</v>
      </c>
      <c r="BE399" s="49">
        <v>8.333333333333334</v>
      </c>
      <c r="BF399" s="48">
        <v>0</v>
      </c>
      <c r="BG399" s="49">
        <v>0</v>
      </c>
      <c r="BH399" s="48">
        <v>0</v>
      </c>
      <c r="BI399" s="49">
        <v>0</v>
      </c>
      <c r="BJ399" s="48">
        <v>33</v>
      </c>
      <c r="BK399" s="49">
        <v>91.66666666666667</v>
      </c>
      <c r="BL399" s="48">
        <v>36</v>
      </c>
    </row>
    <row r="400" spans="1:64" ht="15">
      <c r="A400" s="64" t="s">
        <v>252</v>
      </c>
      <c r="B400" s="64" t="s">
        <v>302</v>
      </c>
      <c r="C400" s="65" t="s">
        <v>2919</v>
      </c>
      <c r="D400" s="66">
        <v>9.363636363636363</v>
      </c>
      <c r="E400" s="67" t="s">
        <v>136</v>
      </c>
      <c r="F400" s="68">
        <v>14.09090909090909</v>
      </c>
      <c r="G400" s="65"/>
      <c r="H400" s="69"/>
      <c r="I400" s="70"/>
      <c r="J400" s="70"/>
      <c r="K400" s="34" t="s">
        <v>65</v>
      </c>
      <c r="L400" s="77">
        <v>400</v>
      </c>
      <c r="M400" s="77"/>
      <c r="N400" s="72"/>
      <c r="O400" s="79" t="s">
        <v>307</v>
      </c>
      <c r="P400" s="81">
        <v>43501.75512731481</v>
      </c>
      <c r="Q400" s="79" t="s">
        <v>452</v>
      </c>
      <c r="R400" s="82" t="s">
        <v>506</v>
      </c>
      <c r="S400" s="79" t="s">
        <v>547</v>
      </c>
      <c r="T400" s="79" t="s">
        <v>606</v>
      </c>
      <c r="U400" s="79"/>
      <c r="V400" s="82" t="s">
        <v>699</v>
      </c>
      <c r="W400" s="81">
        <v>43501.75512731481</v>
      </c>
      <c r="X400" s="82" t="s">
        <v>890</v>
      </c>
      <c r="Y400" s="79"/>
      <c r="Z400" s="79"/>
      <c r="AA400" s="85" t="s">
        <v>1113</v>
      </c>
      <c r="AB400" s="79"/>
      <c r="AC400" s="79" t="b">
        <v>0</v>
      </c>
      <c r="AD400" s="79">
        <v>0</v>
      </c>
      <c r="AE400" s="85" t="s">
        <v>1169</v>
      </c>
      <c r="AF400" s="79" t="b">
        <v>0</v>
      </c>
      <c r="AG400" s="79" t="s">
        <v>1182</v>
      </c>
      <c r="AH400" s="79"/>
      <c r="AI400" s="85" t="s">
        <v>1169</v>
      </c>
      <c r="AJ400" s="79" t="b">
        <v>0</v>
      </c>
      <c r="AK400" s="79">
        <v>0</v>
      </c>
      <c r="AL400" s="85" t="s">
        <v>1169</v>
      </c>
      <c r="AM400" s="79" t="s">
        <v>1188</v>
      </c>
      <c r="AN400" s="79" t="b">
        <v>0</v>
      </c>
      <c r="AO400" s="85" t="s">
        <v>1113</v>
      </c>
      <c r="AP400" s="79" t="s">
        <v>176</v>
      </c>
      <c r="AQ400" s="79">
        <v>0</v>
      </c>
      <c r="AR400" s="79">
        <v>0</v>
      </c>
      <c r="AS400" s="79"/>
      <c r="AT400" s="79"/>
      <c r="AU400" s="79"/>
      <c r="AV400" s="79"/>
      <c r="AW400" s="79"/>
      <c r="AX400" s="79"/>
      <c r="AY400" s="79"/>
      <c r="AZ400" s="79"/>
      <c r="BA400">
        <v>11</v>
      </c>
      <c r="BB400" s="78" t="str">
        <f>REPLACE(INDEX(GroupVertices[Group],MATCH(Edges[[#This Row],[Vertex 1]],GroupVertices[Vertex],0)),1,1,"")</f>
        <v>1</v>
      </c>
      <c r="BC400" s="78" t="str">
        <f>REPLACE(INDEX(GroupVertices[Group],MATCH(Edges[[#This Row],[Vertex 2]],GroupVertices[Vertex],0)),1,1,"")</f>
        <v>1</v>
      </c>
      <c r="BD400" s="48">
        <v>1</v>
      </c>
      <c r="BE400" s="49">
        <v>4.166666666666667</v>
      </c>
      <c r="BF400" s="48">
        <v>0</v>
      </c>
      <c r="BG400" s="49">
        <v>0</v>
      </c>
      <c r="BH400" s="48">
        <v>0</v>
      </c>
      <c r="BI400" s="49">
        <v>0</v>
      </c>
      <c r="BJ400" s="48">
        <v>23</v>
      </c>
      <c r="BK400" s="49">
        <v>95.83333333333333</v>
      </c>
      <c r="BL400" s="48">
        <v>24</v>
      </c>
    </row>
    <row r="401" spans="1:64" ht="15">
      <c r="A401" s="64" t="s">
        <v>252</v>
      </c>
      <c r="B401" s="64" t="s">
        <v>302</v>
      </c>
      <c r="C401" s="65" t="s">
        <v>2919</v>
      </c>
      <c r="D401" s="66">
        <v>9.363636363636363</v>
      </c>
      <c r="E401" s="67" t="s">
        <v>136</v>
      </c>
      <c r="F401" s="68">
        <v>14.09090909090909</v>
      </c>
      <c r="G401" s="65"/>
      <c r="H401" s="69"/>
      <c r="I401" s="70"/>
      <c r="J401" s="70"/>
      <c r="K401" s="34" t="s">
        <v>65</v>
      </c>
      <c r="L401" s="77">
        <v>401</v>
      </c>
      <c r="M401" s="77"/>
      <c r="N401" s="72"/>
      <c r="O401" s="79" t="s">
        <v>307</v>
      </c>
      <c r="P401" s="81">
        <v>43503.77358796296</v>
      </c>
      <c r="Q401" s="79" t="s">
        <v>463</v>
      </c>
      <c r="R401" s="82" t="s">
        <v>534</v>
      </c>
      <c r="S401" s="79" t="s">
        <v>548</v>
      </c>
      <c r="T401" s="79" t="s">
        <v>612</v>
      </c>
      <c r="U401" s="79"/>
      <c r="V401" s="82" t="s">
        <v>699</v>
      </c>
      <c r="W401" s="81">
        <v>43503.77358796296</v>
      </c>
      <c r="X401" s="82" t="s">
        <v>902</v>
      </c>
      <c r="Y401" s="79"/>
      <c r="Z401" s="79"/>
      <c r="AA401" s="85" t="s">
        <v>1125</v>
      </c>
      <c r="AB401" s="79"/>
      <c r="AC401" s="79" t="b">
        <v>0</v>
      </c>
      <c r="AD401" s="79">
        <v>0</v>
      </c>
      <c r="AE401" s="85" t="s">
        <v>1169</v>
      </c>
      <c r="AF401" s="79" t="b">
        <v>0</v>
      </c>
      <c r="AG401" s="79" t="s">
        <v>1182</v>
      </c>
      <c r="AH401" s="79"/>
      <c r="AI401" s="85" t="s">
        <v>1169</v>
      </c>
      <c r="AJ401" s="79" t="b">
        <v>0</v>
      </c>
      <c r="AK401" s="79">
        <v>0</v>
      </c>
      <c r="AL401" s="85" t="s">
        <v>1169</v>
      </c>
      <c r="AM401" s="79" t="s">
        <v>1188</v>
      </c>
      <c r="AN401" s="79" t="b">
        <v>0</v>
      </c>
      <c r="AO401" s="85" t="s">
        <v>1125</v>
      </c>
      <c r="AP401" s="79" t="s">
        <v>176</v>
      </c>
      <c r="AQ401" s="79">
        <v>0</v>
      </c>
      <c r="AR401" s="79">
        <v>0</v>
      </c>
      <c r="AS401" s="79"/>
      <c r="AT401" s="79"/>
      <c r="AU401" s="79"/>
      <c r="AV401" s="79"/>
      <c r="AW401" s="79"/>
      <c r="AX401" s="79"/>
      <c r="AY401" s="79"/>
      <c r="AZ401" s="79"/>
      <c r="BA401">
        <v>11</v>
      </c>
      <c r="BB401" s="78" t="str">
        <f>REPLACE(INDEX(GroupVertices[Group],MATCH(Edges[[#This Row],[Vertex 1]],GroupVertices[Vertex],0)),1,1,"")</f>
        <v>1</v>
      </c>
      <c r="BC401" s="78" t="str">
        <f>REPLACE(INDEX(GroupVertices[Group],MATCH(Edges[[#This Row],[Vertex 2]],GroupVertices[Vertex],0)),1,1,"")</f>
        <v>1</v>
      </c>
      <c r="BD401" s="48">
        <v>1</v>
      </c>
      <c r="BE401" s="49">
        <v>2.857142857142857</v>
      </c>
      <c r="BF401" s="48">
        <v>0</v>
      </c>
      <c r="BG401" s="49">
        <v>0</v>
      </c>
      <c r="BH401" s="48">
        <v>0</v>
      </c>
      <c r="BI401" s="49">
        <v>0</v>
      </c>
      <c r="BJ401" s="48">
        <v>34</v>
      </c>
      <c r="BK401" s="49">
        <v>97.14285714285714</v>
      </c>
      <c r="BL401" s="48">
        <v>35</v>
      </c>
    </row>
    <row r="402" spans="1:64" ht="15">
      <c r="A402" s="64" t="s">
        <v>252</v>
      </c>
      <c r="B402" s="64" t="s">
        <v>302</v>
      </c>
      <c r="C402" s="65" t="s">
        <v>2919</v>
      </c>
      <c r="D402" s="66">
        <v>9.363636363636363</v>
      </c>
      <c r="E402" s="67" t="s">
        <v>136</v>
      </c>
      <c r="F402" s="68">
        <v>14.09090909090909</v>
      </c>
      <c r="G402" s="65"/>
      <c r="H402" s="69"/>
      <c r="I402" s="70"/>
      <c r="J402" s="70"/>
      <c r="K402" s="34" t="s">
        <v>65</v>
      </c>
      <c r="L402" s="77">
        <v>402</v>
      </c>
      <c r="M402" s="77"/>
      <c r="N402" s="72"/>
      <c r="O402" s="79" t="s">
        <v>307</v>
      </c>
      <c r="P402" s="81">
        <v>43504.63796296297</v>
      </c>
      <c r="Q402" s="79" t="s">
        <v>464</v>
      </c>
      <c r="R402" s="79"/>
      <c r="S402" s="79"/>
      <c r="T402" s="79" t="s">
        <v>613</v>
      </c>
      <c r="U402" s="82" t="s">
        <v>656</v>
      </c>
      <c r="V402" s="82" t="s">
        <v>656</v>
      </c>
      <c r="W402" s="81">
        <v>43504.63796296297</v>
      </c>
      <c r="X402" s="82" t="s">
        <v>903</v>
      </c>
      <c r="Y402" s="79"/>
      <c r="Z402" s="79"/>
      <c r="AA402" s="85" t="s">
        <v>1126</v>
      </c>
      <c r="AB402" s="79"/>
      <c r="AC402" s="79" t="b">
        <v>0</v>
      </c>
      <c r="AD402" s="79">
        <v>0</v>
      </c>
      <c r="AE402" s="85" t="s">
        <v>1170</v>
      </c>
      <c r="AF402" s="79" t="b">
        <v>0</v>
      </c>
      <c r="AG402" s="79" t="s">
        <v>1182</v>
      </c>
      <c r="AH402" s="79"/>
      <c r="AI402" s="85" t="s">
        <v>1169</v>
      </c>
      <c r="AJ402" s="79" t="b">
        <v>0</v>
      </c>
      <c r="AK402" s="79">
        <v>0</v>
      </c>
      <c r="AL402" s="85" t="s">
        <v>1169</v>
      </c>
      <c r="AM402" s="79" t="s">
        <v>1188</v>
      </c>
      <c r="AN402" s="79" t="b">
        <v>0</v>
      </c>
      <c r="AO402" s="85" t="s">
        <v>1126</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1</v>
      </c>
      <c r="BC402" s="78" t="str">
        <f>REPLACE(INDEX(GroupVertices[Group],MATCH(Edges[[#This Row],[Vertex 2]],GroupVertices[Vertex],0)),1,1,"")</f>
        <v>1</v>
      </c>
      <c r="BD402" s="48">
        <v>1</v>
      </c>
      <c r="BE402" s="49">
        <v>3.4482758620689653</v>
      </c>
      <c r="BF402" s="48">
        <v>0</v>
      </c>
      <c r="BG402" s="49">
        <v>0</v>
      </c>
      <c r="BH402" s="48">
        <v>0</v>
      </c>
      <c r="BI402" s="49">
        <v>0</v>
      </c>
      <c r="BJ402" s="48">
        <v>28</v>
      </c>
      <c r="BK402" s="49">
        <v>96.55172413793103</v>
      </c>
      <c r="BL402" s="48">
        <v>29</v>
      </c>
    </row>
    <row r="403" spans="1:64" ht="15">
      <c r="A403" s="64" t="s">
        <v>252</v>
      </c>
      <c r="B403" s="64" t="s">
        <v>302</v>
      </c>
      <c r="C403" s="65" t="s">
        <v>2919</v>
      </c>
      <c r="D403" s="66">
        <v>9.363636363636363</v>
      </c>
      <c r="E403" s="67" t="s">
        <v>136</v>
      </c>
      <c r="F403" s="68">
        <v>14.09090909090909</v>
      </c>
      <c r="G403" s="65"/>
      <c r="H403" s="69"/>
      <c r="I403" s="70"/>
      <c r="J403" s="70"/>
      <c r="K403" s="34" t="s">
        <v>65</v>
      </c>
      <c r="L403" s="77">
        <v>403</v>
      </c>
      <c r="M403" s="77"/>
      <c r="N403" s="72"/>
      <c r="O403" s="79" t="s">
        <v>307</v>
      </c>
      <c r="P403" s="81">
        <v>43510.895462962966</v>
      </c>
      <c r="Q403" s="79" t="s">
        <v>457</v>
      </c>
      <c r="R403" s="82" t="s">
        <v>531</v>
      </c>
      <c r="S403" s="79" t="s">
        <v>547</v>
      </c>
      <c r="T403" s="79" t="s">
        <v>610</v>
      </c>
      <c r="U403" s="79"/>
      <c r="V403" s="82" t="s">
        <v>699</v>
      </c>
      <c r="W403" s="81">
        <v>43510.895462962966</v>
      </c>
      <c r="X403" s="82" t="s">
        <v>895</v>
      </c>
      <c r="Y403" s="79"/>
      <c r="Z403" s="79"/>
      <c r="AA403" s="85" t="s">
        <v>1118</v>
      </c>
      <c r="AB403" s="79"/>
      <c r="AC403" s="79" t="b">
        <v>0</v>
      </c>
      <c r="AD403" s="79">
        <v>1</v>
      </c>
      <c r="AE403" s="85" t="s">
        <v>1169</v>
      </c>
      <c r="AF403" s="79" t="b">
        <v>0</v>
      </c>
      <c r="AG403" s="79" t="s">
        <v>1182</v>
      </c>
      <c r="AH403" s="79"/>
      <c r="AI403" s="85" t="s">
        <v>1169</v>
      </c>
      <c r="AJ403" s="79" t="b">
        <v>0</v>
      </c>
      <c r="AK403" s="79">
        <v>1</v>
      </c>
      <c r="AL403" s="85" t="s">
        <v>1169</v>
      </c>
      <c r="AM403" s="79" t="s">
        <v>1188</v>
      </c>
      <c r="AN403" s="79" t="b">
        <v>0</v>
      </c>
      <c r="AO403" s="85" t="s">
        <v>1118</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1</v>
      </c>
      <c r="BC403" s="78" t="str">
        <f>REPLACE(INDEX(GroupVertices[Group],MATCH(Edges[[#This Row],[Vertex 2]],GroupVertices[Vertex],0)),1,1,"")</f>
        <v>1</v>
      </c>
      <c r="BD403" s="48">
        <v>1</v>
      </c>
      <c r="BE403" s="49">
        <v>2.7777777777777777</v>
      </c>
      <c r="BF403" s="48">
        <v>1</v>
      </c>
      <c r="BG403" s="49">
        <v>2.7777777777777777</v>
      </c>
      <c r="BH403" s="48">
        <v>0</v>
      </c>
      <c r="BI403" s="49">
        <v>0</v>
      </c>
      <c r="BJ403" s="48">
        <v>34</v>
      </c>
      <c r="BK403" s="49">
        <v>94.44444444444444</v>
      </c>
      <c r="BL403" s="48">
        <v>36</v>
      </c>
    </row>
    <row r="404" spans="1:64" ht="15">
      <c r="A404" s="64" t="s">
        <v>262</v>
      </c>
      <c r="B404" s="64" t="s">
        <v>302</v>
      </c>
      <c r="C404" s="65" t="s">
        <v>2914</v>
      </c>
      <c r="D404" s="66">
        <v>5.545454545454545</v>
      </c>
      <c r="E404" s="67" t="s">
        <v>136</v>
      </c>
      <c r="F404" s="68">
        <v>26.636363636363637</v>
      </c>
      <c r="G404" s="65"/>
      <c r="H404" s="69"/>
      <c r="I404" s="70"/>
      <c r="J404" s="70"/>
      <c r="K404" s="34" t="s">
        <v>65</v>
      </c>
      <c r="L404" s="77">
        <v>404</v>
      </c>
      <c r="M404" s="77"/>
      <c r="N404" s="72"/>
      <c r="O404" s="79" t="s">
        <v>307</v>
      </c>
      <c r="P404" s="81">
        <v>43438.28849537037</v>
      </c>
      <c r="Q404" s="79" t="s">
        <v>465</v>
      </c>
      <c r="R404" s="79"/>
      <c r="S404" s="79"/>
      <c r="T404" s="79"/>
      <c r="U404" s="79"/>
      <c r="V404" s="82" t="s">
        <v>710</v>
      </c>
      <c r="W404" s="81">
        <v>43438.28849537037</v>
      </c>
      <c r="X404" s="82" t="s">
        <v>904</v>
      </c>
      <c r="Y404" s="79"/>
      <c r="Z404" s="79"/>
      <c r="AA404" s="85" t="s">
        <v>1127</v>
      </c>
      <c r="AB404" s="79"/>
      <c r="AC404" s="79" t="b">
        <v>0</v>
      </c>
      <c r="AD404" s="79">
        <v>0</v>
      </c>
      <c r="AE404" s="85" t="s">
        <v>1169</v>
      </c>
      <c r="AF404" s="79" t="b">
        <v>0</v>
      </c>
      <c r="AG404" s="79" t="s">
        <v>1182</v>
      </c>
      <c r="AH404" s="79"/>
      <c r="AI404" s="85" t="s">
        <v>1169</v>
      </c>
      <c r="AJ404" s="79" t="b">
        <v>0</v>
      </c>
      <c r="AK404" s="79">
        <v>2</v>
      </c>
      <c r="AL404" s="85" t="s">
        <v>1122</v>
      </c>
      <c r="AM404" s="79" t="s">
        <v>1189</v>
      </c>
      <c r="AN404" s="79" t="b">
        <v>0</v>
      </c>
      <c r="AO404" s="85" t="s">
        <v>1122</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2</v>
      </c>
      <c r="BC404" s="78" t="str">
        <f>REPLACE(INDEX(GroupVertices[Group],MATCH(Edges[[#This Row],[Vertex 2]],GroupVertices[Vertex],0)),1,1,"")</f>
        <v>1</v>
      </c>
      <c r="BD404" s="48">
        <v>0</v>
      </c>
      <c r="BE404" s="49">
        <v>0</v>
      </c>
      <c r="BF404" s="48">
        <v>0</v>
      </c>
      <c r="BG404" s="49">
        <v>0</v>
      </c>
      <c r="BH404" s="48">
        <v>0</v>
      </c>
      <c r="BI404" s="49">
        <v>0</v>
      </c>
      <c r="BJ404" s="48">
        <v>20</v>
      </c>
      <c r="BK404" s="49">
        <v>100</v>
      </c>
      <c r="BL404" s="48">
        <v>20</v>
      </c>
    </row>
    <row r="405" spans="1:64" ht="15">
      <c r="A405" s="64" t="s">
        <v>262</v>
      </c>
      <c r="B405" s="64" t="s">
        <v>302</v>
      </c>
      <c r="C405" s="65" t="s">
        <v>2914</v>
      </c>
      <c r="D405" s="66">
        <v>5.545454545454545</v>
      </c>
      <c r="E405" s="67" t="s">
        <v>136</v>
      </c>
      <c r="F405" s="68">
        <v>26.636363636363637</v>
      </c>
      <c r="G405" s="65"/>
      <c r="H405" s="69"/>
      <c r="I405" s="70"/>
      <c r="J405" s="70"/>
      <c r="K405" s="34" t="s">
        <v>65</v>
      </c>
      <c r="L405" s="77">
        <v>405</v>
      </c>
      <c r="M405" s="77"/>
      <c r="N405" s="72"/>
      <c r="O405" s="79" t="s">
        <v>307</v>
      </c>
      <c r="P405" s="81">
        <v>43480.09961805555</v>
      </c>
      <c r="Q405" s="79" t="s">
        <v>417</v>
      </c>
      <c r="R405" s="79"/>
      <c r="S405" s="79"/>
      <c r="T405" s="79" t="s">
        <v>592</v>
      </c>
      <c r="U405" s="79"/>
      <c r="V405" s="82" t="s">
        <v>710</v>
      </c>
      <c r="W405" s="81">
        <v>43480.09961805555</v>
      </c>
      <c r="X405" s="82" t="s">
        <v>896</v>
      </c>
      <c r="Y405" s="79"/>
      <c r="Z405" s="79"/>
      <c r="AA405" s="85" t="s">
        <v>1119</v>
      </c>
      <c r="AB405" s="79"/>
      <c r="AC405" s="79" t="b">
        <v>0</v>
      </c>
      <c r="AD405" s="79">
        <v>0</v>
      </c>
      <c r="AE405" s="85" t="s">
        <v>1169</v>
      </c>
      <c r="AF405" s="79" t="b">
        <v>0</v>
      </c>
      <c r="AG405" s="79" t="s">
        <v>1182</v>
      </c>
      <c r="AH405" s="79"/>
      <c r="AI405" s="85" t="s">
        <v>1169</v>
      </c>
      <c r="AJ405" s="79" t="b">
        <v>0</v>
      </c>
      <c r="AK405" s="79">
        <v>2</v>
      </c>
      <c r="AL405" s="85" t="s">
        <v>1110</v>
      </c>
      <c r="AM405" s="79" t="s">
        <v>1189</v>
      </c>
      <c r="AN405" s="79" t="b">
        <v>0</v>
      </c>
      <c r="AO405" s="85" t="s">
        <v>1110</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2</v>
      </c>
      <c r="BC405" s="78" t="str">
        <f>REPLACE(INDEX(GroupVertices[Group],MATCH(Edges[[#This Row],[Vertex 2]],GroupVertices[Vertex],0)),1,1,"")</f>
        <v>1</v>
      </c>
      <c r="BD405" s="48">
        <v>0</v>
      </c>
      <c r="BE405" s="49">
        <v>0</v>
      </c>
      <c r="BF405" s="48">
        <v>0</v>
      </c>
      <c r="BG405" s="49">
        <v>0</v>
      </c>
      <c r="BH405" s="48">
        <v>0</v>
      </c>
      <c r="BI405" s="49">
        <v>0</v>
      </c>
      <c r="BJ405" s="48">
        <v>18</v>
      </c>
      <c r="BK405" s="49">
        <v>100</v>
      </c>
      <c r="BL405" s="48">
        <v>18</v>
      </c>
    </row>
    <row r="406" spans="1:64" ht="15">
      <c r="A406" s="64" t="s">
        <v>262</v>
      </c>
      <c r="B406" s="64" t="s">
        <v>302</v>
      </c>
      <c r="C406" s="65" t="s">
        <v>2914</v>
      </c>
      <c r="D406" s="66">
        <v>5.545454545454545</v>
      </c>
      <c r="E406" s="67" t="s">
        <v>136</v>
      </c>
      <c r="F406" s="68">
        <v>26.636363636363637</v>
      </c>
      <c r="G406" s="65"/>
      <c r="H406" s="69"/>
      <c r="I406" s="70"/>
      <c r="J406" s="70"/>
      <c r="K406" s="34" t="s">
        <v>65</v>
      </c>
      <c r="L406" s="77">
        <v>406</v>
      </c>
      <c r="M406" s="77"/>
      <c r="N406" s="72"/>
      <c r="O406" s="79" t="s">
        <v>307</v>
      </c>
      <c r="P406" s="81">
        <v>43489.97552083333</v>
      </c>
      <c r="Q406" s="79" t="s">
        <v>419</v>
      </c>
      <c r="R406" s="79"/>
      <c r="S406" s="79"/>
      <c r="T406" s="79"/>
      <c r="U406" s="79"/>
      <c r="V406" s="82" t="s">
        <v>710</v>
      </c>
      <c r="W406" s="81">
        <v>43489.97552083333</v>
      </c>
      <c r="X406" s="82" t="s">
        <v>905</v>
      </c>
      <c r="Y406" s="79"/>
      <c r="Z406" s="79"/>
      <c r="AA406" s="85" t="s">
        <v>1128</v>
      </c>
      <c r="AB406" s="79"/>
      <c r="AC406" s="79" t="b">
        <v>0</v>
      </c>
      <c r="AD406" s="79">
        <v>0</v>
      </c>
      <c r="AE406" s="85" t="s">
        <v>1169</v>
      </c>
      <c r="AF406" s="79" t="b">
        <v>0</v>
      </c>
      <c r="AG406" s="79" t="s">
        <v>1182</v>
      </c>
      <c r="AH406" s="79"/>
      <c r="AI406" s="85" t="s">
        <v>1169</v>
      </c>
      <c r="AJ406" s="79" t="b">
        <v>0</v>
      </c>
      <c r="AK406" s="79">
        <v>2</v>
      </c>
      <c r="AL406" s="85" t="s">
        <v>1124</v>
      </c>
      <c r="AM406" s="79" t="s">
        <v>1189</v>
      </c>
      <c r="AN406" s="79" t="b">
        <v>0</v>
      </c>
      <c r="AO406" s="85" t="s">
        <v>1124</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2</v>
      </c>
      <c r="BC406" s="78" t="str">
        <f>REPLACE(INDEX(GroupVertices[Group],MATCH(Edges[[#This Row],[Vertex 2]],GroupVertices[Vertex],0)),1,1,"")</f>
        <v>1</v>
      </c>
      <c r="BD406" s="48">
        <v>1</v>
      </c>
      <c r="BE406" s="49">
        <v>4.545454545454546</v>
      </c>
      <c r="BF406" s="48">
        <v>0</v>
      </c>
      <c r="BG406" s="49">
        <v>0</v>
      </c>
      <c r="BH406" s="48">
        <v>0</v>
      </c>
      <c r="BI406" s="49">
        <v>0</v>
      </c>
      <c r="BJ406" s="48">
        <v>21</v>
      </c>
      <c r="BK406" s="49">
        <v>95.45454545454545</v>
      </c>
      <c r="BL406" s="48">
        <v>22</v>
      </c>
    </row>
    <row r="407" spans="1:64" ht="15">
      <c r="A407" s="64" t="s">
        <v>262</v>
      </c>
      <c r="B407" s="64" t="s">
        <v>302</v>
      </c>
      <c r="C407" s="65" t="s">
        <v>2914</v>
      </c>
      <c r="D407" s="66">
        <v>5.545454545454545</v>
      </c>
      <c r="E407" s="67" t="s">
        <v>136</v>
      </c>
      <c r="F407" s="68">
        <v>26.636363636363637</v>
      </c>
      <c r="G407" s="65"/>
      <c r="H407" s="69"/>
      <c r="I407" s="70"/>
      <c r="J407" s="70"/>
      <c r="K407" s="34" t="s">
        <v>65</v>
      </c>
      <c r="L407" s="77">
        <v>407</v>
      </c>
      <c r="M407" s="77"/>
      <c r="N407" s="72"/>
      <c r="O407" s="79" t="s">
        <v>307</v>
      </c>
      <c r="P407" s="81">
        <v>43502.41849537037</v>
      </c>
      <c r="Q407" s="79" t="s">
        <v>458</v>
      </c>
      <c r="R407" s="79"/>
      <c r="S407" s="79"/>
      <c r="T407" s="79"/>
      <c r="U407" s="79"/>
      <c r="V407" s="82" t="s">
        <v>710</v>
      </c>
      <c r="W407" s="81">
        <v>43502.41849537037</v>
      </c>
      <c r="X407" s="82" t="s">
        <v>897</v>
      </c>
      <c r="Y407" s="79"/>
      <c r="Z407" s="79"/>
      <c r="AA407" s="85" t="s">
        <v>1120</v>
      </c>
      <c r="AB407" s="79"/>
      <c r="AC407" s="79" t="b">
        <v>0</v>
      </c>
      <c r="AD407" s="79">
        <v>0</v>
      </c>
      <c r="AE407" s="85" t="s">
        <v>1169</v>
      </c>
      <c r="AF407" s="79" t="b">
        <v>0</v>
      </c>
      <c r="AG407" s="79" t="s">
        <v>1182</v>
      </c>
      <c r="AH407" s="79"/>
      <c r="AI407" s="85" t="s">
        <v>1169</v>
      </c>
      <c r="AJ407" s="79" t="b">
        <v>0</v>
      </c>
      <c r="AK407" s="79">
        <v>1</v>
      </c>
      <c r="AL407" s="85" t="s">
        <v>1113</v>
      </c>
      <c r="AM407" s="79" t="s">
        <v>1189</v>
      </c>
      <c r="AN407" s="79" t="b">
        <v>0</v>
      </c>
      <c r="AO407" s="85" t="s">
        <v>1113</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2</v>
      </c>
      <c r="BC407" s="78" t="str">
        <f>REPLACE(INDEX(GroupVertices[Group],MATCH(Edges[[#This Row],[Vertex 2]],GroupVertices[Vertex],0)),1,1,"")</f>
        <v>1</v>
      </c>
      <c r="BD407" s="48">
        <v>1</v>
      </c>
      <c r="BE407" s="49">
        <v>5.2631578947368425</v>
      </c>
      <c r="BF407" s="48">
        <v>0</v>
      </c>
      <c r="BG407" s="49">
        <v>0</v>
      </c>
      <c r="BH407" s="48">
        <v>0</v>
      </c>
      <c r="BI407" s="49">
        <v>0</v>
      </c>
      <c r="BJ407" s="48">
        <v>18</v>
      </c>
      <c r="BK407" s="49">
        <v>94.73684210526316</v>
      </c>
      <c r="BL407" s="48">
        <v>19</v>
      </c>
    </row>
    <row r="408" spans="1:64" ht="15">
      <c r="A408" s="64" t="s">
        <v>262</v>
      </c>
      <c r="B408" s="64" t="s">
        <v>302</v>
      </c>
      <c r="C408" s="65" t="s">
        <v>2914</v>
      </c>
      <c r="D408" s="66">
        <v>5.545454545454545</v>
      </c>
      <c r="E408" s="67" t="s">
        <v>136</v>
      </c>
      <c r="F408" s="68">
        <v>26.636363636363637</v>
      </c>
      <c r="G408" s="65"/>
      <c r="H408" s="69"/>
      <c r="I408" s="70"/>
      <c r="J408" s="70"/>
      <c r="K408" s="34" t="s">
        <v>65</v>
      </c>
      <c r="L408" s="77">
        <v>408</v>
      </c>
      <c r="M408" s="77"/>
      <c r="N408" s="72"/>
      <c r="O408" s="79" t="s">
        <v>307</v>
      </c>
      <c r="P408" s="81">
        <v>43504.07424768519</v>
      </c>
      <c r="Q408" s="79" t="s">
        <v>466</v>
      </c>
      <c r="R408" s="79"/>
      <c r="S408" s="79"/>
      <c r="T408" s="79"/>
      <c r="U408" s="79"/>
      <c r="V408" s="82" t="s">
        <v>710</v>
      </c>
      <c r="W408" s="81">
        <v>43504.07424768519</v>
      </c>
      <c r="X408" s="82" t="s">
        <v>906</v>
      </c>
      <c r="Y408" s="79"/>
      <c r="Z408" s="79"/>
      <c r="AA408" s="85" t="s">
        <v>1129</v>
      </c>
      <c r="AB408" s="79"/>
      <c r="AC408" s="79" t="b">
        <v>0</v>
      </c>
      <c r="AD408" s="79">
        <v>0</v>
      </c>
      <c r="AE408" s="85" t="s">
        <v>1169</v>
      </c>
      <c r="AF408" s="79" t="b">
        <v>0</v>
      </c>
      <c r="AG408" s="79" t="s">
        <v>1182</v>
      </c>
      <c r="AH408" s="79"/>
      <c r="AI408" s="85" t="s">
        <v>1169</v>
      </c>
      <c r="AJ408" s="79" t="b">
        <v>0</v>
      </c>
      <c r="AK408" s="79">
        <v>1</v>
      </c>
      <c r="AL408" s="85" t="s">
        <v>1125</v>
      </c>
      <c r="AM408" s="79" t="s">
        <v>1189</v>
      </c>
      <c r="AN408" s="79" t="b">
        <v>0</v>
      </c>
      <c r="AO408" s="85" t="s">
        <v>1125</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2</v>
      </c>
      <c r="BC408" s="78" t="str">
        <f>REPLACE(INDEX(GroupVertices[Group],MATCH(Edges[[#This Row],[Vertex 2]],GroupVertices[Vertex],0)),1,1,"")</f>
        <v>1</v>
      </c>
      <c r="BD408" s="48">
        <v>1</v>
      </c>
      <c r="BE408" s="49">
        <v>5.2631578947368425</v>
      </c>
      <c r="BF408" s="48">
        <v>0</v>
      </c>
      <c r="BG408" s="49">
        <v>0</v>
      </c>
      <c r="BH408" s="48">
        <v>0</v>
      </c>
      <c r="BI408" s="49">
        <v>0</v>
      </c>
      <c r="BJ408" s="48">
        <v>18</v>
      </c>
      <c r="BK408" s="49">
        <v>94.73684210526316</v>
      </c>
      <c r="BL408" s="48">
        <v>19</v>
      </c>
    </row>
    <row r="409" spans="1:64" ht="15">
      <c r="A409" s="64" t="s">
        <v>266</v>
      </c>
      <c r="B409" s="64" t="s">
        <v>266</v>
      </c>
      <c r="C409" s="65" t="s">
        <v>2912</v>
      </c>
      <c r="D409" s="66">
        <v>3</v>
      </c>
      <c r="E409" s="67" t="s">
        <v>132</v>
      </c>
      <c r="F409" s="68">
        <v>35</v>
      </c>
      <c r="G409" s="65"/>
      <c r="H409" s="69"/>
      <c r="I409" s="70"/>
      <c r="J409" s="70"/>
      <c r="K409" s="34" t="s">
        <v>65</v>
      </c>
      <c r="L409" s="77">
        <v>409</v>
      </c>
      <c r="M409" s="77"/>
      <c r="N409" s="72"/>
      <c r="O409" s="79" t="s">
        <v>176</v>
      </c>
      <c r="P409" s="81">
        <v>43511.27517361111</v>
      </c>
      <c r="Q409" s="79" t="s">
        <v>467</v>
      </c>
      <c r="R409" s="82" t="s">
        <v>531</v>
      </c>
      <c r="S409" s="79" t="s">
        <v>547</v>
      </c>
      <c r="T409" s="79" t="s">
        <v>614</v>
      </c>
      <c r="U409" s="79"/>
      <c r="V409" s="82" t="s">
        <v>712</v>
      </c>
      <c r="W409" s="81">
        <v>43511.27517361111</v>
      </c>
      <c r="X409" s="82" t="s">
        <v>907</v>
      </c>
      <c r="Y409" s="79"/>
      <c r="Z409" s="79"/>
      <c r="AA409" s="85" t="s">
        <v>1130</v>
      </c>
      <c r="AB409" s="79"/>
      <c r="AC409" s="79" t="b">
        <v>0</v>
      </c>
      <c r="AD409" s="79">
        <v>0</v>
      </c>
      <c r="AE409" s="85" t="s">
        <v>1169</v>
      </c>
      <c r="AF409" s="79" t="b">
        <v>0</v>
      </c>
      <c r="AG409" s="79" t="s">
        <v>1182</v>
      </c>
      <c r="AH409" s="79"/>
      <c r="AI409" s="85" t="s">
        <v>1169</v>
      </c>
      <c r="AJ409" s="79" t="b">
        <v>0</v>
      </c>
      <c r="AK409" s="79">
        <v>1</v>
      </c>
      <c r="AL409" s="85" t="s">
        <v>1169</v>
      </c>
      <c r="AM409" s="79" t="s">
        <v>1189</v>
      </c>
      <c r="AN409" s="79" t="b">
        <v>0</v>
      </c>
      <c r="AO409" s="85" t="s">
        <v>1130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9</v>
      </c>
      <c r="BC409" s="78" t="str">
        <f>REPLACE(INDEX(GroupVertices[Group],MATCH(Edges[[#This Row],[Vertex 2]],GroupVertices[Vertex],0)),1,1,"")</f>
        <v>9</v>
      </c>
      <c r="BD409" s="48">
        <v>1</v>
      </c>
      <c r="BE409" s="49">
        <v>3.0303030303030303</v>
      </c>
      <c r="BF409" s="48">
        <v>0</v>
      </c>
      <c r="BG409" s="49">
        <v>0</v>
      </c>
      <c r="BH409" s="48">
        <v>0</v>
      </c>
      <c r="BI409" s="49">
        <v>0</v>
      </c>
      <c r="BJ409" s="48">
        <v>32</v>
      </c>
      <c r="BK409" s="49">
        <v>96.96969696969697</v>
      </c>
      <c r="BL409" s="48">
        <v>33</v>
      </c>
    </row>
    <row r="410" spans="1:64" ht="15">
      <c r="A410" s="64" t="s">
        <v>267</v>
      </c>
      <c r="B410" s="64" t="s">
        <v>266</v>
      </c>
      <c r="C410" s="65" t="s">
        <v>2912</v>
      </c>
      <c r="D410" s="66">
        <v>3</v>
      </c>
      <c r="E410" s="67" t="s">
        <v>132</v>
      </c>
      <c r="F410" s="68">
        <v>35</v>
      </c>
      <c r="G410" s="65"/>
      <c r="H410" s="69"/>
      <c r="I410" s="70"/>
      <c r="J410" s="70"/>
      <c r="K410" s="34" t="s">
        <v>65</v>
      </c>
      <c r="L410" s="77">
        <v>410</v>
      </c>
      <c r="M410" s="77"/>
      <c r="N410" s="72"/>
      <c r="O410" s="79" t="s">
        <v>307</v>
      </c>
      <c r="P410" s="81">
        <v>43511.27982638889</v>
      </c>
      <c r="Q410" s="79" t="s">
        <v>468</v>
      </c>
      <c r="R410" s="79"/>
      <c r="S410" s="79"/>
      <c r="T410" s="79"/>
      <c r="U410" s="79"/>
      <c r="V410" s="82" t="s">
        <v>713</v>
      </c>
      <c r="W410" s="81">
        <v>43511.27982638889</v>
      </c>
      <c r="X410" s="82" t="s">
        <v>908</v>
      </c>
      <c r="Y410" s="79"/>
      <c r="Z410" s="79"/>
      <c r="AA410" s="85" t="s">
        <v>1131</v>
      </c>
      <c r="AB410" s="79"/>
      <c r="AC410" s="79" t="b">
        <v>0</v>
      </c>
      <c r="AD410" s="79">
        <v>0</v>
      </c>
      <c r="AE410" s="85" t="s">
        <v>1169</v>
      </c>
      <c r="AF410" s="79" t="b">
        <v>0</v>
      </c>
      <c r="AG410" s="79" t="s">
        <v>1182</v>
      </c>
      <c r="AH410" s="79"/>
      <c r="AI410" s="85" t="s">
        <v>1169</v>
      </c>
      <c r="AJ410" s="79" t="b">
        <v>0</v>
      </c>
      <c r="AK410" s="79">
        <v>1</v>
      </c>
      <c r="AL410" s="85" t="s">
        <v>1130</v>
      </c>
      <c r="AM410" s="79" t="s">
        <v>1189</v>
      </c>
      <c r="AN410" s="79" t="b">
        <v>0</v>
      </c>
      <c r="AO410" s="85" t="s">
        <v>1130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9</v>
      </c>
      <c r="BC410" s="78" t="str">
        <f>REPLACE(INDEX(GroupVertices[Group],MATCH(Edges[[#This Row],[Vertex 2]],GroupVertices[Vertex],0)),1,1,"")</f>
        <v>9</v>
      </c>
      <c r="BD410" s="48">
        <v>0</v>
      </c>
      <c r="BE410" s="49">
        <v>0</v>
      </c>
      <c r="BF410" s="48">
        <v>0</v>
      </c>
      <c r="BG410" s="49">
        <v>0</v>
      </c>
      <c r="BH410" s="48">
        <v>0</v>
      </c>
      <c r="BI410" s="49">
        <v>0</v>
      </c>
      <c r="BJ410" s="48">
        <v>23</v>
      </c>
      <c r="BK410" s="49">
        <v>100</v>
      </c>
      <c r="BL410" s="48">
        <v>23</v>
      </c>
    </row>
    <row r="411" spans="1:64" ht="15">
      <c r="A411" s="64" t="s">
        <v>268</v>
      </c>
      <c r="B411" s="64" t="s">
        <v>262</v>
      </c>
      <c r="C411" s="65" t="s">
        <v>2912</v>
      </c>
      <c r="D411" s="66">
        <v>3</v>
      </c>
      <c r="E411" s="67" t="s">
        <v>132</v>
      </c>
      <c r="F411" s="68">
        <v>35</v>
      </c>
      <c r="G411" s="65"/>
      <c r="H411" s="69"/>
      <c r="I411" s="70"/>
      <c r="J411" s="70"/>
      <c r="K411" s="34" t="s">
        <v>65</v>
      </c>
      <c r="L411" s="77">
        <v>411</v>
      </c>
      <c r="M411" s="77"/>
      <c r="N411" s="72"/>
      <c r="O411" s="79" t="s">
        <v>307</v>
      </c>
      <c r="P411" s="81">
        <v>43511.318090277775</v>
      </c>
      <c r="Q411" s="79" t="s">
        <v>469</v>
      </c>
      <c r="R411" s="79"/>
      <c r="S411" s="79"/>
      <c r="T411" s="79"/>
      <c r="U411" s="79"/>
      <c r="V411" s="82" t="s">
        <v>714</v>
      </c>
      <c r="W411" s="81">
        <v>43511.318090277775</v>
      </c>
      <c r="X411" s="82" t="s">
        <v>909</v>
      </c>
      <c r="Y411" s="79"/>
      <c r="Z411" s="79"/>
      <c r="AA411" s="85" t="s">
        <v>1132</v>
      </c>
      <c r="AB411" s="79"/>
      <c r="AC411" s="79" t="b">
        <v>0</v>
      </c>
      <c r="AD411" s="79">
        <v>0</v>
      </c>
      <c r="AE411" s="85" t="s">
        <v>1169</v>
      </c>
      <c r="AF411" s="79" t="b">
        <v>0</v>
      </c>
      <c r="AG411" s="79" t="s">
        <v>1182</v>
      </c>
      <c r="AH411" s="79"/>
      <c r="AI411" s="85" t="s">
        <v>1169</v>
      </c>
      <c r="AJ411" s="79" t="b">
        <v>0</v>
      </c>
      <c r="AK411" s="79">
        <v>1</v>
      </c>
      <c r="AL411" s="85" t="s">
        <v>1162</v>
      </c>
      <c r="AM411" s="79" t="s">
        <v>1187</v>
      </c>
      <c r="AN411" s="79" t="b">
        <v>0</v>
      </c>
      <c r="AO411" s="85" t="s">
        <v>1162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2</v>
      </c>
      <c r="BE411" s="49">
        <v>7.142857142857143</v>
      </c>
      <c r="BF411" s="48">
        <v>0</v>
      </c>
      <c r="BG411" s="49">
        <v>0</v>
      </c>
      <c r="BH411" s="48">
        <v>0</v>
      </c>
      <c r="BI411" s="49">
        <v>0</v>
      </c>
      <c r="BJ411" s="48">
        <v>26</v>
      </c>
      <c r="BK411" s="49">
        <v>92.85714285714286</v>
      </c>
      <c r="BL411" s="48">
        <v>28</v>
      </c>
    </row>
    <row r="412" spans="1:64" ht="15">
      <c r="A412" s="64" t="s">
        <v>269</v>
      </c>
      <c r="B412" s="64" t="s">
        <v>269</v>
      </c>
      <c r="C412" s="65" t="s">
        <v>2920</v>
      </c>
      <c r="D412" s="66">
        <v>6.818181818181818</v>
      </c>
      <c r="E412" s="67" t="s">
        <v>136</v>
      </c>
      <c r="F412" s="68">
        <v>22.454545454545453</v>
      </c>
      <c r="G412" s="65"/>
      <c r="H412" s="69"/>
      <c r="I412" s="70"/>
      <c r="J412" s="70"/>
      <c r="K412" s="34" t="s">
        <v>65</v>
      </c>
      <c r="L412" s="77">
        <v>412</v>
      </c>
      <c r="M412" s="77"/>
      <c r="N412" s="72"/>
      <c r="O412" s="79" t="s">
        <v>176</v>
      </c>
      <c r="P412" s="81">
        <v>43438.60627314815</v>
      </c>
      <c r="Q412" s="79" t="s">
        <v>470</v>
      </c>
      <c r="R412" s="82" t="s">
        <v>535</v>
      </c>
      <c r="S412" s="79" t="s">
        <v>547</v>
      </c>
      <c r="T412" s="79"/>
      <c r="U412" s="79"/>
      <c r="V412" s="82" t="s">
        <v>715</v>
      </c>
      <c r="W412" s="81">
        <v>43438.60627314815</v>
      </c>
      <c r="X412" s="82" t="s">
        <v>910</v>
      </c>
      <c r="Y412" s="79"/>
      <c r="Z412" s="79"/>
      <c r="AA412" s="85" t="s">
        <v>1133</v>
      </c>
      <c r="AB412" s="79"/>
      <c r="AC412" s="79" t="b">
        <v>0</v>
      </c>
      <c r="AD412" s="79">
        <v>0</v>
      </c>
      <c r="AE412" s="85" t="s">
        <v>1169</v>
      </c>
      <c r="AF412" s="79" t="b">
        <v>0</v>
      </c>
      <c r="AG412" s="79" t="s">
        <v>1182</v>
      </c>
      <c r="AH412" s="79"/>
      <c r="AI412" s="85" t="s">
        <v>1169</v>
      </c>
      <c r="AJ412" s="79" t="b">
        <v>0</v>
      </c>
      <c r="AK412" s="79">
        <v>0</v>
      </c>
      <c r="AL412" s="85" t="s">
        <v>1169</v>
      </c>
      <c r="AM412" s="79" t="s">
        <v>1204</v>
      </c>
      <c r="AN412" s="79" t="b">
        <v>0</v>
      </c>
      <c r="AO412" s="85" t="s">
        <v>1133</v>
      </c>
      <c r="AP412" s="79" t="s">
        <v>176</v>
      </c>
      <c r="AQ412" s="79">
        <v>0</v>
      </c>
      <c r="AR412" s="79">
        <v>0</v>
      </c>
      <c r="AS412" s="79"/>
      <c r="AT412" s="79"/>
      <c r="AU412" s="79"/>
      <c r="AV412" s="79"/>
      <c r="AW412" s="79"/>
      <c r="AX412" s="79"/>
      <c r="AY412" s="79"/>
      <c r="AZ412" s="79"/>
      <c r="BA412">
        <v>7</v>
      </c>
      <c r="BB412" s="78" t="str">
        <f>REPLACE(INDEX(GroupVertices[Group],MATCH(Edges[[#This Row],[Vertex 1]],GroupVertices[Vertex],0)),1,1,"")</f>
        <v>10</v>
      </c>
      <c r="BC412" s="78" t="str">
        <f>REPLACE(INDEX(GroupVertices[Group],MATCH(Edges[[#This Row],[Vertex 2]],GroupVertices[Vertex],0)),1,1,"")</f>
        <v>10</v>
      </c>
      <c r="BD412" s="48">
        <v>1</v>
      </c>
      <c r="BE412" s="49">
        <v>11.11111111111111</v>
      </c>
      <c r="BF412" s="48">
        <v>0</v>
      </c>
      <c r="BG412" s="49">
        <v>0</v>
      </c>
      <c r="BH412" s="48">
        <v>0</v>
      </c>
      <c r="BI412" s="49">
        <v>0</v>
      </c>
      <c r="BJ412" s="48">
        <v>8</v>
      </c>
      <c r="BK412" s="49">
        <v>88.88888888888889</v>
      </c>
      <c r="BL412" s="48">
        <v>9</v>
      </c>
    </row>
    <row r="413" spans="1:64" ht="15">
      <c r="A413" s="64" t="s">
        <v>269</v>
      </c>
      <c r="B413" s="64" t="s">
        <v>269</v>
      </c>
      <c r="C413" s="65" t="s">
        <v>2920</v>
      </c>
      <c r="D413" s="66">
        <v>6.818181818181818</v>
      </c>
      <c r="E413" s="67" t="s">
        <v>136</v>
      </c>
      <c r="F413" s="68">
        <v>22.454545454545453</v>
      </c>
      <c r="G413" s="65"/>
      <c r="H413" s="69"/>
      <c r="I413" s="70"/>
      <c r="J413" s="70"/>
      <c r="K413" s="34" t="s">
        <v>65</v>
      </c>
      <c r="L413" s="77">
        <v>413</v>
      </c>
      <c r="M413" s="77"/>
      <c r="N413" s="72"/>
      <c r="O413" s="79" t="s">
        <v>176</v>
      </c>
      <c r="P413" s="81">
        <v>43444.56597222222</v>
      </c>
      <c r="Q413" s="79" t="s">
        <v>471</v>
      </c>
      <c r="R413" s="82" t="s">
        <v>510</v>
      </c>
      <c r="S413" s="79" t="s">
        <v>547</v>
      </c>
      <c r="T413" s="79"/>
      <c r="U413" s="79"/>
      <c r="V413" s="82" t="s">
        <v>715</v>
      </c>
      <c r="W413" s="81">
        <v>43444.56597222222</v>
      </c>
      <c r="X413" s="82" t="s">
        <v>911</v>
      </c>
      <c r="Y413" s="79"/>
      <c r="Z413" s="79"/>
      <c r="AA413" s="85" t="s">
        <v>1134</v>
      </c>
      <c r="AB413" s="79"/>
      <c r="AC413" s="79" t="b">
        <v>0</v>
      </c>
      <c r="AD413" s="79">
        <v>0</v>
      </c>
      <c r="AE413" s="85" t="s">
        <v>1169</v>
      </c>
      <c r="AF413" s="79" t="b">
        <v>0</v>
      </c>
      <c r="AG413" s="79" t="s">
        <v>1182</v>
      </c>
      <c r="AH413" s="79"/>
      <c r="AI413" s="85" t="s">
        <v>1169</v>
      </c>
      <c r="AJ413" s="79" t="b">
        <v>0</v>
      </c>
      <c r="AK413" s="79">
        <v>0</v>
      </c>
      <c r="AL413" s="85" t="s">
        <v>1169</v>
      </c>
      <c r="AM413" s="79" t="s">
        <v>1204</v>
      </c>
      <c r="AN413" s="79" t="b">
        <v>0</v>
      </c>
      <c r="AO413" s="85" t="s">
        <v>1134</v>
      </c>
      <c r="AP413" s="79" t="s">
        <v>176</v>
      </c>
      <c r="AQ413" s="79">
        <v>0</v>
      </c>
      <c r="AR413" s="79">
        <v>0</v>
      </c>
      <c r="AS413" s="79"/>
      <c r="AT413" s="79"/>
      <c r="AU413" s="79"/>
      <c r="AV413" s="79"/>
      <c r="AW413" s="79"/>
      <c r="AX413" s="79"/>
      <c r="AY413" s="79"/>
      <c r="AZ413" s="79"/>
      <c r="BA413">
        <v>7</v>
      </c>
      <c r="BB413" s="78" t="str">
        <f>REPLACE(INDEX(GroupVertices[Group],MATCH(Edges[[#This Row],[Vertex 1]],GroupVertices[Vertex],0)),1,1,"")</f>
        <v>10</v>
      </c>
      <c r="BC413" s="78" t="str">
        <f>REPLACE(INDEX(GroupVertices[Group],MATCH(Edges[[#This Row],[Vertex 2]],GroupVertices[Vertex],0)),1,1,"")</f>
        <v>10</v>
      </c>
      <c r="BD413" s="48">
        <v>0</v>
      </c>
      <c r="BE413" s="49">
        <v>0</v>
      </c>
      <c r="BF413" s="48">
        <v>0</v>
      </c>
      <c r="BG413" s="49">
        <v>0</v>
      </c>
      <c r="BH413" s="48">
        <v>0</v>
      </c>
      <c r="BI413" s="49">
        <v>0</v>
      </c>
      <c r="BJ413" s="48">
        <v>7</v>
      </c>
      <c r="BK413" s="49">
        <v>100</v>
      </c>
      <c r="BL413" s="48">
        <v>7</v>
      </c>
    </row>
    <row r="414" spans="1:64" ht="15">
      <c r="A414" s="64" t="s">
        <v>269</v>
      </c>
      <c r="B414" s="64" t="s">
        <v>269</v>
      </c>
      <c r="C414" s="65" t="s">
        <v>2920</v>
      </c>
      <c r="D414" s="66">
        <v>6.818181818181818</v>
      </c>
      <c r="E414" s="67" t="s">
        <v>136</v>
      </c>
      <c r="F414" s="68">
        <v>22.454545454545453</v>
      </c>
      <c r="G414" s="65"/>
      <c r="H414" s="69"/>
      <c r="I414" s="70"/>
      <c r="J414" s="70"/>
      <c r="K414" s="34" t="s">
        <v>65</v>
      </c>
      <c r="L414" s="77">
        <v>414</v>
      </c>
      <c r="M414" s="77"/>
      <c r="N414" s="72"/>
      <c r="O414" s="79" t="s">
        <v>176</v>
      </c>
      <c r="P414" s="81">
        <v>43444.63680555556</v>
      </c>
      <c r="Q414" s="79" t="s">
        <v>472</v>
      </c>
      <c r="R414" s="82" t="s">
        <v>535</v>
      </c>
      <c r="S414" s="79" t="s">
        <v>547</v>
      </c>
      <c r="T414" s="79" t="s">
        <v>615</v>
      </c>
      <c r="U414" s="79"/>
      <c r="V414" s="82" t="s">
        <v>715</v>
      </c>
      <c r="W414" s="81">
        <v>43444.63680555556</v>
      </c>
      <c r="X414" s="82" t="s">
        <v>912</v>
      </c>
      <c r="Y414" s="79"/>
      <c r="Z414" s="79"/>
      <c r="AA414" s="85" t="s">
        <v>1135</v>
      </c>
      <c r="AB414" s="79"/>
      <c r="AC414" s="79" t="b">
        <v>0</v>
      </c>
      <c r="AD414" s="79">
        <v>0</v>
      </c>
      <c r="AE414" s="85" t="s">
        <v>1169</v>
      </c>
      <c r="AF414" s="79" t="b">
        <v>0</v>
      </c>
      <c r="AG414" s="79" t="s">
        <v>1182</v>
      </c>
      <c r="AH414" s="79"/>
      <c r="AI414" s="85" t="s">
        <v>1169</v>
      </c>
      <c r="AJ414" s="79" t="b">
        <v>0</v>
      </c>
      <c r="AK414" s="79">
        <v>0</v>
      </c>
      <c r="AL414" s="85" t="s">
        <v>1169</v>
      </c>
      <c r="AM414" s="79" t="s">
        <v>1204</v>
      </c>
      <c r="AN414" s="79" t="b">
        <v>0</v>
      </c>
      <c r="AO414" s="85" t="s">
        <v>1135</v>
      </c>
      <c r="AP414" s="79" t="s">
        <v>176</v>
      </c>
      <c r="AQ414" s="79">
        <v>0</v>
      </c>
      <c r="AR414" s="79">
        <v>0</v>
      </c>
      <c r="AS414" s="79"/>
      <c r="AT414" s="79"/>
      <c r="AU414" s="79"/>
      <c r="AV414" s="79"/>
      <c r="AW414" s="79"/>
      <c r="AX414" s="79"/>
      <c r="AY414" s="79"/>
      <c r="AZ414" s="79"/>
      <c r="BA414">
        <v>7</v>
      </c>
      <c r="BB414" s="78" t="str">
        <f>REPLACE(INDEX(GroupVertices[Group],MATCH(Edges[[#This Row],[Vertex 1]],GroupVertices[Vertex],0)),1,1,"")</f>
        <v>10</v>
      </c>
      <c r="BC414" s="78" t="str">
        <f>REPLACE(INDEX(GroupVertices[Group],MATCH(Edges[[#This Row],[Vertex 2]],GroupVertices[Vertex],0)),1,1,"")</f>
        <v>10</v>
      </c>
      <c r="BD414" s="48">
        <v>1</v>
      </c>
      <c r="BE414" s="49">
        <v>10</v>
      </c>
      <c r="BF414" s="48">
        <v>0</v>
      </c>
      <c r="BG414" s="49">
        <v>0</v>
      </c>
      <c r="BH414" s="48">
        <v>0</v>
      </c>
      <c r="BI414" s="49">
        <v>0</v>
      </c>
      <c r="BJ414" s="48">
        <v>9</v>
      </c>
      <c r="BK414" s="49">
        <v>90</v>
      </c>
      <c r="BL414" s="48">
        <v>10</v>
      </c>
    </row>
    <row r="415" spans="1:64" ht="15">
      <c r="A415" s="64" t="s">
        <v>269</v>
      </c>
      <c r="B415" s="64" t="s">
        <v>269</v>
      </c>
      <c r="C415" s="65" t="s">
        <v>2920</v>
      </c>
      <c r="D415" s="66">
        <v>6.818181818181818</v>
      </c>
      <c r="E415" s="67" t="s">
        <v>136</v>
      </c>
      <c r="F415" s="68">
        <v>22.454545454545453</v>
      </c>
      <c r="G415" s="65"/>
      <c r="H415" s="69"/>
      <c r="I415" s="70"/>
      <c r="J415" s="70"/>
      <c r="K415" s="34" t="s">
        <v>65</v>
      </c>
      <c r="L415" s="77">
        <v>415</v>
      </c>
      <c r="M415" s="77"/>
      <c r="N415" s="72"/>
      <c r="O415" s="79" t="s">
        <v>176</v>
      </c>
      <c r="P415" s="81">
        <v>43472.56600694444</v>
      </c>
      <c r="Q415" s="79" t="s">
        <v>471</v>
      </c>
      <c r="R415" s="82" t="s">
        <v>510</v>
      </c>
      <c r="S415" s="79" t="s">
        <v>547</v>
      </c>
      <c r="T415" s="79"/>
      <c r="U415" s="79"/>
      <c r="V415" s="82" t="s">
        <v>715</v>
      </c>
      <c r="W415" s="81">
        <v>43472.56600694444</v>
      </c>
      <c r="X415" s="82" t="s">
        <v>913</v>
      </c>
      <c r="Y415" s="79"/>
      <c r="Z415" s="79"/>
      <c r="AA415" s="85" t="s">
        <v>1136</v>
      </c>
      <c r="AB415" s="79"/>
      <c r="AC415" s="79" t="b">
        <v>0</v>
      </c>
      <c r="AD415" s="79">
        <v>0</v>
      </c>
      <c r="AE415" s="85" t="s">
        <v>1169</v>
      </c>
      <c r="AF415" s="79" t="b">
        <v>0</v>
      </c>
      <c r="AG415" s="79" t="s">
        <v>1182</v>
      </c>
      <c r="AH415" s="79"/>
      <c r="AI415" s="85" t="s">
        <v>1169</v>
      </c>
      <c r="AJ415" s="79" t="b">
        <v>0</v>
      </c>
      <c r="AK415" s="79">
        <v>0</v>
      </c>
      <c r="AL415" s="85" t="s">
        <v>1169</v>
      </c>
      <c r="AM415" s="79" t="s">
        <v>1204</v>
      </c>
      <c r="AN415" s="79" t="b">
        <v>0</v>
      </c>
      <c r="AO415" s="85" t="s">
        <v>1136</v>
      </c>
      <c r="AP415" s="79" t="s">
        <v>176</v>
      </c>
      <c r="AQ415" s="79">
        <v>0</v>
      </c>
      <c r="AR415" s="79">
        <v>0</v>
      </c>
      <c r="AS415" s="79"/>
      <c r="AT415" s="79"/>
      <c r="AU415" s="79"/>
      <c r="AV415" s="79"/>
      <c r="AW415" s="79"/>
      <c r="AX415" s="79"/>
      <c r="AY415" s="79"/>
      <c r="AZ415" s="79"/>
      <c r="BA415">
        <v>7</v>
      </c>
      <c r="BB415" s="78" t="str">
        <f>REPLACE(INDEX(GroupVertices[Group],MATCH(Edges[[#This Row],[Vertex 1]],GroupVertices[Vertex],0)),1,1,"")</f>
        <v>10</v>
      </c>
      <c r="BC415" s="78" t="str">
        <f>REPLACE(INDEX(GroupVertices[Group],MATCH(Edges[[#This Row],[Vertex 2]],GroupVertices[Vertex],0)),1,1,"")</f>
        <v>10</v>
      </c>
      <c r="BD415" s="48">
        <v>0</v>
      </c>
      <c r="BE415" s="49">
        <v>0</v>
      </c>
      <c r="BF415" s="48">
        <v>0</v>
      </c>
      <c r="BG415" s="49">
        <v>0</v>
      </c>
      <c r="BH415" s="48">
        <v>0</v>
      </c>
      <c r="BI415" s="49">
        <v>0</v>
      </c>
      <c r="BJ415" s="48">
        <v>7</v>
      </c>
      <c r="BK415" s="49">
        <v>100</v>
      </c>
      <c r="BL415" s="48">
        <v>7</v>
      </c>
    </row>
    <row r="416" spans="1:64" ht="15">
      <c r="A416" s="64" t="s">
        <v>269</v>
      </c>
      <c r="B416" s="64" t="s">
        <v>269</v>
      </c>
      <c r="C416" s="65" t="s">
        <v>2920</v>
      </c>
      <c r="D416" s="66">
        <v>6.818181818181818</v>
      </c>
      <c r="E416" s="67" t="s">
        <v>136</v>
      </c>
      <c r="F416" s="68">
        <v>22.454545454545453</v>
      </c>
      <c r="G416" s="65"/>
      <c r="H416" s="69"/>
      <c r="I416" s="70"/>
      <c r="J416" s="70"/>
      <c r="K416" s="34" t="s">
        <v>65</v>
      </c>
      <c r="L416" s="77">
        <v>416</v>
      </c>
      <c r="M416" s="77"/>
      <c r="N416" s="72"/>
      <c r="O416" s="79" t="s">
        <v>176</v>
      </c>
      <c r="P416" s="81">
        <v>43502.721550925926</v>
      </c>
      <c r="Q416" s="79" t="s">
        <v>473</v>
      </c>
      <c r="R416" s="82" t="s">
        <v>506</v>
      </c>
      <c r="S416" s="79" t="s">
        <v>547</v>
      </c>
      <c r="T416" s="79"/>
      <c r="U416" s="79"/>
      <c r="V416" s="82" t="s">
        <v>715</v>
      </c>
      <c r="W416" s="81">
        <v>43502.721550925926</v>
      </c>
      <c r="X416" s="82" t="s">
        <v>914</v>
      </c>
      <c r="Y416" s="79"/>
      <c r="Z416" s="79"/>
      <c r="AA416" s="85" t="s">
        <v>1137</v>
      </c>
      <c r="AB416" s="79"/>
      <c r="AC416" s="79" t="b">
        <v>0</v>
      </c>
      <c r="AD416" s="79">
        <v>0</v>
      </c>
      <c r="AE416" s="85" t="s">
        <v>1169</v>
      </c>
      <c r="AF416" s="79" t="b">
        <v>0</v>
      </c>
      <c r="AG416" s="79" t="s">
        <v>1182</v>
      </c>
      <c r="AH416" s="79"/>
      <c r="AI416" s="85" t="s">
        <v>1169</v>
      </c>
      <c r="AJ416" s="79" t="b">
        <v>0</v>
      </c>
      <c r="AK416" s="79">
        <v>0</v>
      </c>
      <c r="AL416" s="85" t="s">
        <v>1169</v>
      </c>
      <c r="AM416" s="79" t="s">
        <v>1204</v>
      </c>
      <c r="AN416" s="79" t="b">
        <v>0</v>
      </c>
      <c r="AO416" s="85" t="s">
        <v>1137</v>
      </c>
      <c r="AP416" s="79" t="s">
        <v>176</v>
      </c>
      <c r="AQ416" s="79">
        <v>0</v>
      </c>
      <c r="AR416" s="79">
        <v>0</v>
      </c>
      <c r="AS416" s="79"/>
      <c r="AT416" s="79"/>
      <c r="AU416" s="79"/>
      <c r="AV416" s="79"/>
      <c r="AW416" s="79"/>
      <c r="AX416" s="79"/>
      <c r="AY416" s="79"/>
      <c r="AZ416" s="79"/>
      <c r="BA416">
        <v>7</v>
      </c>
      <c r="BB416" s="78" t="str">
        <f>REPLACE(INDEX(GroupVertices[Group],MATCH(Edges[[#This Row],[Vertex 1]],GroupVertices[Vertex],0)),1,1,"")</f>
        <v>10</v>
      </c>
      <c r="BC416" s="78" t="str">
        <f>REPLACE(INDEX(GroupVertices[Group],MATCH(Edges[[#This Row],[Vertex 2]],GroupVertices[Vertex],0)),1,1,"")</f>
        <v>10</v>
      </c>
      <c r="BD416" s="48">
        <v>0</v>
      </c>
      <c r="BE416" s="49">
        <v>0</v>
      </c>
      <c r="BF416" s="48">
        <v>0</v>
      </c>
      <c r="BG416" s="49">
        <v>0</v>
      </c>
      <c r="BH416" s="48">
        <v>0</v>
      </c>
      <c r="BI416" s="49">
        <v>0</v>
      </c>
      <c r="BJ416" s="48">
        <v>8</v>
      </c>
      <c r="BK416" s="49">
        <v>100</v>
      </c>
      <c r="BL416" s="48">
        <v>8</v>
      </c>
    </row>
    <row r="417" spans="1:64" ht="15">
      <c r="A417" s="64" t="s">
        <v>269</v>
      </c>
      <c r="B417" s="64" t="s">
        <v>269</v>
      </c>
      <c r="C417" s="65" t="s">
        <v>2920</v>
      </c>
      <c r="D417" s="66">
        <v>6.818181818181818</v>
      </c>
      <c r="E417" s="67" t="s">
        <v>136</v>
      </c>
      <c r="F417" s="68">
        <v>22.454545454545453</v>
      </c>
      <c r="G417" s="65"/>
      <c r="H417" s="69"/>
      <c r="I417" s="70"/>
      <c r="J417" s="70"/>
      <c r="K417" s="34" t="s">
        <v>65</v>
      </c>
      <c r="L417" s="77">
        <v>417</v>
      </c>
      <c r="M417" s="77"/>
      <c r="N417" s="72"/>
      <c r="O417" s="79" t="s">
        <v>176</v>
      </c>
      <c r="P417" s="81">
        <v>43511.312581018516</v>
      </c>
      <c r="Q417" s="79" t="s">
        <v>474</v>
      </c>
      <c r="R417" s="82" t="s">
        <v>531</v>
      </c>
      <c r="S417" s="79" t="s">
        <v>547</v>
      </c>
      <c r="T417" s="79" t="s">
        <v>562</v>
      </c>
      <c r="U417" s="79"/>
      <c r="V417" s="82" t="s">
        <v>715</v>
      </c>
      <c r="W417" s="81">
        <v>43511.312581018516</v>
      </c>
      <c r="X417" s="82" t="s">
        <v>915</v>
      </c>
      <c r="Y417" s="79"/>
      <c r="Z417" s="79"/>
      <c r="AA417" s="85" t="s">
        <v>1138</v>
      </c>
      <c r="AB417" s="79"/>
      <c r="AC417" s="79" t="b">
        <v>0</v>
      </c>
      <c r="AD417" s="79">
        <v>0</v>
      </c>
      <c r="AE417" s="85" t="s">
        <v>1169</v>
      </c>
      <c r="AF417" s="79" t="b">
        <v>0</v>
      </c>
      <c r="AG417" s="79" t="s">
        <v>1182</v>
      </c>
      <c r="AH417" s="79"/>
      <c r="AI417" s="85" t="s">
        <v>1169</v>
      </c>
      <c r="AJ417" s="79" t="b">
        <v>0</v>
      </c>
      <c r="AK417" s="79">
        <v>0</v>
      </c>
      <c r="AL417" s="85" t="s">
        <v>1169</v>
      </c>
      <c r="AM417" s="79" t="s">
        <v>1204</v>
      </c>
      <c r="AN417" s="79" t="b">
        <v>0</v>
      </c>
      <c r="AO417" s="85" t="s">
        <v>1138</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10</v>
      </c>
      <c r="BC417" s="78" t="str">
        <f>REPLACE(INDEX(GroupVertices[Group],MATCH(Edges[[#This Row],[Vertex 2]],GroupVertices[Vertex],0)),1,1,"")</f>
        <v>10</v>
      </c>
      <c r="BD417" s="48">
        <v>0</v>
      </c>
      <c r="BE417" s="49">
        <v>0</v>
      </c>
      <c r="BF417" s="48">
        <v>0</v>
      </c>
      <c r="BG417" s="49">
        <v>0</v>
      </c>
      <c r="BH417" s="48">
        <v>0</v>
      </c>
      <c r="BI417" s="49">
        <v>0</v>
      </c>
      <c r="BJ417" s="48">
        <v>7</v>
      </c>
      <c r="BK417" s="49">
        <v>100</v>
      </c>
      <c r="BL417" s="48">
        <v>7</v>
      </c>
    </row>
    <row r="418" spans="1:64" ht="15">
      <c r="A418" s="64" t="s">
        <v>269</v>
      </c>
      <c r="B418" s="64" t="s">
        <v>269</v>
      </c>
      <c r="C418" s="65" t="s">
        <v>2920</v>
      </c>
      <c r="D418" s="66">
        <v>6.818181818181818</v>
      </c>
      <c r="E418" s="67" t="s">
        <v>136</v>
      </c>
      <c r="F418" s="68">
        <v>22.454545454545453</v>
      </c>
      <c r="G418" s="65"/>
      <c r="H418" s="69"/>
      <c r="I418" s="70"/>
      <c r="J418" s="70"/>
      <c r="K418" s="34" t="s">
        <v>65</v>
      </c>
      <c r="L418" s="77">
        <v>418</v>
      </c>
      <c r="M418" s="77"/>
      <c r="N418" s="72"/>
      <c r="O418" s="79" t="s">
        <v>176</v>
      </c>
      <c r="P418" s="81">
        <v>43511.50347222222</v>
      </c>
      <c r="Q418" s="79" t="s">
        <v>471</v>
      </c>
      <c r="R418" s="82" t="s">
        <v>510</v>
      </c>
      <c r="S418" s="79" t="s">
        <v>547</v>
      </c>
      <c r="T418" s="79"/>
      <c r="U418" s="79"/>
      <c r="V418" s="82" t="s">
        <v>715</v>
      </c>
      <c r="W418" s="81">
        <v>43511.50347222222</v>
      </c>
      <c r="X418" s="82" t="s">
        <v>916</v>
      </c>
      <c r="Y418" s="79"/>
      <c r="Z418" s="79"/>
      <c r="AA418" s="85" t="s">
        <v>1139</v>
      </c>
      <c r="AB418" s="79"/>
      <c r="AC418" s="79" t="b">
        <v>0</v>
      </c>
      <c r="AD418" s="79">
        <v>0</v>
      </c>
      <c r="AE418" s="85" t="s">
        <v>1169</v>
      </c>
      <c r="AF418" s="79" t="b">
        <v>0</v>
      </c>
      <c r="AG418" s="79" t="s">
        <v>1182</v>
      </c>
      <c r="AH418" s="79"/>
      <c r="AI418" s="85" t="s">
        <v>1169</v>
      </c>
      <c r="AJ418" s="79" t="b">
        <v>0</v>
      </c>
      <c r="AK418" s="79">
        <v>0</v>
      </c>
      <c r="AL418" s="85" t="s">
        <v>1169</v>
      </c>
      <c r="AM418" s="79" t="s">
        <v>1204</v>
      </c>
      <c r="AN418" s="79" t="b">
        <v>0</v>
      </c>
      <c r="AO418" s="85" t="s">
        <v>1139</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10</v>
      </c>
      <c r="BC418" s="78" t="str">
        <f>REPLACE(INDEX(GroupVertices[Group],MATCH(Edges[[#This Row],[Vertex 2]],GroupVertices[Vertex],0)),1,1,"")</f>
        <v>10</v>
      </c>
      <c r="BD418" s="48">
        <v>0</v>
      </c>
      <c r="BE418" s="49">
        <v>0</v>
      </c>
      <c r="BF418" s="48">
        <v>0</v>
      </c>
      <c r="BG418" s="49">
        <v>0</v>
      </c>
      <c r="BH418" s="48">
        <v>0</v>
      </c>
      <c r="BI418" s="49">
        <v>0</v>
      </c>
      <c r="BJ418" s="48">
        <v>7</v>
      </c>
      <c r="BK418" s="49">
        <v>100</v>
      </c>
      <c r="BL418" s="48">
        <v>7</v>
      </c>
    </row>
    <row r="419" spans="1:64" ht="15">
      <c r="A419" s="64" t="s">
        <v>252</v>
      </c>
      <c r="B419" s="64" t="s">
        <v>262</v>
      </c>
      <c r="C419" s="65" t="s">
        <v>2921</v>
      </c>
      <c r="D419" s="66">
        <v>7.454545454545454</v>
      </c>
      <c r="E419" s="67" t="s">
        <v>136</v>
      </c>
      <c r="F419" s="68">
        <v>20.363636363636363</v>
      </c>
      <c r="G419" s="65"/>
      <c r="H419" s="69"/>
      <c r="I419" s="70"/>
      <c r="J419" s="70"/>
      <c r="K419" s="34" t="s">
        <v>66</v>
      </c>
      <c r="L419" s="77">
        <v>419</v>
      </c>
      <c r="M419" s="77"/>
      <c r="N419" s="72"/>
      <c r="O419" s="79" t="s">
        <v>307</v>
      </c>
      <c r="P419" s="81">
        <v>43431.812893518516</v>
      </c>
      <c r="Q419" s="79" t="s">
        <v>446</v>
      </c>
      <c r="R419" s="82" t="s">
        <v>528</v>
      </c>
      <c r="S419" s="79" t="s">
        <v>557</v>
      </c>
      <c r="T419" s="79" t="s">
        <v>603</v>
      </c>
      <c r="U419" s="79"/>
      <c r="V419" s="82" t="s">
        <v>699</v>
      </c>
      <c r="W419" s="81">
        <v>43431.812893518516</v>
      </c>
      <c r="X419" s="82" t="s">
        <v>884</v>
      </c>
      <c r="Y419" s="79"/>
      <c r="Z419" s="79"/>
      <c r="AA419" s="85" t="s">
        <v>1107</v>
      </c>
      <c r="AB419" s="79"/>
      <c r="AC419" s="79" t="b">
        <v>0</v>
      </c>
      <c r="AD419" s="79">
        <v>4</v>
      </c>
      <c r="AE419" s="85" t="s">
        <v>1169</v>
      </c>
      <c r="AF419" s="79" t="b">
        <v>0</v>
      </c>
      <c r="AG419" s="79" t="s">
        <v>1182</v>
      </c>
      <c r="AH419" s="79"/>
      <c r="AI419" s="85" t="s">
        <v>1169</v>
      </c>
      <c r="AJ419" s="79" t="b">
        <v>0</v>
      </c>
      <c r="AK419" s="79">
        <v>4</v>
      </c>
      <c r="AL419" s="85" t="s">
        <v>1169</v>
      </c>
      <c r="AM419" s="79" t="s">
        <v>1188</v>
      </c>
      <c r="AN419" s="79" t="b">
        <v>0</v>
      </c>
      <c r="AO419" s="85" t="s">
        <v>1107</v>
      </c>
      <c r="AP419" s="79" t="s">
        <v>1205</v>
      </c>
      <c r="AQ419" s="79">
        <v>0</v>
      </c>
      <c r="AR419" s="79">
        <v>0</v>
      </c>
      <c r="AS419" s="79"/>
      <c r="AT419" s="79"/>
      <c r="AU419" s="79"/>
      <c r="AV419" s="79"/>
      <c r="AW419" s="79"/>
      <c r="AX419" s="79"/>
      <c r="AY419" s="79"/>
      <c r="AZ419" s="79"/>
      <c r="BA419">
        <v>8</v>
      </c>
      <c r="BB419" s="78" t="str">
        <f>REPLACE(INDEX(GroupVertices[Group],MATCH(Edges[[#This Row],[Vertex 1]],GroupVertices[Vertex],0)),1,1,"")</f>
        <v>1</v>
      </c>
      <c r="BC419" s="78" t="str">
        <f>REPLACE(INDEX(GroupVertices[Group],MATCH(Edges[[#This Row],[Vertex 2]],GroupVertices[Vertex],0)),1,1,"")</f>
        <v>2</v>
      </c>
      <c r="BD419" s="48"/>
      <c r="BE419" s="49"/>
      <c r="BF419" s="48"/>
      <c r="BG419" s="49"/>
      <c r="BH419" s="48"/>
      <c r="BI419" s="49"/>
      <c r="BJ419" s="48"/>
      <c r="BK419" s="49"/>
      <c r="BL419" s="48"/>
    </row>
    <row r="420" spans="1:64" ht="15">
      <c r="A420" s="64" t="s">
        <v>252</v>
      </c>
      <c r="B420" s="64" t="s">
        <v>252</v>
      </c>
      <c r="C420" s="65" t="s">
        <v>2918</v>
      </c>
      <c r="D420" s="66">
        <v>10</v>
      </c>
      <c r="E420" s="67" t="s">
        <v>136</v>
      </c>
      <c r="F420" s="68">
        <v>12</v>
      </c>
      <c r="G420" s="65"/>
      <c r="H420" s="69"/>
      <c r="I420" s="70"/>
      <c r="J420" s="70"/>
      <c r="K420" s="34" t="s">
        <v>65</v>
      </c>
      <c r="L420" s="77">
        <v>420</v>
      </c>
      <c r="M420" s="77"/>
      <c r="N420" s="72"/>
      <c r="O420" s="79" t="s">
        <v>176</v>
      </c>
      <c r="P420" s="81">
        <v>43437.67431712963</v>
      </c>
      <c r="Q420" s="79" t="s">
        <v>475</v>
      </c>
      <c r="R420" s="82" t="s">
        <v>536</v>
      </c>
      <c r="S420" s="79" t="s">
        <v>558</v>
      </c>
      <c r="T420" s="79" t="s">
        <v>616</v>
      </c>
      <c r="U420" s="79"/>
      <c r="V420" s="82" t="s">
        <v>699</v>
      </c>
      <c r="W420" s="81">
        <v>43437.67431712963</v>
      </c>
      <c r="X420" s="82" t="s">
        <v>917</v>
      </c>
      <c r="Y420" s="79"/>
      <c r="Z420" s="79"/>
      <c r="AA420" s="85" t="s">
        <v>1140</v>
      </c>
      <c r="AB420" s="79"/>
      <c r="AC420" s="79" t="b">
        <v>0</v>
      </c>
      <c r="AD420" s="79">
        <v>6</v>
      </c>
      <c r="AE420" s="85" t="s">
        <v>1169</v>
      </c>
      <c r="AF420" s="79" t="b">
        <v>0</v>
      </c>
      <c r="AG420" s="79" t="s">
        <v>1182</v>
      </c>
      <c r="AH420" s="79"/>
      <c r="AI420" s="85" t="s">
        <v>1169</v>
      </c>
      <c r="AJ420" s="79" t="b">
        <v>0</v>
      </c>
      <c r="AK420" s="79">
        <v>2</v>
      </c>
      <c r="AL420" s="85" t="s">
        <v>1169</v>
      </c>
      <c r="AM420" s="79" t="s">
        <v>1188</v>
      </c>
      <c r="AN420" s="79" t="b">
        <v>0</v>
      </c>
      <c r="AO420" s="85" t="s">
        <v>1140</v>
      </c>
      <c r="AP420" s="79" t="s">
        <v>176</v>
      </c>
      <c r="AQ420" s="79">
        <v>0</v>
      </c>
      <c r="AR420" s="79">
        <v>0</v>
      </c>
      <c r="AS420" s="79"/>
      <c r="AT420" s="79"/>
      <c r="AU420" s="79"/>
      <c r="AV420" s="79"/>
      <c r="AW420" s="79"/>
      <c r="AX420" s="79"/>
      <c r="AY420" s="79"/>
      <c r="AZ420" s="79"/>
      <c r="BA420">
        <v>12</v>
      </c>
      <c r="BB420" s="78" t="str">
        <f>REPLACE(INDEX(GroupVertices[Group],MATCH(Edges[[#This Row],[Vertex 1]],GroupVertices[Vertex],0)),1,1,"")</f>
        <v>1</v>
      </c>
      <c r="BC420" s="78" t="str">
        <f>REPLACE(INDEX(GroupVertices[Group],MATCH(Edges[[#This Row],[Vertex 2]],GroupVertices[Vertex],0)),1,1,"")</f>
        <v>1</v>
      </c>
      <c r="BD420" s="48">
        <v>0</v>
      </c>
      <c r="BE420" s="49">
        <v>0</v>
      </c>
      <c r="BF420" s="48">
        <v>0</v>
      </c>
      <c r="BG420" s="49">
        <v>0</v>
      </c>
      <c r="BH420" s="48">
        <v>0</v>
      </c>
      <c r="BI420" s="49">
        <v>0</v>
      </c>
      <c r="BJ420" s="48">
        <v>37</v>
      </c>
      <c r="BK420" s="49">
        <v>100</v>
      </c>
      <c r="BL420" s="48">
        <v>37</v>
      </c>
    </row>
    <row r="421" spans="1:64" ht="15">
      <c r="A421" s="64" t="s">
        <v>252</v>
      </c>
      <c r="B421" s="64" t="s">
        <v>252</v>
      </c>
      <c r="C421" s="65" t="s">
        <v>2918</v>
      </c>
      <c r="D421" s="66">
        <v>10</v>
      </c>
      <c r="E421" s="67" t="s">
        <v>136</v>
      </c>
      <c r="F421" s="68">
        <v>12</v>
      </c>
      <c r="G421" s="65"/>
      <c r="H421" s="69"/>
      <c r="I421" s="70"/>
      <c r="J421" s="70"/>
      <c r="K421" s="34" t="s">
        <v>65</v>
      </c>
      <c r="L421" s="77">
        <v>421</v>
      </c>
      <c r="M421" s="77"/>
      <c r="N421" s="72"/>
      <c r="O421" s="79" t="s">
        <v>176</v>
      </c>
      <c r="P421" s="81">
        <v>43438.68243055556</v>
      </c>
      <c r="Q421" s="79" t="s">
        <v>476</v>
      </c>
      <c r="R421" s="82" t="s">
        <v>537</v>
      </c>
      <c r="S421" s="79" t="s">
        <v>545</v>
      </c>
      <c r="T421" s="79"/>
      <c r="U421" s="79"/>
      <c r="V421" s="82" t="s">
        <v>699</v>
      </c>
      <c r="W421" s="81">
        <v>43438.68243055556</v>
      </c>
      <c r="X421" s="82" t="s">
        <v>918</v>
      </c>
      <c r="Y421" s="79"/>
      <c r="Z421" s="79"/>
      <c r="AA421" s="85" t="s">
        <v>1141</v>
      </c>
      <c r="AB421" s="79"/>
      <c r="AC421" s="79" t="b">
        <v>0</v>
      </c>
      <c r="AD421" s="79">
        <v>2</v>
      </c>
      <c r="AE421" s="85" t="s">
        <v>1169</v>
      </c>
      <c r="AF421" s="79" t="b">
        <v>1</v>
      </c>
      <c r="AG421" s="79" t="s">
        <v>1182</v>
      </c>
      <c r="AH421" s="79"/>
      <c r="AI421" s="85" t="s">
        <v>1041</v>
      </c>
      <c r="AJ421" s="79" t="b">
        <v>0</v>
      </c>
      <c r="AK421" s="79">
        <v>1</v>
      </c>
      <c r="AL421" s="85" t="s">
        <v>1169</v>
      </c>
      <c r="AM421" s="79" t="s">
        <v>1188</v>
      </c>
      <c r="AN421" s="79" t="b">
        <v>0</v>
      </c>
      <c r="AO421" s="85" t="s">
        <v>1141</v>
      </c>
      <c r="AP421" s="79" t="s">
        <v>176</v>
      </c>
      <c r="AQ421" s="79">
        <v>0</v>
      </c>
      <c r="AR421" s="79">
        <v>0</v>
      </c>
      <c r="AS421" s="79"/>
      <c r="AT421" s="79"/>
      <c r="AU421" s="79"/>
      <c r="AV421" s="79"/>
      <c r="AW421" s="79"/>
      <c r="AX421" s="79"/>
      <c r="AY421" s="79"/>
      <c r="AZ421" s="79"/>
      <c r="BA421">
        <v>12</v>
      </c>
      <c r="BB421" s="78" t="str">
        <f>REPLACE(INDEX(GroupVertices[Group],MATCH(Edges[[#This Row],[Vertex 1]],GroupVertices[Vertex],0)),1,1,"")</f>
        <v>1</v>
      </c>
      <c r="BC421" s="78" t="str">
        <f>REPLACE(INDEX(GroupVertices[Group],MATCH(Edges[[#This Row],[Vertex 2]],GroupVertices[Vertex],0)),1,1,"")</f>
        <v>1</v>
      </c>
      <c r="BD421" s="48">
        <v>1</v>
      </c>
      <c r="BE421" s="49">
        <v>50</v>
      </c>
      <c r="BF421" s="48">
        <v>0</v>
      </c>
      <c r="BG421" s="49">
        <v>0</v>
      </c>
      <c r="BH421" s="48">
        <v>0</v>
      </c>
      <c r="BI421" s="49">
        <v>0</v>
      </c>
      <c r="BJ421" s="48">
        <v>1</v>
      </c>
      <c r="BK421" s="49">
        <v>50</v>
      </c>
      <c r="BL421" s="48">
        <v>2</v>
      </c>
    </row>
    <row r="422" spans="1:64" ht="15">
      <c r="A422" s="64" t="s">
        <v>252</v>
      </c>
      <c r="B422" s="64" t="s">
        <v>252</v>
      </c>
      <c r="C422" s="65" t="s">
        <v>2918</v>
      </c>
      <c r="D422" s="66">
        <v>10</v>
      </c>
      <c r="E422" s="67" t="s">
        <v>136</v>
      </c>
      <c r="F422" s="68">
        <v>12</v>
      </c>
      <c r="G422" s="65"/>
      <c r="H422" s="69"/>
      <c r="I422" s="70"/>
      <c r="J422" s="70"/>
      <c r="K422" s="34" t="s">
        <v>65</v>
      </c>
      <c r="L422" s="77">
        <v>422</v>
      </c>
      <c r="M422" s="77"/>
      <c r="N422" s="72"/>
      <c r="O422" s="79" t="s">
        <v>176</v>
      </c>
      <c r="P422" s="81">
        <v>43438.76975694444</v>
      </c>
      <c r="Q422" s="79" t="s">
        <v>477</v>
      </c>
      <c r="R422" s="82" t="s">
        <v>538</v>
      </c>
      <c r="S422" s="79" t="s">
        <v>548</v>
      </c>
      <c r="T422" s="79" t="s">
        <v>617</v>
      </c>
      <c r="U422" s="79"/>
      <c r="V422" s="82" t="s">
        <v>699</v>
      </c>
      <c r="W422" s="81">
        <v>43438.76975694444</v>
      </c>
      <c r="X422" s="82" t="s">
        <v>919</v>
      </c>
      <c r="Y422" s="79"/>
      <c r="Z422" s="79"/>
      <c r="AA422" s="85" t="s">
        <v>1142</v>
      </c>
      <c r="AB422" s="79"/>
      <c r="AC422" s="79" t="b">
        <v>0</v>
      </c>
      <c r="AD422" s="79">
        <v>1</v>
      </c>
      <c r="AE422" s="85" t="s">
        <v>1169</v>
      </c>
      <c r="AF422" s="79" t="b">
        <v>0</v>
      </c>
      <c r="AG422" s="79" t="s">
        <v>1182</v>
      </c>
      <c r="AH422" s="79"/>
      <c r="AI422" s="85" t="s">
        <v>1169</v>
      </c>
      <c r="AJ422" s="79" t="b">
        <v>0</v>
      </c>
      <c r="AK422" s="79">
        <v>1</v>
      </c>
      <c r="AL422" s="85" t="s">
        <v>1169</v>
      </c>
      <c r="AM422" s="79" t="s">
        <v>1188</v>
      </c>
      <c r="AN422" s="79" t="b">
        <v>0</v>
      </c>
      <c r="AO422" s="85" t="s">
        <v>1142</v>
      </c>
      <c r="AP422" s="79" t="s">
        <v>176</v>
      </c>
      <c r="AQ422" s="79">
        <v>0</v>
      </c>
      <c r="AR422" s="79">
        <v>0</v>
      </c>
      <c r="AS422" s="79"/>
      <c r="AT422" s="79"/>
      <c r="AU422" s="79"/>
      <c r="AV422" s="79"/>
      <c r="AW422" s="79"/>
      <c r="AX422" s="79"/>
      <c r="AY422" s="79"/>
      <c r="AZ422" s="79"/>
      <c r="BA422">
        <v>12</v>
      </c>
      <c r="BB422" s="78" t="str">
        <f>REPLACE(INDEX(GroupVertices[Group],MATCH(Edges[[#This Row],[Vertex 1]],GroupVertices[Vertex],0)),1,1,"")</f>
        <v>1</v>
      </c>
      <c r="BC422" s="78" t="str">
        <f>REPLACE(INDEX(GroupVertices[Group],MATCH(Edges[[#This Row],[Vertex 2]],GroupVertices[Vertex],0)),1,1,"")</f>
        <v>1</v>
      </c>
      <c r="BD422" s="48">
        <v>0</v>
      </c>
      <c r="BE422" s="49">
        <v>0</v>
      </c>
      <c r="BF422" s="48">
        <v>0</v>
      </c>
      <c r="BG422" s="49">
        <v>0</v>
      </c>
      <c r="BH422" s="48">
        <v>0</v>
      </c>
      <c r="BI422" s="49">
        <v>0</v>
      </c>
      <c r="BJ422" s="48">
        <v>31</v>
      </c>
      <c r="BK422" s="49">
        <v>100</v>
      </c>
      <c r="BL422" s="48">
        <v>31</v>
      </c>
    </row>
    <row r="423" spans="1:64" ht="15">
      <c r="A423" s="64" t="s">
        <v>252</v>
      </c>
      <c r="B423" s="64" t="s">
        <v>262</v>
      </c>
      <c r="C423" s="65" t="s">
        <v>2921</v>
      </c>
      <c r="D423" s="66">
        <v>7.454545454545454</v>
      </c>
      <c r="E423" s="67" t="s">
        <v>136</v>
      </c>
      <c r="F423" s="68">
        <v>20.363636363636363</v>
      </c>
      <c r="G423" s="65"/>
      <c r="H423" s="69"/>
      <c r="I423" s="70"/>
      <c r="J423" s="70"/>
      <c r="K423" s="34" t="s">
        <v>66</v>
      </c>
      <c r="L423" s="77">
        <v>423</v>
      </c>
      <c r="M423" s="77"/>
      <c r="N423" s="72"/>
      <c r="O423" s="79" t="s">
        <v>307</v>
      </c>
      <c r="P423" s="81">
        <v>43440.22516203704</v>
      </c>
      <c r="Q423" s="79" t="s">
        <v>374</v>
      </c>
      <c r="R423" s="82" t="s">
        <v>502</v>
      </c>
      <c r="S423" s="79" t="s">
        <v>547</v>
      </c>
      <c r="T423" s="79" t="s">
        <v>575</v>
      </c>
      <c r="U423" s="79"/>
      <c r="V423" s="82" t="s">
        <v>699</v>
      </c>
      <c r="W423" s="81">
        <v>43440.22516203704</v>
      </c>
      <c r="X423" s="82" t="s">
        <v>784</v>
      </c>
      <c r="Y423" s="79"/>
      <c r="Z423" s="79"/>
      <c r="AA423" s="85" t="s">
        <v>1007</v>
      </c>
      <c r="AB423" s="79"/>
      <c r="AC423" s="79" t="b">
        <v>0</v>
      </c>
      <c r="AD423" s="79">
        <v>3</v>
      </c>
      <c r="AE423" s="85" t="s">
        <v>1169</v>
      </c>
      <c r="AF423" s="79" t="b">
        <v>0</v>
      </c>
      <c r="AG423" s="79" t="s">
        <v>1182</v>
      </c>
      <c r="AH423" s="79"/>
      <c r="AI423" s="85" t="s">
        <v>1169</v>
      </c>
      <c r="AJ423" s="79" t="b">
        <v>0</v>
      </c>
      <c r="AK423" s="79">
        <v>0</v>
      </c>
      <c r="AL423" s="85" t="s">
        <v>1169</v>
      </c>
      <c r="AM423" s="79" t="s">
        <v>1188</v>
      </c>
      <c r="AN423" s="79" t="b">
        <v>0</v>
      </c>
      <c r="AO423" s="85" t="s">
        <v>1007</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1</v>
      </c>
      <c r="BC423" s="78" t="str">
        <f>REPLACE(INDEX(GroupVertices[Group],MATCH(Edges[[#This Row],[Vertex 2]],GroupVertices[Vertex],0)),1,1,"")</f>
        <v>2</v>
      </c>
      <c r="BD423" s="48"/>
      <c r="BE423" s="49"/>
      <c r="BF423" s="48"/>
      <c r="BG423" s="49"/>
      <c r="BH423" s="48"/>
      <c r="BI423" s="49"/>
      <c r="BJ423" s="48"/>
      <c r="BK423" s="49"/>
      <c r="BL423" s="48"/>
    </row>
    <row r="424" spans="1:64" ht="15">
      <c r="A424" s="64" t="s">
        <v>252</v>
      </c>
      <c r="B424" s="64" t="s">
        <v>252</v>
      </c>
      <c r="C424" s="65" t="s">
        <v>2918</v>
      </c>
      <c r="D424" s="66">
        <v>10</v>
      </c>
      <c r="E424" s="67" t="s">
        <v>136</v>
      </c>
      <c r="F424" s="68">
        <v>12</v>
      </c>
      <c r="G424" s="65"/>
      <c r="H424" s="69"/>
      <c r="I424" s="70"/>
      <c r="J424" s="70"/>
      <c r="K424" s="34" t="s">
        <v>65</v>
      </c>
      <c r="L424" s="77">
        <v>424</v>
      </c>
      <c r="M424" s="77"/>
      <c r="N424" s="72"/>
      <c r="O424" s="79" t="s">
        <v>176</v>
      </c>
      <c r="P424" s="81">
        <v>43440.843194444446</v>
      </c>
      <c r="Q424" s="79" t="s">
        <v>478</v>
      </c>
      <c r="R424" s="82" t="s">
        <v>536</v>
      </c>
      <c r="S424" s="79" t="s">
        <v>558</v>
      </c>
      <c r="T424" s="79" t="s">
        <v>618</v>
      </c>
      <c r="U424" s="79"/>
      <c r="V424" s="82" t="s">
        <v>699</v>
      </c>
      <c r="W424" s="81">
        <v>43440.843194444446</v>
      </c>
      <c r="X424" s="82" t="s">
        <v>920</v>
      </c>
      <c r="Y424" s="79"/>
      <c r="Z424" s="79"/>
      <c r="AA424" s="85" t="s">
        <v>1143</v>
      </c>
      <c r="AB424" s="79"/>
      <c r="AC424" s="79" t="b">
        <v>0</v>
      </c>
      <c r="AD424" s="79">
        <v>0</v>
      </c>
      <c r="AE424" s="85" t="s">
        <v>1169</v>
      </c>
      <c r="AF424" s="79" t="b">
        <v>0</v>
      </c>
      <c r="AG424" s="79" t="s">
        <v>1182</v>
      </c>
      <c r="AH424" s="79"/>
      <c r="AI424" s="85" t="s">
        <v>1169</v>
      </c>
      <c r="AJ424" s="79" t="b">
        <v>0</v>
      </c>
      <c r="AK424" s="79">
        <v>0</v>
      </c>
      <c r="AL424" s="85" t="s">
        <v>1169</v>
      </c>
      <c r="AM424" s="79" t="s">
        <v>1188</v>
      </c>
      <c r="AN424" s="79" t="b">
        <v>0</v>
      </c>
      <c r="AO424" s="85" t="s">
        <v>1143</v>
      </c>
      <c r="AP424" s="79" t="s">
        <v>176</v>
      </c>
      <c r="AQ424" s="79">
        <v>0</v>
      </c>
      <c r="AR424" s="79">
        <v>0</v>
      </c>
      <c r="AS424" s="79"/>
      <c r="AT424" s="79"/>
      <c r="AU424" s="79"/>
      <c r="AV424" s="79"/>
      <c r="AW424" s="79"/>
      <c r="AX424" s="79"/>
      <c r="AY424" s="79"/>
      <c r="AZ424" s="79"/>
      <c r="BA424">
        <v>12</v>
      </c>
      <c r="BB424" s="78" t="str">
        <f>REPLACE(INDEX(GroupVertices[Group],MATCH(Edges[[#This Row],[Vertex 1]],GroupVertices[Vertex],0)),1,1,"")</f>
        <v>1</v>
      </c>
      <c r="BC424" s="78" t="str">
        <f>REPLACE(INDEX(GroupVertices[Group],MATCH(Edges[[#This Row],[Vertex 2]],GroupVertices[Vertex],0)),1,1,"")</f>
        <v>1</v>
      </c>
      <c r="BD424" s="48">
        <v>0</v>
      </c>
      <c r="BE424" s="49">
        <v>0</v>
      </c>
      <c r="BF424" s="48">
        <v>1</v>
      </c>
      <c r="BG424" s="49">
        <v>3.8461538461538463</v>
      </c>
      <c r="BH424" s="48">
        <v>0</v>
      </c>
      <c r="BI424" s="49">
        <v>0</v>
      </c>
      <c r="BJ424" s="48">
        <v>25</v>
      </c>
      <c r="BK424" s="49">
        <v>96.15384615384616</v>
      </c>
      <c r="BL424" s="48">
        <v>26</v>
      </c>
    </row>
    <row r="425" spans="1:64" ht="15">
      <c r="A425" s="64" t="s">
        <v>252</v>
      </c>
      <c r="B425" s="64" t="s">
        <v>252</v>
      </c>
      <c r="C425" s="65" t="s">
        <v>2918</v>
      </c>
      <c r="D425" s="66">
        <v>10</v>
      </c>
      <c r="E425" s="67" t="s">
        <v>136</v>
      </c>
      <c r="F425" s="68">
        <v>12</v>
      </c>
      <c r="G425" s="65"/>
      <c r="H425" s="69"/>
      <c r="I425" s="70"/>
      <c r="J425" s="70"/>
      <c r="K425" s="34" t="s">
        <v>65</v>
      </c>
      <c r="L425" s="77">
        <v>425</v>
      </c>
      <c r="M425" s="77"/>
      <c r="N425" s="72"/>
      <c r="O425" s="79" t="s">
        <v>176</v>
      </c>
      <c r="P425" s="81">
        <v>43444.598344907405</v>
      </c>
      <c r="Q425" s="79" t="s">
        <v>479</v>
      </c>
      <c r="R425" s="79"/>
      <c r="S425" s="79"/>
      <c r="T425" s="79" t="s">
        <v>619</v>
      </c>
      <c r="U425" s="82" t="s">
        <v>657</v>
      </c>
      <c r="V425" s="82" t="s">
        <v>657</v>
      </c>
      <c r="W425" s="81">
        <v>43444.598344907405</v>
      </c>
      <c r="X425" s="82" t="s">
        <v>921</v>
      </c>
      <c r="Y425" s="79"/>
      <c r="Z425" s="79"/>
      <c r="AA425" s="85" t="s">
        <v>1144</v>
      </c>
      <c r="AB425" s="79"/>
      <c r="AC425" s="79" t="b">
        <v>0</v>
      </c>
      <c r="AD425" s="79">
        <v>0</v>
      </c>
      <c r="AE425" s="85" t="s">
        <v>1169</v>
      </c>
      <c r="AF425" s="79" t="b">
        <v>0</v>
      </c>
      <c r="AG425" s="79" t="s">
        <v>1182</v>
      </c>
      <c r="AH425" s="79"/>
      <c r="AI425" s="85" t="s">
        <v>1169</v>
      </c>
      <c r="AJ425" s="79" t="b">
        <v>0</v>
      </c>
      <c r="AK425" s="79">
        <v>0</v>
      </c>
      <c r="AL425" s="85" t="s">
        <v>1169</v>
      </c>
      <c r="AM425" s="79" t="s">
        <v>1188</v>
      </c>
      <c r="AN425" s="79" t="b">
        <v>0</v>
      </c>
      <c r="AO425" s="85" t="s">
        <v>1144</v>
      </c>
      <c r="AP425" s="79" t="s">
        <v>176</v>
      </c>
      <c r="AQ425" s="79">
        <v>0</v>
      </c>
      <c r="AR425" s="79">
        <v>0</v>
      </c>
      <c r="AS425" s="79"/>
      <c r="AT425" s="79"/>
      <c r="AU425" s="79"/>
      <c r="AV425" s="79"/>
      <c r="AW425" s="79"/>
      <c r="AX425" s="79"/>
      <c r="AY425" s="79"/>
      <c r="AZ425" s="79"/>
      <c r="BA425">
        <v>12</v>
      </c>
      <c r="BB425" s="78" t="str">
        <f>REPLACE(INDEX(GroupVertices[Group],MATCH(Edges[[#This Row],[Vertex 1]],GroupVertices[Vertex],0)),1,1,"")</f>
        <v>1</v>
      </c>
      <c r="BC425" s="78" t="str">
        <f>REPLACE(INDEX(GroupVertices[Group],MATCH(Edges[[#This Row],[Vertex 2]],GroupVertices[Vertex],0)),1,1,"")</f>
        <v>1</v>
      </c>
      <c r="BD425" s="48">
        <v>1</v>
      </c>
      <c r="BE425" s="49">
        <v>5.555555555555555</v>
      </c>
      <c r="BF425" s="48">
        <v>0</v>
      </c>
      <c r="BG425" s="49">
        <v>0</v>
      </c>
      <c r="BH425" s="48">
        <v>0</v>
      </c>
      <c r="BI425" s="49">
        <v>0</v>
      </c>
      <c r="BJ425" s="48">
        <v>17</v>
      </c>
      <c r="BK425" s="49">
        <v>94.44444444444444</v>
      </c>
      <c r="BL425" s="48">
        <v>18</v>
      </c>
    </row>
    <row r="426" spans="1:64" ht="15">
      <c r="A426" s="64" t="s">
        <v>252</v>
      </c>
      <c r="B426" s="64" t="s">
        <v>252</v>
      </c>
      <c r="C426" s="65" t="s">
        <v>2918</v>
      </c>
      <c r="D426" s="66">
        <v>10</v>
      </c>
      <c r="E426" s="67" t="s">
        <v>136</v>
      </c>
      <c r="F426" s="68">
        <v>12</v>
      </c>
      <c r="G426" s="65"/>
      <c r="H426" s="69"/>
      <c r="I426" s="70"/>
      <c r="J426" s="70"/>
      <c r="K426" s="34" t="s">
        <v>65</v>
      </c>
      <c r="L426" s="77">
        <v>426</v>
      </c>
      <c r="M426" s="77"/>
      <c r="N426" s="72"/>
      <c r="O426" s="79" t="s">
        <v>176</v>
      </c>
      <c r="P426" s="81">
        <v>43445.56429398148</v>
      </c>
      <c r="Q426" s="79" t="s">
        <v>480</v>
      </c>
      <c r="R426" s="79"/>
      <c r="S426" s="79"/>
      <c r="T426" s="79" t="s">
        <v>563</v>
      </c>
      <c r="U426" s="82" t="s">
        <v>627</v>
      </c>
      <c r="V426" s="82" t="s">
        <v>627</v>
      </c>
      <c r="W426" s="81">
        <v>43445.56429398148</v>
      </c>
      <c r="X426" s="82" t="s">
        <v>922</v>
      </c>
      <c r="Y426" s="79"/>
      <c r="Z426" s="79"/>
      <c r="AA426" s="85" t="s">
        <v>1145</v>
      </c>
      <c r="AB426" s="79"/>
      <c r="AC426" s="79" t="b">
        <v>0</v>
      </c>
      <c r="AD426" s="79">
        <v>3</v>
      </c>
      <c r="AE426" s="85" t="s">
        <v>1169</v>
      </c>
      <c r="AF426" s="79" t="b">
        <v>0</v>
      </c>
      <c r="AG426" s="79" t="s">
        <v>1182</v>
      </c>
      <c r="AH426" s="79"/>
      <c r="AI426" s="85" t="s">
        <v>1169</v>
      </c>
      <c r="AJ426" s="79" t="b">
        <v>0</v>
      </c>
      <c r="AK426" s="79">
        <v>3</v>
      </c>
      <c r="AL426" s="85" t="s">
        <v>1169</v>
      </c>
      <c r="AM426" s="79" t="s">
        <v>1189</v>
      </c>
      <c r="AN426" s="79" t="b">
        <v>0</v>
      </c>
      <c r="AO426" s="85" t="s">
        <v>1145</v>
      </c>
      <c r="AP426" s="79" t="s">
        <v>176</v>
      </c>
      <c r="AQ426" s="79">
        <v>0</v>
      </c>
      <c r="AR426" s="79">
        <v>0</v>
      </c>
      <c r="AS426" s="79"/>
      <c r="AT426" s="79"/>
      <c r="AU426" s="79"/>
      <c r="AV426" s="79"/>
      <c r="AW426" s="79"/>
      <c r="AX426" s="79"/>
      <c r="AY426" s="79"/>
      <c r="AZ426" s="79"/>
      <c r="BA426">
        <v>12</v>
      </c>
      <c r="BB426" s="78" t="str">
        <f>REPLACE(INDEX(GroupVertices[Group],MATCH(Edges[[#This Row],[Vertex 1]],GroupVertices[Vertex],0)),1,1,"")</f>
        <v>1</v>
      </c>
      <c r="BC426" s="78" t="str">
        <f>REPLACE(INDEX(GroupVertices[Group],MATCH(Edges[[#This Row],[Vertex 2]],GroupVertices[Vertex],0)),1,1,"")</f>
        <v>1</v>
      </c>
      <c r="BD426" s="48">
        <v>1</v>
      </c>
      <c r="BE426" s="49">
        <v>9.090909090909092</v>
      </c>
      <c r="BF426" s="48">
        <v>0</v>
      </c>
      <c r="BG426" s="49">
        <v>0</v>
      </c>
      <c r="BH426" s="48">
        <v>0</v>
      </c>
      <c r="BI426" s="49">
        <v>0</v>
      </c>
      <c r="BJ426" s="48">
        <v>10</v>
      </c>
      <c r="BK426" s="49">
        <v>90.9090909090909</v>
      </c>
      <c r="BL426" s="48">
        <v>11</v>
      </c>
    </row>
    <row r="427" spans="1:64" ht="15">
      <c r="A427" s="64" t="s">
        <v>252</v>
      </c>
      <c r="B427" s="64" t="s">
        <v>252</v>
      </c>
      <c r="C427" s="65" t="s">
        <v>2918</v>
      </c>
      <c r="D427" s="66">
        <v>10</v>
      </c>
      <c r="E427" s="67" t="s">
        <v>136</v>
      </c>
      <c r="F427" s="68">
        <v>12</v>
      </c>
      <c r="G427" s="65"/>
      <c r="H427" s="69"/>
      <c r="I427" s="70"/>
      <c r="J427" s="70"/>
      <c r="K427" s="34" t="s">
        <v>65</v>
      </c>
      <c r="L427" s="77">
        <v>427</v>
      </c>
      <c r="M427" s="77"/>
      <c r="N427" s="72"/>
      <c r="O427" s="79" t="s">
        <v>176</v>
      </c>
      <c r="P427" s="81">
        <v>43445.68135416666</v>
      </c>
      <c r="Q427" s="79" t="s">
        <v>481</v>
      </c>
      <c r="R427" s="79"/>
      <c r="S427" s="79"/>
      <c r="T427" s="79" t="s">
        <v>581</v>
      </c>
      <c r="U427" s="82" t="s">
        <v>640</v>
      </c>
      <c r="V427" s="82" t="s">
        <v>640</v>
      </c>
      <c r="W427" s="81">
        <v>43445.68135416666</v>
      </c>
      <c r="X427" s="82" t="s">
        <v>923</v>
      </c>
      <c r="Y427" s="79"/>
      <c r="Z427" s="79"/>
      <c r="AA427" s="85" t="s">
        <v>1146</v>
      </c>
      <c r="AB427" s="79"/>
      <c r="AC427" s="79" t="b">
        <v>0</v>
      </c>
      <c r="AD427" s="79">
        <v>2</v>
      </c>
      <c r="AE427" s="85" t="s">
        <v>1169</v>
      </c>
      <c r="AF427" s="79" t="b">
        <v>0</v>
      </c>
      <c r="AG427" s="79" t="s">
        <v>1182</v>
      </c>
      <c r="AH427" s="79"/>
      <c r="AI427" s="85" t="s">
        <v>1169</v>
      </c>
      <c r="AJ427" s="79" t="b">
        <v>0</v>
      </c>
      <c r="AK427" s="79">
        <v>1</v>
      </c>
      <c r="AL427" s="85" t="s">
        <v>1169</v>
      </c>
      <c r="AM427" s="79" t="s">
        <v>1189</v>
      </c>
      <c r="AN427" s="79" t="b">
        <v>0</v>
      </c>
      <c r="AO427" s="85" t="s">
        <v>1146</v>
      </c>
      <c r="AP427" s="79" t="s">
        <v>176</v>
      </c>
      <c r="AQ427" s="79">
        <v>0</v>
      </c>
      <c r="AR427" s="79">
        <v>0</v>
      </c>
      <c r="AS427" s="79"/>
      <c r="AT427" s="79"/>
      <c r="AU427" s="79"/>
      <c r="AV427" s="79"/>
      <c r="AW427" s="79"/>
      <c r="AX427" s="79"/>
      <c r="AY427" s="79"/>
      <c r="AZ427" s="79"/>
      <c r="BA427">
        <v>12</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9</v>
      </c>
      <c r="BK427" s="49">
        <v>100</v>
      </c>
      <c r="BL427" s="48">
        <v>9</v>
      </c>
    </row>
    <row r="428" spans="1:64" ht="15">
      <c r="A428" s="64" t="s">
        <v>252</v>
      </c>
      <c r="B428" s="64" t="s">
        <v>252</v>
      </c>
      <c r="C428" s="65" t="s">
        <v>2918</v>
      </c>
      <c r="D428" s="66">
        <v>10</v>
      </c>
      <c r="E428" s="67" t="s">
        <v>136</v>
      </c>
      <c r="F428" s="68">
        <v>12</v>
      </c>
      <c r="G428" s="65"/>
      <c r="H428" s="69"/>
      <c r="I428" s="70"/>
      <c r="J428" s="70"/>
      <c r="K428" s="34" t="s">
        <v>65</v>
      </c>
      <c r="L428" s="77">
        <v>428</v>
      </c>
      <c r="M428" s="77"/>
      <c r="N428" s="72"/>
      <c r="O428" s="79" t="s">
        <v>176</v>
      </c>
      <c r="P428" s="81">
        <v>43453.96697916667</v>
      </c>
      <c r="Q428" s="79" t="s">
        <v>482</v>
      </c>
      <c r="R428" s="79"/>
      <c r="S428" s="79"/>
      <c r="T428" s="79" t="s">
        <v>620</v>
      </c>
      <c r="U428" s="82" t="s">
        <v>658</v>
      </c>
      <c r="V428" s="82" t="s">
        <v>658</v>
      </c>
      <c r="W428" s="81">
        <v>43453.96697916667</v>
      </c>
      <c r="X428" s="82" t="s">
        <v>924</v>
      </c>
      <c r="Y428" s="79"/>
      <c r="Z428" s="79"/>
      <c r="AA428" s="85" t="s">
        <v>1147</v>
      </c>
      <c r="AB428" s="79"/>
      <c r="AC428" s="79" t="b">
        <v>0</v>
      </c>
      <c r="AD428" s="79">
        <v>0</v>
      </c>
      <c r="AE428" s="85" t="s">
        <v>1169</v>
      </c>
      <c r="AF428" s="79" t="b">
        <v>0</v>
      </c>
      <c r="AG428" s="79" t="s">
        <v>1182</v>
      </c>
      <c r="AH428" s="79"/>
      <c r="AI428" s="85" t="s">
        <v>1169</v>
      </c>
      <c r="AJ428" s="79" t="b">
        <v>0</v>
      </c>
      <c r="AK428" s="79">
        <v>0</v>
      </c>
      <c r="AL428" s="85" t="s">
        <v>1169</v>
      </c>
      <c r="AM428" s="79" t="s">
        <v>1188</v>
      </c>
      <c r="AN428" s="79" t="b">
        <v>0</v>
      </c>
      <c r="AO428" s="85" t="s">
        <v>1147</v>
      </c>
      <c r="AP428" s="79" t="s">
        <v>176</v>
      </c>
      <c r="AQ428" s="79">
        <v>0</v>
      </c>
      <c r="AR428" s="79">
        <v>0</v>
      </c>
      <c r="AS428" s="79"/>
      <c r="AT428" s="79"/>
      <c r="AU428" s="79"/>
      <c r="AV428" s="79"/>
      <c r="AW428" s="79"/>
      <c r="AX428" s="79"/>
      <c r="AY428" s="79"/>
      <c r="AZ428" s="79"/>
      <c r="BA428">
        <v>12</v>
      </c>
      <c r="BB428" s="78" t="str">
        <f>REPLACE(INDEX(GroupVertices[Group],MATCH(Edges[[#This Row],[Vertex 1]],GroupVertices[Vertex],0)),1,1,"")</f>
        <v>1</v>
      </c>
      <c r="BC428" s="78" t="str">
        <f>REPLACE(INDEX(GroupVertices[Group],MATCH(Edges[[#This Row],[Vertex 2]],GroupVertices[Vertex],0)),1,1,"")</f>
        <v>1</v>
      </c>
      <c r="BD428" s="48">
        <v>3</v>
      </c>
      <c r="BE428" s="49">
        <v>7.5</v>
      </c>
      <c r="BF428" s="48">
        <v>1</v>
      </c>
      <c r="BG428" s="49">
        <v>2.5</v>
      </c>
      <c r="BH428" s="48">
        <v>0</v>
      </c>
      <c r="BI428" s="49">
        <v>0</v>
      </c>
      <c r="BJ428" s="48">
        <v>36</v>
      </c>
      <c r="BK428" s="49">
        <v>90</v>
      </c>
      <c r="BL428" s="48">
        <v>40</v>
      </c>
    </row>
    <row r="429" spans="1:64" ht="15">
      <c r="A429" s="64" t="s">
        <v>252</v>
      </c>
      <c r="B429" s="64" t="s">
        <v>252</v>
      </c>
      <c r="C429" s="65" t="s">
        <v>2918</v>
      </c>
      <c r="D429" s="66">
        <v>10</v>
      </c>
      <c r="E429" s="67" t="s">
        <v>136</v>
      </c>
      <c r="F429" s="68">
        <v>12</v>
      </c>
      <c r="G429" s="65"/>
      <c r="H429" s="69"/>
      <c r="I429" s="70"/>
      <c r="J429" s="70"/>
      <c r="K429" s="34" t="s">
        <v>65</v>
      </c>
      <c r="L429" s="77">
        <v>429</v>
      </c>
      <c r="M429" s="77"/>
      <c r="N429" s="72"/>
      <c r="O429" s="79" t="s">
        <v>176</v>
      </c>
      <c r="P429" s="81">
        <v>43473.65027777778</v>
      </c>
      <c r="Q429" s="79" t="s">
        <v>483</v>
      </c>
      <c r="R429" s="82" t="s">
        <v>504</v>
      </c>
      <c r="S429" s="79" t="s">
        <v>547</v>
      </c>
      <c r="T429" s="79" t="s">
        <v>621</v>
      </c>
      <c r="U429" s="79"/>
      <c r="V429" s="82" t="s">
        <v>699</v>
      </c>
      <c r="W429" s="81">
        <v>43473.65027777778</v>
      </c>
      <c r="X429" s="82" t="s">
        <v>925</v>
      </c>
      <c r="Y429" s="79"/>
      <c r="Z429" s="79"/>
      <c r="AA429" s="85" t="s">
        <v>1148</v>
      </c>
      <c r="AB429" s="79"/>
      <c r="AC429" s="79" t="b">
        <v>0</v>
      </c>
      <c r="AD429" s="79">
        <v>0</v>
      </c>
      <c r="AE429" s="85" t="s">
        <v>1170</v>
      </c>
      <c r="AF429" s="79" t="b">
        <v>0</v>
      </c>
      <c r="AG429" s="79" t="s">
        <v>1182</v>
      </c>
      <c r="AH429" s="79"/>
      <c r="AI429" s="85" t="s">
        <v>1169</v>
      </c>
      <c r="AJ429" s="79" t="b">
        <v>0</v>
      </c>
      <c r="AK429" s="79">
        <v>0</v>
      </c>
      <c r="AL429" s="85" t="s">
        <v>1169</v>
      </c>
      <c r="AM429" s="79" t="s">
        <v>1188</v>
      </c>
      <c r="AN429" s="79" t="b">
        <v>0</v>
      </c>
      <c r="AO429" s="85" t="s">
        <v>1148</v>
      </c>
      <c r="AP429" s="79" t="s">
        <v>176</v>
      </c>
      <c r="AQ429" s="79">
        <v>0</v>
      </c>
      <c r="AR429" s="79">
        <v>0</v>
      </c>
      <c r="AS429" s="79"/>
      <c r="AT429" s="79"/>
      <c r="AU429" s="79"/>
      <c r="AV429" s="79"/>
      <c r="AW429" s="79"/>
      <c r="AX429" s="79"/>
      <c r="AY429" s="79"/>
      <c r="AZ429" s="79"/>
      <c r="BA429">
        <v>12</v>
      </c>
      <c r="BB429" s="78" t="str">
        <f>REPLACE(INDEX(GroupVertices[Group],MATCH(Edges[[#This Row],[Vertex 1]],GroupVertices[Vertex],0)),1,1,"")</f>
        <v>1</v>
      </c>
      <c r="BC429" s="78" t="str">
        <f>REPLACE(INDEX(GroupVertices[Group],MATCH(Edges[[#This Row],[Vertex 2]],GroupVertices[Vertex],0)),1,1,"")</f>
        <v>1</v>
      </c>
      <c r="BD429" s="48">
        <v>2</v>
      </c>
      <c r="BE429" s="49">
        <v>5.555555555555555</v>
      </c>
      <c r="BF429" s="48">
        <v>0</v>
      </c>
      <c r="BG429" s="49">
        <v>0</v>
      </c>
      <c r="BH429" s="48">
        <v>0</v>
      </c>
      <c r="BI429" s="49">
        <v>0</v>
      </c>
      <c r="BJ429" s="48">
        <v>34</v>
      </c>
      <c r="BK429" s="49">
        <v>94.44444444444444</v>
      </c>
      <c r="BL429" s="48">
        <v>36</v>
      </c>
    </row>
    <row r="430" spans="1:64" ht="15">
      <c r="A430" s="64" t="s">
        <v>252</v>
      </c>
      <c r="B430" s="64" t="s">
        <v>252</v>
      </c>
      <c r="C430" s="65" t="s">
        <v>2918</v>
      </c>
      <c r="D430" s="66">
        <v>10</v>
      </c>
      <c r="E430" s="67" t="s">
        <v>136</v>
      </c>
      <c r="F430" s="68">
        <v>12</v>
      </c>
      <c r="G430" s="65"/>
      <c r="H430" s="69"/>
      <c r="I430" s="70"/>
      <c r="J430" s="70"/>
      <c r="K430" s="34" t="s">
        <v>65</v>
      </c>
      <c r="L430" s="77">
        <v>430</v>
      </c>
      <c r="M430" s="77"/>
      <c r="N430" s="72"/>
      <c r="O430" s="79" t="s">
        <v>176</v>
      </c>
      <c r="P430" s="81">
        <v>43490.80490740741</v>
      </c>
      <c r="Q430" s="79" t="s">
        <v>484</v>
      </c>
      <c r="R430" s="79"/>
      <c r="S430" s="79"/>
      <c r="T430" s="79" t="s">
        <v>622</v>
      </c>
      <c r="U430" s="82" t="s">
        <v>659</v>
      </c>
      <c r="V430" s="82" t="s">
        <v>659</v>
      </c>
      <c r="W430" s="81">
        <v>43490.80490740741</v>
      </c>
      <c r="X430" s="82" t="s">
        <v>926</v>
      </c>
      <c r="Y430" s="79"/>
      <c r="Z430" s="79"/>
      <c r="AA430" s="85" t="s">
        <v>1149</v>
      </c>
      <c r="AB430" s="79"/>
      <c r="AC430" s="79" t="b">
        <v>0</v>
      </c>
      <c r="AD430" s="79">
        <v>1</v>
      </c>
      <c r="AE430" s="85" t="s">
        <v>1169</v>
      </c>
      <c r="AF430" s="79" t="b">
        <v>0</v>
      </c>
      <c r="AG430" s="79" t="s">
        <v>1182</v>
      </c>
      <c r="AH430" s="79"/>
      <c r="AI430" s="85" t="s">
        <v>1169</v>
      </c>
      <c r="AJ430" s="79" t="b">
        <v>0</v>
      </c>
      <c r="AK430" s="79">
        <v>1</v>
      </c>
      <c r="AL430" s="85" t="s">
        <v>1169</v>
      </c>
      <c r="AM430" s="79" t="s">
        <v>1188</v>
      </c>
      <c r="AN430" s="79" t="b">
        <v>0</v>
      </c>
      <c r="AO430" s="85" t="s">
        <v>1149</v>
      </c>
      <c r="AP430" s="79" t="s">
        <v>176</v>
      </c>
      <c r="AQ430" s="79">
        <v>0</v>
      </c>
      <c r="AR430" s="79">
        <v>0</v>
      </c>
      <c r="AS430" s="79"/>
      <c r="AT430" s="79"/>
      <c r="AU430" s="79"/>
      <c r="AV430" s="79"/>
      <c r="AW430" s="79"/>
      <c r="AX430" s="79"/>
      <c r="AY430" s="79"/>
      <c r="AZ430" s="79"/>
      <c r="BA430">
        <v>12</v>
      </c>
      <c r="BB430" s="78" t="str">
        <f>REPLACE(INDEX(GroupVertices[Group],MATCH(Edges[[#This Row],[Vertex 1]],GroupVertices[Vertex],0)),1,1,"")</f>
        <v>1</v>
      </c>
      <c r="BC430" s="78" t="str">
        <f>REPLACE(INDEX(GroupVertices[Group],MATCH(Edges[[#This Row],[Vertex 2]],GroupVertices[Vertex],0)),1,1,"")</f>
        <v>1</v>
      </c>
      <c r="BD430" s="48">
        <v>1</v>
      </c>
      <c r="BE430" s="49">
        <v>6.25</v>
      </c>
      <c r="BF430" s="48">
        <v>0</v>
      </c>
      <c r="BG430" s="49">
        <v>0</v>
      </c>
      <c r="BH430" s="48">
        <v>0</v>
      </c>
      <c r="BI430" s="49">
        <v>0</v>
      </c>
      <c r="BJ430" s="48">
        <v>15</v>
      </c>
      <c r="BK430" s="49">
        <v>93.75</v>
      </c>
      <c r="BL430" s="48">
        <v>16</v>
      </c>
    </row>
    <row r="431" spans="1:64" ht="15">
      <c r="A431" s="64" t="s">
        <v>252</v>
      </c>
      <c r="B431" s="64" t="s">
        <v>252</v>
      </c>
      <c r="C431" s="65" t="s">
        <v>2918</v>
      </c>
      <c r="D431" s="66">
        <v>10</v>
      </c>
      <c r="E431" s="67" t="s">
        <v>136</v>
      </c>
      <c r="F431" s="68">
        <v>12</v>
      </c>
      <c r="G431" s="65"/>
      <c r="H431" s="69"/>
      <c r="I431" s="70"/>
      <c r="J431" s="70"/>
      <c r="K431" s="34" t="s">
        <v>65</v>
      </c>
      <c r="L431" s="77">
        <v>431</v>
      </c>
      <c r="M431" s="77"/>
      <c r="N431" s="72"/>
      <c r="O431" s="79" t="s">
        <v>176</v>
      </c>
      <c r="P431" s="81">
        <v>43490.82989583333</v>
      </c>
      <c r="Q431" s="79" t="s">
        <v>485</v>
      </c>
      <c r="R431" s="82" t="s">
        <v>539</v>
      </c>
      <c r="S431" s="79" t="s">
        <v>559</v>
      </c>
      <c r="T431" s="79" t="s">
        <v>623</v>
      </c>
      <c r="U431" s="82" t="s">
        <v>660</v>
      </c>
      <c r="V431" s="82" t="s">
        <v>660</v>
      </c>
      <c r="W431" s="81">
        <v>43490.82989583333</v>
      </c>
      <c r="X431" s="82" t="s">
        <v>927</v>
      </c>
      <c r="Y431" s="79"/>
      <c r="Z431" s="79"/>
      <c r="AA431" s="85" t="s">
        <v>1150</v>
      </c>
      <c r="AB431" s="79"/>
      <c r="AC431" s="79" t="b">
        <v>0</v>
      </c>
      <c r="AD431" s="79">
        <v>1</v>
      </c>
      <c r="AE431" s="85" t="s">
        <v>1169</v>
      </c>
      <c r="AF431" s="79" t="b">
        <v>0</v>
      </c>
      <c r="AG431" s="79" t="s">
        <v>1182</v>
      </c>
      <c r="AH431" s="79"/>
      <c r="AI431" s="85" t="s">
        <v>1169</v>
      </c>
      <c r="AJ431" s="79" t="b">
        <v>0</v>
      </c>
      <c r="AK431" s="79">
        <v>1</v>
      </c>
      <c r="AL431" s="85" t="s">
        <v>1169</v>
      </c>
      <c r="AM431" s="79" t="s">
        <v>1188</v>
      </c>
      <c r="AN431" s="79" t="b">
        <v>0</v>
      </c>
      <c r="AO431" s="85" t="s">
        <v>1150</v>
      </c>
      <c r="AP431" s="79" t="s">
        <v>176</v>
      </c>
      <c r="AQ431" s="79">
        <v>0</v>
      </c>
      <c r="AR431" s="79">
        <v>0</v>
      </c>
      <c r="AS431" s="79"/>
      <c r="AT431" s="79"/>
      <c r="AU431" s="79"/>
      <c r="AV431" s="79"/>
      <c r="AW431" s="79"/>
      <c r="AX431" s="79"/>
      <c r="AY431" s="79"/>
      <c r="AZ431" s="79"/>
      <c r="BA431">
        <v>12</v>
      </c>
      <c r="BB431" s="78" t="str">
        <f>REPLACE(INDEX(GroupVertices[Group],MATCH(Edges[[#This Row],[Vertex 1]],GroupVertices[Vertex],0)),1,1,"")</f>
        <v>1</v>
      </c>
      <c r="BC431" s="78" t="str">
        <f>REPLACE(INDEX(GroupVertices[Group],MATCH(Edges[[#This Row],[Vertex 2]],GroupVertices[Vertex],0)),1,1,"")</f>
        <v>1</v>
      </c>
      <c r="BD431" s="48">
        <v>1</v>
      </c>
      <c r="BE431" s="49">
        <v>2.857142857142857</v>
      </c>
      <c r="BF431" s="48">
        <v>0</v>
      </c>
      <c r="BG431" s="49">
        <v>0</v>
      </c>
      <c r="BH431" s="48">
        <v>0</v>
      </c>
      <c r="BI431" s="49">
        <v>0</v>
      </c>
      <c r="BJ431" s="48">
        <v>34</v>
      </c>
      <c r="BK431" s="49">
        <v>97.14285714285714</v>
      </c>
      <c r="BL431" s="48">
        <v>35</v>
      </c>
    </row>
    <row r="432" spans="1:64" ht="15">
      <c r="A432" s="64" t="s">
        <v>252</v>
      </c>
      <c r="B432" s="64" t="s">
        <v>252</v>
      </c>
      <c r="C432" s="65" t="s">
        <v>2918</v>
      </c>
      <c r="D432" s="66">
        <v>10</v>
      </c>
      <c r="E432" s="67" t="s">
        <v>136</v>
      </c>
      <c r="F432" s="68">
        <v>12</v>
      </c>
      <c r="G432" s="65"/>
      <c r="H432" s="69"/>
      <c r="I432" s="70"/>
      <c r="J432" s="70"/>
      <c r="K432" s="34" t="s">
        <v>65</v>
      </c>
      <c r="L432" s="77">
        <v>432</v>
      </c>
      <c r="M432" s="77"/>
      <c r="N432" s="72"/>
      <c r="O432" s="79" t="s">
        <v>176</v>
      </c>
      <c r="P432" s="81">
        <v>43493.974340277775</v>
      </c>
      <c r="Q432" s="79" t="s">
        <v>486</v>
      </c>
      <c r="R432" s="79"/>
      <c r="S432" s="79"/>
      <c r="T432" s="79" t="s">
        <v>624</v>
      </c>
      <c r="U432" s="82" t="s">
        <v>661</v>
      </c>
      <c r="V432" s="82" t="s">
        <v>661</v>
      </c>
      <c r="W432" s="81">
        <v>43493.974340277775</v>
      </c>
      <c r="X432" s="82" t="s">
        <v>928</v>
      </c>
      <c r="Y432" s="79"/>
      <c r="Z432" s="79"/>
      <c r="AA432" s="85" t="s">
        <v>1151</v>
      </c>
      <c r="AB432" s="79"/>
      <c r="AC432" s="79" t="b">
        <v>0</v>
      </c>
      <c r="AD432" s="79">
        <v>2</v>
      </c>
      <c r="AE432" s="85" t="s">
        <v>1169</v>
      </c>
      <c r="AF432" s="79" t="b">
        <v>0</v>
      </c>
      <c r="AG432" s="79" t="s">
        <v>1182</v>
      </c>
      <c r="AH432" s="79"/>
      <c r="AI432" s="85" t="s">
        <v>1169</v>
      </c>
      <c r="AJ432" s="79" t="b">
        <v>0</v>
      </c>
      <c r="AK432" s="79">
        <v>1</v>
      </c>
      <c r="AL432" s="85" t="s">
        <v>1169</v>
      </c>
      <c r="AM432" s="79" t="s">
        <v>1188</v>
      </c>
      <c r="AN432" s="79" t="b">
        <v>0</v>
      </c>
      <c r="AO432" s="85" t="s">
        <v>1151</v>
      </c>
      <c r="AP432" s="79" t="s">
        <v>176</v>
      </c>
      <c r="AQ432" s="79">
        <v>0</v>
      </c>
      <c r="AR432" s="79">
        <v>0</v>
      </c>
      <c r="AS432" s="79"/>
      <c r="AT432" s="79"/>
      <c r="AU432" s="79"/>
      <c r="AV432" s="79"/>
      <c r="AW432" s="79"/>
      <c r="AX432" s="79"/>
      <c r="AY432" s="79"/>
      <c r="AZ432" s="79"/>
      <c r="BA432">
        <v>12</v>
      </c>
      <c r="BB432" s="78" t="str">
        <f>REPLACE(INDEX(GroupVertices[Group],MATCH(Edges[[#This Row],[Vertex 1]],GroupVertices[Vertex],0)),1,1,"")</f>
        <v>1</v>
      </c>
      <c r="BC432" s="78" t="str">
        <f>REPLACE(INDEX(GroupVertices[Group],MATCH(Edges[[#This Row],[Vertex 2]],GroupVertices[Vertex],0)),1,1,"")</f>
        <v>1</v>
      </c>
      <c r="BD432" s="48">
        <v>4</v>
      </c>
      <c r="BE432" s="49">
        <v>11.428571428571429</v>
      </c>
      <c r="BF432" s="48">
        <v>0</v>
      </c>
      <c r="BG432" s="49">
        <v>0</v>
      </c>
      <c r="BH432" s="48">
        <v>0</v>
      </c>
      <c r="BI432" s="49">
        <v>0</v>
      </c>
      <c r="BJ432" s="48">
        <v>31</v>
      </c>
      <c r="BK432" s="49">
        <v>88.57142857142857</v>
      </c>
      <c r="BL432" s="48">
        <v>35</v>
      </c>
    </row>
    <row r="433" spans="1:64" ht="15">
      <c r="A433" s="64" t="s">
        <v>252</v>
      </c>
      <c r="B433" s="64" t="s">
        <v>262</v>
      </c>
      <c r="C433" s="65" t="s">
        <v>2921</v>
      </c>
      <c r="D433" s="66">
        <v>7.454545454545454</v>
      </c>
      <c r="E433" s="67" t="s">
        <v>136</v>
      </c>
      <c r="F433" s="68">
        <v>20.363636363636363</v>
      </c>
      <c r="G433" s="65"/>
      <c r="H433" s="69"/>
      <c r="I433" s="70"/>
      <c r="J433" s="70"/>
      <c r="K433" s="34" t="s">
        <v>66</v>
      </c>
      <c r="L433" s="77">
        <v>433</v>
      </c>
      <c r="M433" s="77"/>
      <c r="N433" s="72"/>
      <c r="O433" s="79" t="s">
        <v>307</v>
      </c>
      <c r="P433" s="81">
        <v>43494.74836805555</v>
      </c>
      <c r="Q433" s="79" t="s">
        <v>487</v>
      </c>
      <c r="R433" s="82" t="s">
        <v>540</v>
      </c>
      <c r="S433" s="79" t="s">
        <v>560</v>
      </c>
      <c r="T433" s="79" t="s">
        <v>625</v>
      </c>
      <c r="U433" s="79"/>
      <c r="V433" s="82" t="s">
        <v>699</v>
      </c>
      <c r="W433" s="81">
        <v>43494.74836805555</v>
      </c>
      <c r="X433" s="82" t="s">
        <v>929</v>
      </c>
      <c r="Y433" s="79"/>
      <c r="Z433" s="79"/>
      <c r="AA433" s="85" t="s">
        <v>1152</v>
      </c>
      <c r="AB433" s="79"/>
      <c r="AC433" s="79" t="b">
        <v>0</v>
      </c>
      <c r="AD433" s="79">
        <v>1</v>
      </c>
      <c r="AE433" s="85" t="s">
        <v>1170</v>
      </c>
      <c r="AF433" s="79" t="b">
        <v>0</v>
      </c>
      <c r="AG433" s="79" t="s">
        <v>1182</v>
      </c>
      <c r="AH433" s="79"/>
      <c r="AI433" s="85" t="s">
        <v>1169</v>
      </c>
      <c r="AJ433" s="79" t="b">
        <v>0</v>
      </c>
      <c r="AK433" s="79">
        <v>1</v>
      </c>
      <c r="AL433" s="85" t="s">
        <v>1169</v>
      </c>
      <c r="AM433" s="79" t="s">
        <v>1188</v>
      </c>
      <c r="AN433" s="79" t="b">
        <v>0</v>
      </c>
      <c r="AO433" s="85" t="s">
        <v>1152</v>
      </c>
      <c r="AP433" s="79" t="s">
        <v>176</v>
      </c>
      <c r="AQ433" s="79">
        <v>0</v>
      </c>
      <c r="AR433" s="79">
        <v>0</v>
      </c>
      <c r="AS433" s="79"/>
      <c r="AT433" s="79"/>
      <c r="AU433" s="79"/>
      <c r="AV433" s="79"/>
      <c r="AW433" s="79"/>
      <c r="AX433" s="79"/>
      <c r="AY433" s="79"/>
      <c r="AZ433" s="79"/>
      <c r="BA433">
        <v>8</v>
      </c>
      <c r="BB433" s="78" t="str">
        <f>REPLACE(INDEX(GroupVertices[Group],MATCH(Edges[[#This Row],[Vertex 1]],GroupVertices[Vertex],0)),1,1,"")</f>
        <v>1</v>
      </c>
      <c r="BC433" s="78" t="str">
        <f>REPLACE(INDEX(GroupVertices[Group],MATCH(Edges[[#This Row],[Vertex 2]],GroupVertices[Vertex],0)),1,1,"")</f>
        <v>2</v>
      </c>
      <c r="BD433" s="48">
        <v>1</v>
      </c>
      <c r="BE433" s="49">
        <v>2.9411764705882355</v>
      </c>
      <c r="BF433" s="48">
        <v>0</v>
      </c>
      <c r="BG433" s="49">
        <v>0</v>
      </c>
      <c r="BH433" s="48">
        <v>0</v>
      </c>
      <c r="BI433" s="49">
        <v>0</v>
      </c>
      <c r="BJ433" s="48">
        <v>33</v>
      </c>
      <c r="BK433" s="49">
        <v>97.05882352941177</v>
      </c>
      <c r="BL433" s="48">
        <v>34</v>
      </c>
    </row>
    <row r="434" spans="1:64" ht="15">
      <c r="A434" s="64" t="s">
        <v>252</v>
      </c>
      <c r="B434" s="64" t="s">
        <v>262</v>
      </c>
      <c r="C434" s="65" t="s">
        <v>2921</v>
      </c>
      <c r="D434" s="66">
        <v>7.454545454545454</v>
      </c>
      <c r="E434" s="67" t="s">
        <v>136</v>
      </c>
      <c r="F434" s="68">
        <v>20.363636363636363</v>
      </c>
      <c r="G434" s="65"/>
      <c r="H434" s="69"/>
      <c r="I434" s="70"/>
      <c r="J434" s="70"/>
      <c r="K434" s="34" t="s">
        <v>66</v>
      </c>
      <c r="L434" s="77">
        <v>434</v>
      </c>
      <c r="M434" s="77"/>
      <c r="N434" s="72"/>
      <c r="O434" s="79" t="s">
        <v>307</v>
      </c>
      <c r="P434" s="81">
        <v>43497.81586805556</v>
      </c>
      <c r="Q434" s="79" t="s">
        <v>393</v>
      </c>
      <c r="R434" s="82" t="s">
        <v>515</v>
      </c>
      <c r="S434" s="79" t="s">
        <v>551</v>
      </c>
      <c r="T434" s="79" t="s">
        <v>586</v>
      </c>
      <c r="U434" s="79"/>
      <c r="V434" s="82" t="s">
        <v>699</v>
      </c>
      <c r="W434" s="81">
        <v>43497.81586805556</v>
      </c>
      <c r="X434" s="82" t="s">
        <v>808</v>
      </c>
      <c r="Y434" s="79"/>
      <c r="Z434" s="79"/>
      <c r="AA434" s="85" t="s">
        <v>1031</v>
      </c>
      <c r="AB434" s="79"/>
      <c r="AC434" s="79" t="b">
        <v>0</v>
      </c>
      <c r="AD434" s="79">
        <v>0</v>
      </c>
      <c r="AE434" s="85" t="s">
        <v>1169</v>
      </c>
      <c r="AF434" s="79" t="b">
        <v>0</v>
      </c>
      <c r="AG434" s="79" t="s">
        <v>1182</v>
      </c>
      <c r="AH434" s="79"/>
      <c r="AI434" s="85" t="s">
        <v>1169</v>
      </c>
      <c r="AJ434" s="79" t="b">
        <v>0</v>
      </c>
      <c r="AK434" s="79">
        <v>0</v>
      </c>
      <c r="AL434" s="85" t="s">
        <v>1169</v>
      </c>
      <c r="AM434" s="79" t="s">
        <v>1188</v>
      </c>
      <c r="AN434" s="79" t="b">
        <v>0</v>
      </c>
      <c r="AO434" s="85" t="s">
        <v>1031</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1</v>
      </c>
      <c r="BC434" s="78" t="str">
        <f>REPLACE(INDEX(GroupVertices[Group],MATCH(Edges[[#This Row],[Vertex 2]],GroupVertices[Vertex],0)),1,1,"")</f>
        <v>2</v>
      </c>
      <c r="BD434" s="48"/>
      <c r="BE434" s="49"/>
      <c r="BF434" s="48"/>
      <c r="BG434" s="49"/>
      <c r="BH434" s="48"/>
      <c r="BI434" s="49"/>
      <c r="BJ434" s="48"/>
      <c r="BK434" s="49"/>
      <c r="BL434" s="48"/>
    </row>
    <row r="435" spans="1:64" ht="15">
      <c r="A435" s="64" t="s">
        <v>252</v>
      </c>
      <c r="B435" s="64" t="s">
        <v>262</v>
      </c>
      <c r="C435" s="65" t="s">
        <v>2921</v>
      </c>
      <c r="D435" s="66">
        <v>7.454545454545454</v>
      </c>
      <c r="E435" s="67" t="s">
        <v>136</v>
      </c>
      <c r="F435" s="68">
        <v>20.363636363636363</v>
      </c>
      <c r="G435" s="65"/>
      <c r="H435" s="69"/>
      <c r="I435" s="70"/>
      <c r="J435" s="70"/>
      <c r="K435" s="34" t="s">
        <v>66</v>
      </c>
      <c r="L435" s="77">
        <v>435</v>
      </c>
      <c r="M435" s="77"/>
      <c r="N435" s="72"/>
      <c r="O435" s="79" t="s">
        <v>307</v>
      </c>
      <c r="P435" s="81">
        <v>43500.777719907404</v>
      </c>
      <c r="Q435" s="79" t="s">
        <v>394</v>
      </c>
      <c r="R435" s="82" t="s">
        <v>516</v>
      </c>
      <c r="S435" s="79" t="s">
        <v>552</v>
      </c>
      <c r="T435" s="79" t="s">
        <v>587</v>
      </c>
      <c r="U435" s="79"/>
      <c r="V435" s="82" t="s">
        <v>699</v>
      </c>
      <c r="W435" s="81">
        <v>43500.777719907404</v>
      </c>
      <c r="X435" s="82" t="s">
        <v>809</v>
      </c>
      <c r="Y435" s="79"/>
      <c r="Z435" s="79"/>
      <c r="AA435" s="85" t="s">
        <v>1032</v>
      </c>
      <c r="AB435" s="79"/>
      <c r="AC435" s="79" t="b">
        <v>0</v>
      </c>
      <c r="AD435" s="79">
        <v>0</v>
      </c>
      <c r="AE435" s="85" t="s">
        <v>1169</v>
      </c>
      <c r="AF435" s="79" t="b">
        <v>0</v>
      </c>
      <c r="AG435" s="79" t="s">
        <v>1182</v>
      </c>
      <c r="AH435" s="79"/>
      <c r="AI435" s="85" t="s">
        <v>1169</v>
      </c>
      <c r="AJ435" s="79" t="b">
        <v>0</v>
      </c>
      <c r="AK435" s="79">
        <v>2</v>
      </c>
      <c r="AL435" s="85" t="s">
        <v>1169</v>
      </c>
      <c r="AM435" s="79" t="s">
        <v>1188</v>
      </c>
      <c r="AN435" s="79" t="b">
        <v>0</v>
      </c>
      <c r="AO435" s="85" t="s">
        <v>1032</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1</v>
      </c>
      <c r="BC435" s="78" t="str">
        <f>REPLACE(INDEX(GroupVertices[Group],MATCH(Edges[[#This Row],[Vertex 2]],GroupVertices[Vertex],0)),1,1,"")</f>
        <v>2</v>
      </c>
      <c r="BD435" s="48"/>
      <c r="BE435" s="49"/>
      <c r="BF435" s="48"/>
      <c r="BG435" s="49"/>
      <c r="BH435" s="48"/>
      <c r="BI435" s="49"/>
      <c r="BJ435" s="48"/>
      <c r="BK435" s="49"/>
      <c r="BL435" s="48"/>
    </row>
    <row r="436" spans="1:64" ht="15">
      <c r="A436" s="64" t="s">
        <v>252</v>
      </c>
      <c r="B436" s="64" t="s">
        <v>262</v>
      </c>
      <c r="C436" s="65" t="s">
        <v>2921</v>
      </c>
      <c r="D436" s="66">
        <v>7.454545454545454</v>
      </c>
      <c r="E436" s="67" t="s">
        <v>136</v>
      </c>
      <c r="F436" s="68">
        <v>20.363636363636363</v>
      </c>
      <c r="G436" s="65"/>
      <c r="H436" s="69"/>
      <c r="I436" s="70"/>
      <c r="J436" s="70"/>
      <c r="K436" s="34" t="s">
        <v>66</v>
      </c>
      <c r="L436" s="77">
        <v>436</v>
      </c>
      <c r="M436" s="77"/>
      <c r="N436" s="72"/>
      <c r="O436" s="79" t="s">
        <v>307</v>
      </c>
      <c r="P436" s="81">
        <v>43501.75556712963</v>
      </c>
      <c r="Q436" s="79" t="s">
        <v>488</v>
      </c>
      <c r="R436" s="79"/>
      <c r="S436" s="79"/>
      <c r="T436" s="79"/>
      <c r="U436" s="79"/>
      <c r="V436" s="82" t="s">
        <v>699</v>
      </c>
      <c r="W436" s="81">
        <v>43501.75556712963</v>
      </c>
      <c r="X436" s="82" t="s">
        <v>930</v>
      </c>
      <c r="Y436" s="79"/>
      <c r="Z436" s="79"/>
      <c r="AA436" s="85" t="s">
        <v>1153</v>
      </c>
      <c r="AB436" s="79"/>
      <c r="AC436" s="79" t="b">
        <v>0</v>
      </c>
      <c r="AD436" s="79">
        <v>0</v>
      </c>
      <c r="AE436" s="85" t="s">
        <v>1169</v>
      </c>
      <c r="AF436" s="79" t="b">
        <v>0</v>
      </c>
      <c r="AG436" s="79" t="s">
        <v>1182</v>
      </c>
      <c r="AH436" s="79"/>
      <c r="AI436" s="85" t="s">
        <v>1169</v>
      </c>
      <c r="AJ436" s="79" t="b">
        <v>0</v>
      </c>
      <c r="AK436" s="79">
        <v>0</v>
      </c>
      <c r="AL436" s="85" t="s">
        <v>1160</v>
      </c>
      <c r="AM436" s="79" t="s">
        <v>1188</v>
      </c>
      <c r="AN436" s="79" t="b">
        <v>0</v>
      </c>
      <c r="AO436" s="85" t="s">
        <v>1160</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1</v>
      </c>
      <c r="BC436" s="78" t="str">
        <f>REPLACE(INDEX(GroupVertices[Group],MATCH(Edges[[#This Row],[Vertex 2]],GroupVertices[Vertex],0)),1,1,"")</f>
        <v>2</v>
      </c>
      <c r="BD436" s="48">
        <v>1</v>
      </c>
      <c r="BE436" s="49">
        <v>4</v>
      </c>
      <c r="BF436" s="48">
        <v>0</v>
      </c>
      <c r="BG436" s="49">
        <v>0</v>
      </c>
      <c r="BH436" s="48">
        <v>0</v>
      </c>
      <c r="BI436" s="49">
        <v>0</v>
      </c>
      <c r="BJ436" s="48">
        <v>24</v>
      </c>
      <c r="BK436" s="49">
        <v>96</v>
      </c>
      <c r="BL436" s="48">
        <v>25</v>
      </c>
    </row>
    <row r="437" spans="1:64" ht="15">
      <c r="A437" s="64" t="s">
        <v>252</v>
      </c>
      <c r="B437" s="64" t="s">
        <v>262</v>
      </c>
      <c r="C437" s="65" t="s">
        <v>2921</v>
      </c>
      <c r="D437" s="66">
        <v>7.454545454545454</v>
      </c>
      <c r="E437" s="67" t="s">
        <v>136</v>
      </c>
      <c r="F437" s="68">
        <v>20.363636363636363</v>
      </c>
      <c r="G437" s="65"/>
      <c r="H437" s="69"/>
      <c r="I437" s="70"/>
      <c r="J437" s="70"/>
      <c r="K437" s="34" t="s">
        <v>66</v>
      </c>
      <c r="L437" s="77">
        <v>437</v>
      </c>
      <c r="M437" s="77"/>
      <c r="N437" s="72"/>
      <c r="O437" s="79" t="s">
        <v>307</v>
      </c>
      <c r="P437" s="81">
        <v>43508.799722222226</v>
      </c>
      <c r="Q437" s="79" t="s">
        <v>399</v>
      </c>
      <c r="R437" s="79"/>
      <c r="S437" s="79"/>
      <c r="T437" s="79"/>
      <c r="U437" s="79"/>
      <c r="V437" s="82" t="s">
        <v>699</v>
      </c>
      <c r="W437" s="81">
        <v>43508.799722222226</v>
      </c>
      <c r="X437" s="82" t="s">
        <v>816</v>
      </c>
      <c r="Y437" s="79"/>
      <c r="Z437" s="79"/>
      <c r="AA437" s="85" t="s">
        <v>1039</v>
      </c>
      <c r="AB437" s="79"/>
      <c r="AC437" s="79" t="b">
        <v>0</v>
      </c>
      <c r="AD437" s="79">
        <v>0</v>
      </c>
      <c r="AE437" s="85" t="s">
        <v>1169</v>
      </c>
      <c r="AF437" s="79" t="b">
        <v>0</v>
      </c>
      <c r="AG437" s="79" t="s">
        <v>1182</v>
      </c>
      <c r="AH437" s="79"/>
      <c r="AI437" s="85" t="s">
        <v>1169</v>
      </c>
      <c r="AJ437" s="79" t="b">
        <v>0</v>
      </c>
      <c r="AK437" s="79">
        <v>1</v>
      </c>
      <c r="AL437" s="85" t="s">
        <v>1040</v>
      </c>
      <c r="AM437" s="79" t="s">
        <v>1188</v>
      </c>
      <c r="AN437" s="79" t="b">
        <v>0</v>
      </c>
      <c r="AO437" s="85" t="s">
        <v>1040</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252</v>
      </c>
      <c r="B438" s="64" t="s">
        <v>262</v>
      </c>
      <c r="C438" s="65" t="s">
        <v>2921</v>
      </c>
      <c r="D438" s="66">
        <v>7.454545454545454</v>
      </c>
      <c r="E438" s="67" t="s">
        <v>136</v>
      </c>
      <c r="F438" s="68">
        <v>20.363636363636363</v>
      </c>
      <c r="G438" s="65"/>
      <c r="H438" s="69"/>
      <c r="I438" s="70"/>
      <c r="J438" s="70"/>
      <c r="K438" s="34" t="s">
        <v>66</v>
      </c>
      <c r="L438" s="77">
        <v>438</v>
      </c>
      <c r="M438" s="77"/>
      <c r="N438" s="72"/>
      <c r="O438" s="79" t="s">
        <v>307</v>
      </c>
      <c r="P438" s="81">
        <v>43510.895462962966</v>
      </c>
      <c r="Q438" s="79" t="s">
        <v>457</v>
      </c>
      <c r="R438" s="82" t="s">
        <v>531</v>
      </c>
      <c r="S438" s="79" t="s">
        <v>547</v>
      </c>
      <c r="T438" s="79" t="s">
        <v>610</v>
      </c>
      <c r="U438" s="79"/>
      <c r="V438" s="82" t="s">
        <v>699</v>
      </c>
      <c r="W438" s="81">
        <v>43510.895462962966</v>
      </c>
      <c r="X438" s="82" t="s">
        <v>895</v>
      </c>
      <c r="Y438" s="79"/>
      <c r="Z438" s="79"/>
      <c r="AA438" s="85" t="s">
        <v>1118</v>
      </c>
      <c r="AB438" s="79"/>
      <c r="AC438" s="79" t="b">
        <v>0</v>
      </c>
      <c r="AD438" s="79">
        <v>1</v>
      </c>
      <c r="AE438" s="85" t="s">
        <v>1169</v>
      </c>
      <c r="AF438" s="79" t="b">
        <v>0</v>
      </c>
      <c r="AG438" s="79" t="s">
        <v>1182</v>
      </c>
      <c r="AH438" s="79"/>
      <c r="AI438" s="85" t="s">
        <v>1169</v>
      </c>
      <c r="AJ438" s="79" t="b">
        <v>0</v>
      </c>
      <c r="AK438" s="79">
        <v>1</v>
      </c>
      <c r="AL438" s="85" t="s">
        <v>1169</v>
      </c>
      <c r="AM438" s="79" t="s">
        <v>1188</v>
      </c>
      <c r="AN438" s="79" t="b">
        <v>0</v>
      </c>
      <c r="AO438" s="85" t="s">
        <v>1118</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262</v>
      </c>
      <c r="B439" s="64" t="s">
        <v>252</v>
      </c>
      <c r="C439" s="65" t="s">
        <v>2918</v>
      </c>
      <c r="D439" s="66">
        <v>10</v>
      </c>
      <c r="E439" s="67" t="s">
        <v>136</v>
      </c>
      <c r="F439" s="68">
        <v>12</v>
      </c>
      <c r="G439" s="65"/>
      <c r="H439" s="69"/>
      <c r="I439" s="70"/>
      <c r="J439" s="70"/>
      <c r="K439" s="34" t="s">
        <v>66</v>
      </c>
      <c r="L439" s="77">
        <v>439</v>
      </c>
      <c r="M439" s="77"/>
      <c r="N439" s="72"/>
      <c r="O439" s="79" t="s">
        <v>307</v>
      </c>
      <c r="P439" s="81">
        <v>43438.28849537037</v>
      </c>
      <c r="Q439" s="79" t="s">
        <v>465</v>
      </c>
      <c r="R439" s="79"/>
      <c r="S439" s="79"/>
      <c r="T439" s="79"/>
      <c r="U439" s="79"/>
      <c r="V439" s="82" t="s">
        <v>710</v>
      </c>
      <c r="W439" s="81">
        <v>43438.28849537037</v>
      </c>
      <c r="X439" s="82" t="s">
        <v>904</v>
      </c>
      <c r="Y439" s="79"/>
      <c r="Z439" s="79"/>
      <c r="AA439" s="85" t="s">
        <v>1127</v>
      </c>
      <c r="AB439" s="79"/>
      <c r="AC439" s="79" t="b">
        <v>0</v>
      </c>
      <c r="AD439" s="79">
        <v>0</v>
      </c>
      <c r="AE439" s="85" t="s">
        <v>1169</v>
      </c>
      <c r="AF439" s="79" t="b">
        <v>0</v>
      </c>
      <c r="AG439" s="79" t="s">
        <v>1182</v>
      </c>
      <c r="AH439" s="79"/>
      <c r="AI439" s="85" t="s">
        <v>1169</v>
      </c>
      <c r="AJ439" s="79" t="b">
        <v>0</v>
      </c>
      <c r="AK439" s="79">
        <v>2</v>
      </c>
      <c r="AL439" s="85" t="s">
        <v>1122</v>
      </c>
      <c r="AM439" s="79" t="s">
        <v>1189</v>
      </c>
      <c r="AN439" s="79" t="b">
        <v>0</v>
      </c>
      <c r="AO439" s="85" t="s">
        <v>1122</v>
      </c>
      <c r="AP439" s="79" t="s">
        <v>176</v>
      </c>
      <c r="AQ439" s="79">
        <v>0</v>
      </c>
      <c r="AR439" s="79">
        <v>0</v>
      </c>
      <c r="AS439" s="79"/>
      <c r="AT439" s="79"/>
      <c r="AU439" s="79"/>
      <c r="AV439" s="79"/>
      <c r="AW439" s="79"/>
      <c r="AX439" s="79"/>
      <c r="AY439" s="79"/>
      <c r="AZ439" s="79"/>
      <c r="BA439">
        <v>22</v>
      </c>
      <c r="BB439" s="78" t="str">
        <f>REPLACE(INDEX(GroupVertices[Group],MATCH(Edges[[#This Row],[Vertex 1]],GroupVertices[Vertex],0)),1,1,"")</f>
        <v>2</v>
      </c>
      <c r="BC439" s="78" t="str">
        <f>REPLACE(INDEX(GroupVertices[Group],MATCH(Edges[[#This Row],[Vertex 2]],GroupVertices[Vertex],0)),1,1,"")</f>
        <v>1</v>
      </c>
      <c r="BD439" s="48"/>
      <c r="BE439" s="49"/>
      <c r="BF439" s="48"/>
      <c r="BG439" s="49"/>
      <c r="BH439" s="48"/>
      <c r="BI439" s="49"/>
      <c r="BJ439" s="48"/>
      <c r="BK439" s="49"/>
      <c r="BL439" s="48"/>
    </row>
    <row r="440" spans="1:64" ht="15">
      <c r="A440" s="64" t="s">
        <v>262</v>
      </c>
      <c r="B440" s="64" t="s">
        <v>252</v>
      </c>
      <c r="C440" s="65" t="s">
        <v>2918</v>
      </c>
      <c r="D440" s="66">
        <v>10</v>
      </c>
      <c r="E440" s="67" t="s">
        <v>136</v>
      </c>
      <c r="F440" s="68">
        <v>12</v>
      </c>
      <c r="G440" s="65"/>
      <c r="H440" s="69"/>
      <c r="I440" s="70"/>
      <c r="J440" s="70"/>
      <c r="K440" s="34" t="s">
        <v>66</v>
      </c>
      <c r="L440" s="77">
        <v>440</v>
      </c>
      <c r="M440" s="77"/>
      <c r="N440" s="72"/>
      <c r="O440" s="79" t="s">
        <v>307</v>
      </c>
      <c r="P440" s="81">
        <v>43438.38166666667</v>
      </c>
      <c r="Q440" s="79" t="s">
        <v>402</v>
      </c>
      <c r="R440" s="79"/>
      <c r="S440" s="79"/>
      <c r="T440" s="79"/>
      <c r="U440" s="79"/>
      <c r="V440" s="82" t="s">
        <v>710</v>
      </c>
      <c r="W440" s="81">
        <v>43438.38166666667</v>
      </c>
      <c r="X440" s="82" t="s">
        <v>819</v>
      </c>
      <c r="Y440" s="79"/>
      <c r="Z440" s="79"/>
      <c r="AA440" s="85" t="s">
        <v>1042</v>
      </c>
      <c r="AB440" s="85" t="s">
        <v>1041</v>
      </c>
      <c r="AC440" s="79" t="b">
        <v>0</v>
      </c>
      <c r="AD440" s="79">
        <v>3</v>
      </c>
      <c r="AE440" s="85" t="s">
        <v>1168</v>
      </c>
      <c r="AF440" s="79" t="b">
        <v>0</v>
      </c>
      <c r="AG440" s="79" t="s">
        <v>1182</v>
      </c>
      <c r="AH440" s="79"/>
      <c r="AI440" s="85" t="s">
        <v>1169</v>
      </c>
      <c r="AJ440" s="79" t="b">
        <v>0</v>
      </c>
      <c r="AK440" s="79">
        <v>0</v>
      </c>
      <c r="AL440" s="85" t="s">
        <v>1169</v>
      </c>
      <c r="AM440" s="79" t="s">
        <v>1189</v>
      </c>
      <c r="AN440" s="79" t="b">
        <v>0</v>
      </c>
      <c r="AO440" s="85" t="s">
        <v>1041</v>
      </c>
      <c r="AP440" s="79" t="s">
        <v>176</v>
      </c>
      <c r="AQ440" s="79">
        <v>0</v>
      </c>
      <c r="AR440" s="79">
        <v>0</v>
      </c>
      <c r="AS440" s="79"/>
      <c r="AT440" s="79"/>
      <c r="AU440" s="79"/>
      <c r="AV440" s="79"/>
      <c r="AW440" s="79"/>
      <c r="AX440" s="79"/>
      <c r="AY440" s="79"/>
      <c r="AZ440" s="79"/>
      <c r="BA440">
        <v>22</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262</v>
      </c>
      <c r="B441" s="64" t="s">
        <v>252</v>
      </c>
      <c r="C441" s="65" t="s">
        <v>2918</v>
      </c>
      <c r="D441" s="66">
        <v>10</v>
      </c>
      <c r="E441" s="67" t="s">
        <v>136</v>
      </c>
      <c r="F441" s="68">
        <v>12</v>
      </c>
      <c r="G441" s="65"/>
      <c r="H441" s="69"/>
      <c r="I441" s="70"/>
      <c r="J441" s="70"/>
      <c r="K441" s="34" t="s">
        <v>66</v>
      </c>
      <c r="L441" s="77">
        <v>441</v>
      </c>
      <c r="M441" s="77"/>
      <c r="N441" s="72"/>
      <c r="O441" s="79" t="s">
        <v>307</v>
      </c>
      <c r="P441" s="81">
        <v>43441.21534722222</v>
      </c>
      <c r="Q441" s="79" t="s">
        <v>408</v>
      </c>
      <c r="R441" s="79"/>
      <c r="S441" s="79"/>
      <c r="T441" s="79"/>
      <c r="U441" s="79"/>
      <c r="V441" s="82" t="s">
        <v>710</v>
      </c>
      <c r="W441" s="81">
        <v>43441.21534722222</v>
      </c>
      <c r="X441" s="82" t="s">
        <v>931</v>
      </c>
      <c r="Y441" s="79"/>
      <c r="Z441" s="79"/>
      <c r="AA441" s="85" t="s">
        <v>1154</v>
      </c>
      <c r="AB441" s="79"/>
      <c r="AC441" s="79" t="b">
        <v>0</v>
      </c>
      <c r="AD441" s="79">
        <v>0</v>
      </c>
      <c r="AE441" s="85" t="s">
        <v>1169</v>
      </c>
      <c r="AF441" s="79" t="b">
        <v>0</v>
      </c>
      <c r="AG441" s="79" t="s">
        <v>1182</v>
      </c>
      <c r="AH441" s="79"/>
      <c r="AI441" s="85" t="s">
        <v>1169</v>
      </c>
      <c r="AJ441" s="79" t="b">
        <v>0</v>
      </c>
      <c r="AK441" s="79">
        <v>2</v>
      </c>
      <c r="AL441" s="85" t="s">
        <v>1092</v>
      </c>
      <c r="AM441" s="79" t="s">
        <v>1189</v>
      </c>
      <c r="AN441" s="79" t="b">
        <v>0</v>
      </c>
      <c r="AO441" s="85" t="s">
        <v>1092</v>
      </c>
      <c r="AP441" s="79" t="s">
        <v>176</v>
      </c>
      <c r="AQ441" s="79">
        <v>0</v>
      </c>
      <c r="AR441" s="79">
        <v>0</v>
      </c>
      <c r="AS441" s="79"/>
      <c r="AT441" s="79"/>
      <c r="AU441" s="79"/>
      <c r="AV441" s="79"/>
      <c r="AW441" s="79"/>
      <c r="AX441" s="79"/>
      <c r="AY441" s="79"/>
      <c r="AZ441" s="79"/>
      <c r="BA441">
        <v>22</v>
      </c>
      <c r="BB441" s="78" t="str">
        <f>REPLACE(INDEX(GroupVertices[Group],MATCH(Edges[[#This Row],[Vertex 1]],GroupVertices[Vertex],0)),1,1,"")</f>
        <v>2</v>
      </c>
      <c r="BC441" s="78" t="str">
        <f>REPLACE(INDEX(GroupVertices[Group],MATCH(Edges[[#This Row],[Vertex 2]],GroupVertices[Vertex],0)),1,1,"")</f>
        <v>1</v>
      </c>
      <c r="BD441" s="48">
        <v>1</v>
      </c>
      <c r="BE441" s="49">
        <v>5</v>
      </c>
      <c r="BF441" s="48">
        <v>0</v>
      </c>
      <c r="BG441" s="49">
        <v>0</v>
      </c>
      <c r="BH441" s="48">
        <v>0</v>
      </c>
      <c r="BI441" s="49">
        <v>0</v>
      </c>
      <c r="BJ441" s="48">
        <v>19</v>
      </c>
      <c r="BK441" s="49">
        <v>95</v>
      </c>
      <c r="BL441" s="48">
        <v>20</v>
      </c>
    </row>
    <row r="442" spans="1:64" ht="15">
      <c r="A442" s="64" t="s">
        <v>262</v>
      </c>
      <c r="B442" s="64" t="s">
        <v>252</v>
      </c>
      <c r="C442" s="65" t="s">
        <v>2918</v>
      </c>
      <c r="D442" s="66">
        <v>10</v>
      </c>
      <c r="E442" s="67" t="s">
        <v>136</v>
      </c>
      <c r="F442" s="68">
        <v>12</v>
      </c>
      <c r="G442" s="65"/>
      <c r="H442" s="69"/>
      <c r="I442" s="70"/>
      <c r="J442" s="70"/>
      <c r="K442" s="34" t="s">
        <v>66</v>
      </c>
      <c r="L442" s="77">
        <v>442</v>
      </c>
      <c r="M442" s="77"/>
      <c r="N442" s="72"/>
      <c r="O442" s="79" t="s">
        <v>307</v>
      </c>
      <c r="P442" s="81">
        <v>43441.215729166666</v>
      </c>
      <c r="Q442" s="79" t="s">
        <v>489</v>
      </c>
      <c r="R442" s="79"/>
      <c r="S442" s="79"/>
      <c r="T442" s="79"/>
      <c r="U442" s="79"/>
      <c r="V442" s="82" t="s">
        <v>710</v>
      </c>
      <c r="W442" s="81">
        <v>43441.215729166666</v>
      </c>
      <c r="X442" s="82" t="s">
        <v>932</v>
      </c>
      <c r="Y442" s="79"/>
      <c r="Z442" s="79"/>
      <c r="AA442" s="85" t="s">
        <v>1155</v>
      </c>
      <c r="AB442" s="79"/>
      <c r="AC442" s="79" t="b">
        <v>0</v>
      </c>
      <c r="AD442" s="79">
        <v>0</v>
      </c>
      <c r="AE442" s="85" t="s">
        <v>1169</v>
      </c>
      <c r="AF442" s="79" t="b">
        <v>0</v>
      </c>
      <c r="AG442" s="79" t="s">
        <v>1182</v>
      </c>
      <c r="AH442" s="79"/>
      <c r="AI442" s="85" t="s">
        <v>1169</v>
      </c>
      <c r="AJ442" s="79" t="b">
        <v>0</v>
      </c>
      <c r="AK442" s="79">
        <v>4</v>
      </c>
      <c r="AL442" s="85" t="s">
        <v>1107</v>
      </c>
      <c r="AM442" s="79" t="s">
        <v>1189</v>
      </c>
      <c r="AN442" s="79" t="b">
        <v>0</v>
      </c>
      <c r="AO442" s="85" t="s">
        <v>1107</v>
      </c>
      <c r="AP442" s="79" t="s">
        <v>176</v>
      </c>
      <c r="AQ442" s="79">
        <v>0</v>
      </c>
      <c r="AR442" s="79">
        <v>0</v>
      </c>
      <c r="AS442" s="79"/>
      <c r="AT442" s="79"/>
      <c r="AU442" s="79"/>
      <c r="AV442" s="79"/>
      <c r="AW442" s="79"/>
      <c r="AX442" s="79"/>
      <c r="AY442" s="79"/>
      <c r="AZ442" s="79"/>
      <c r="BA442">
        <v>22</v>
      </c>
      <c r="BB442" s="78" t="str">
        <f>REPLACE(INDEX(GroupVertices[Group],MATCH(Edges[[#This Row],[Vertex 1]],GroupVertices[Vertex],0)),1,1,"")</f>
        <v>2</v>
      </c>
      <c r="BC442" s="78" t="str">
        <f>REPLACE(INDEX(GroupVertices[Group],MATCH(Edges[[#This Row],[Vertex 2]],GroupVertices[Vertex],0)),1,1,"")</f>
        <v>1</v>
      </c>
      <c r="BD442" s="48">
        <v>0</v>
      </c>
      <c r="BE442" s="49">
        <v>0</v>
      </c>
      <c r="BF442" s="48">
        <v>0</v>
      </c>
      <c r="BG442" s="49">
        <v>0</v>
      </c>
      <c r="BH442" s="48">
        <v>0</v>
      </c>
      <c r="BI442" s="49">
        <v>0</v>
      </c>
      <c r="BJ442" s="48">
        <v>22</v>
      </c>
      <c r="BK442" s="49">
        <v>100</v>
      </c>
      <c r="BL442" s="48">
        <v>22</v>
      </c>
    </row>
    <row r="443" spans="1:64" ht="15">
      <c r="A443" s="64" t="s">
        <v>262</v>
      </c>
      <c r="B443" s="64" t="s">
        <v>252</v>
      </c>
      <c r="C443" s="65" t="s">
        <v>2918</v>
      </c>
      <c r="D443" s="66">
        <v>10</v>
      </c>
      <c r="E443" s="67" t="s">
        <v>136</v>
      </c>
      <c r="F443" s="68">
        <v>12</v>
      </c>
      <c r="G443" s="65"/>
      <c r="H443" s="69"/>
      <c r="I443" s="70"/>
      <c r="J443" s="70"/>
      <c r="K443" s="34" t="s">
        <v>66</v>
      </c>
      <c r="L443" s="77">
        <v>443</v>
      </c>
      <c r="M443" s="77"/>
      <c r="N443" s="72"/>
      <c r="O443" s="79" t="s">
        <v>307</v>
      </c>
      <c r="P443" s="81">
        <v>43445.8452662037</v>
      </c>
      <c r="Q443" s="79" t="s">
        <v>313</v>
      </c>
      <c r="R443" s="79"/>
      <c r="S443" s="79"/>
      <c r="T443" s="79" t="s">
        <v>563</v>
      </c>
      <c r="U443" s="82" t="s">
        <v>627</v>
      </c>
      <c r="V443" s="82" t="s">
        <v>627</v>
      </c>
      <c r="W443" s="81">
        <v>43445.8452662037</v>
      </c>
      <c r="X443" s="82" t="s">
        <v>933</v>
      </c>
      <c r="Y443" s="79"/>
      <c r="Z443" s="79"/>
      <c r="AA443" s="85" t="s">
        <v>1156</v>
      </c>
      <c r="AB443" s="79"/>
      <c r="AC443" s="79" t="b">
        <v>0</v>
      </c>
      <c r="AD443" s="79">
        <v>0</v>
      </c>
      <c r="AE443" s="85" t="s">
        <v>1169</v>
      </c>
      <c r="AF443" s="79" t="b">
        <v>0</v>
      </c>
      <c r="AG443" s="79" t="s">
        <v>1182</v>
      </c>
      <c r="AH443" s="79"/>
      <c r="AI443" s="85" t="s">
        <v>1169</v>
      </c>
      <c r="AJ443" s="79" t="b">
        <v>0</v>
      </c>
      <c r="AK443" s="79">
        <v>3</v>
      </c>
      <c r="AL443" s="85" t="s">
        <v>1145</v>
      </c>
      <c r="AM443" s="79" t="s">
        <v>1189</v>
      </c>
      <c r="AN443" s="79" t="b">
        <v>0</v>
      </c>
      <c r="AO443" s="85" t="s">
        <v>1145</v>
      </c>
      <c r="AP443" s="79" t="s">
        <v>176</v>
      </c>
      <c r="AQ443" s="79">
        <v>0</v>
      </c>
      <c r="AR443" s="79">
        <v>0</v>
      </c>
      <c r="AS443" s="79"/>
      <c r="AT443" s="79"/>
      <c r="AU443" s="79"/>
      <c r="AV443" s="79"/>
      <c r="AW443" s="79"/>
      <c r="AX443" s="79"/>
      <c r="AY443" s="79"/>
      <c r="AZ443" s="79"/>
      <c r="BA443">
        <v>22</v>
      </c>
      <c r="BB443" s="78" t="str">
        <f>REPLACE(INDEX(GroupVertices[Group],MATCH(Edges[[#This Row],[Vertex 1]],GroupVertices[Vertex],0)),1,1,"")</f>
        <v>2</v>
      </c>
      <c r="BC443" s="78" t="str">
        <f>REPLACE(INDEX(GroupVertices[Group],MATCH(Edges[[#This Row],[Vertex 2]],GroupVertices[Vertex],0)),1,1,"")</f>
        <v>1</v>
      </c>
      <c r="BD443" s="48">
        <v>1</v>
      </c>
      <c r="BE443" s="49">
        <v>7.6923076923076925</v>
      </c>
      <c r="BF443" s="48">
        <v>0</v>
      </c>
      <c r="BG443" s="49">
        <v>0</v>
      </c>
      <c r="BH443" s="48">
        <v>0</v>
      </c>
      <c r="BI443" s="49">
        <v>0</v>
      </c>
      <c r="BJ443" s="48">
        <v>12</v>
      </c>
      <c r="BK443" s="49">
        <v>92.3076923076923</v>
      </c>
      <c r="BL443" s="48">
        <v>13</v>
      </c>
    </row>
    <row r="444" spans="1:64" ht="15">
      <c r="A444" s="64" t="s">
        <v>262</v>
      </c>
      <c r="B444" s="64" t="s">
        <v>252</v>
      </c>
      <c r="C444" s="65" t="s">
        <v>2918</v>
      </c>
      <c r="D444" s="66">
        <v>10</v>
      </c>
      <c r="E444" s="67" t="s">
        <v>136</v>
      </c>
      <c r="F444" s="68">
        <v>12</v>
      </c>
      <c r="G444" s="65"/>
      <c r="H444" s="69"/>
      <c r="I444" s="70"/>
      <c r="J444" s="70"/>
      <c r="K444" s="34" t="s">
        <v>66</v>
      </c>
      <c r="L444" s="77">
        <v>444</v>
      </c>
      <c r="M444" s="77"/>
      <c r="N444" s="72"/>
      <c r="O444" s="79" t="s">
        <v>307</v>
      </c>
      <c r="P444" s="81">
        <v>43445.84547453704</v>
      </c>
      <c r="Q444" s="79" t="s">
        <v>404</v>
      </c>
      <c r="R444" s="79"/>
      <c r="S444" s="79"/>
      <c r="T444" s="79"/>
      <c r="U444" s="79"/>
      <c r="V444" s="82" t="s">
        <v>710</v>
      </c>
      <c r="W444" s="81">
        <v>43445.84547453704</v>
      </c>
      <c r="X444" s="82" t="s">
        <v>823</v>
      </c>
      <c r="Y444" s="79"/>
      <c r="Z444" s="79"/>
      <c r="AA444" s="85" t="s">
        <v>1046</v>
      </c>
      <c r="AB444" s="79"/>
      <c r="AC444" s="79" t="b">
        <v>0</v>
      </c>
      <c r="AD444" s="79">
        <v>0</v>
      </c>
      <c r="AE444" s="85" t="s">
        <v>1169</v>
      </c>
      <c r="AF444" s="79" t="b">
        <v>0</v>
      </c>
      <c r="AG444" s="79" t="s">
        <v>1182</v>
      </c>
      <c r="AH444" s="79"/>
      <c r="AI444" s="85" t="s">
        <v>1169</v>
      </c>
      <c r="AJ444" s="79" t="b">
        <v>0</v>
      </c>
      <c r="AK444" s="79">
        <v>2</v>
      </c>
      <c r="AL444" s="85" t="s">
        <v>1045</v>
      </c>
      <c r="AM444" s="79" t="s">
        <v>1189</v>
      </c>
      <c r="AN444" s="79" t="b">
        <v>0</v>
      </c>
      <c r="AO444" s="85" t="s">
        <v>1045</v>
      </c>
      <c r="AP444" s="79" t="s">
        <v>176</v>
      </c>
      <c r="AQ444" s="79">
        <v>0</v>
      </c>
      <c r="AR444" s="79">
        <v>0</v>
      </c>
      <c r="AS444" s="79"/>
      <c r="AT444" s="79"/>
      <c r="AU444" s="79"/>
      <c r="AV444" s="79"/>
      <c r="AW444" s="79"/>
      <c r="AX444" s="79"/>
      <c r="AY444" s="79"/>
      <c r="AZ444" s="79"/>
      <c r="BA444">
        <v>22</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262</v>
      </c>
      <c r="B445" s="64" t="s">
        <v>252</v>
      </c>
      <c r="C445" s="65" t="s">
        <v>2918</v>
      </c>
      <c r="D445" s="66">
        <v>10</v>
      </c>
      <c r="E445" s="67" t="s">
        <v>136</v>
      </c>
      <c r="F445" s="68">
        <v>12</v>
      </c>
      <c r="G445" s="65"/>
      <c r="H445" s="69"/>
      <c r="I445" s="70"/>
      <c r="J445" s="70"/>
      <c r="K445" s="34" t="s">
        <v>66</v>
      </c>
      <c r="L445" s="77">
        <v>445</v>
      </c>
      <c r="M445" s="77"/>
      <c r="N445" s="72"/>
      <c r="O445" s="79" t="s">
        <v>307</v>
      </c>
      <c r="P445" s="81">
        <v>43445.845601851855</v>
      </c>
      <c r="Q445" s="79" t="s">
        <v>410</v>
      </c>
      <c r="R445" s="79"/>
      <c r="S445" s="79"/>
      <c r="T445" s="79" t="s">
        <v>591</v>
      </c>
      <c r="U445" s="79"/>
      <c r="V445" s="82" t="s">
        <v>710</v>
      </c>
      <c r="W445" s="81">
        <v>43445.845601851855</v>
      </c>
      <c r="X445" s="82" t="s">
        <v>851</v>
      </c>
      <c r="Y445" s="79"/>
      <c r="Z445" s="79"/>
      <c r="AA445" s="85" t="s">
        <v>1074</v>
      </c>
      <c r="AB445" s="79"/>
      <c r="AC445" s="79" t="b">
        <v>0</v>
      </c>
      <c r="AD445" s="79">
        <v>0</v>
      </c>
      <c r="AE445" s="85" t="s">
        <v>1169</v>
      </c>
      <c r="AF445" s="79" t="b">
        <v>0</v>
      </c>
      <c r="AG445" s="79" t="s">
        <v>1182</v>
      </c>
      <c r="AH445" s="79"/>
      <c r="AI445" s="85" t="s">
        <v>1169</v>
      </c>
      <c r="AJ445" s="79" t="b">
        <v>0</v>
      </c>
      <c r="AK445" s="79">
        <v>2</v>
      </c>
      <c r="AL445" s="85" t="s">
        <v>1073</v>
      </c>
      <c r="AM445" s="79" t="s">
        <v>1189</v>
      </c>
      <c r="AN445" s="79" t="b">
        <v>0</v>
      </c>
      <c r="AO445" s="85" t="s">
        <v>1073</v>
      </c>
      <c r="AP445" s="79" t="s">
        <v>176</v>
      </c>
      <c r="AQ445" s="79">
        <v>0</v>
      </c>
      <c r="AR445" s="79">
        <v>0</v>
      </c>
      <c r="AS445" s="79"/>
      <c r="AT445" s="79"/>
      <c r="AU445" s="79"/>
      <c r="AV445" s="79"/>
      <c r="AW445" s="79"/>
      <c r="AX445" s="79"/>
      <c r="AY445" s="79"/>
      <c r="AZ445" s="79"/>
      <c r="BA445">
        <v>22</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262</v>
      </c>
      <c r="B446" s="64" t="s">
        <v>252</v>
      </c>
      <c r="C446" s="65" t="s">
        <v>2918</v>
      </c>
      <c r="D446" s="66">
        <v>10</v>
      </c>
      <c r="E446" s="67" t="s">
        <v>136</v>
      </c>
      <c r="F446" s="68">
        <v>12</v>
      </c>
      <c r="G446" s="65"/>
      <c r="H446" s="69"/>
      <c r="I446" s="70"/>
      <c r="J446" s="70"/>
      <c r="K446" s="34" t="s">
        <v>66</v>
      </c>
      <c r="L446" s="77">
        <v>446</v>
      </c>
      <c r="M446" s="77"/>
      <c r="N446" s="72"/>
      <c r="O446" s="79" t="s">
        <v>307</v>
      </c>
      <c r="P446" s="81">
        <v>43445.845671296294</v>
      </c>
      <c r="Q446" s="79" t="s">
        <v>357</v>
      </c>
      <c r="R446" s="79"/>
      <c r="S446" s="79"/>
      <c r="T446" s="79" t="s">
        <v>565</v>
      </c>
      <c r="U446" s="82" t="s">
        <v>630</v>
      </c>
      <c r="V446" s="82" t="s">
        <v>630</v>
      </c>
      <c r="W446" s="81">
        <v>43445.845671296294</v>
      </c>
      <c r="X446" s="82" t="s">
        <v>861</v>
      </c>
      <c r="Y446" s="79"/>
      <c r="Z446" s="79"/>
      <c r="AA446" s="85" t="s">
        <v>1084</v>
      </c>
      <c r="AB446" s="79"/>
      <c r="AC446" s="79" t="b">
        <v>0</v>
      </c>
      <c r="AD446" s="79">
        <v>0</v>
      </c>
      <c r="AE446" s="85" t="s">
        <v>1169</v>
      </c>
      <c r="AF446" s="79" t="b">
        <v>0</v>
      </c>
      <c r="AG446" s="79" t="s">
        <v>1182</v>
      </c>
      <c r="AH446" s="79"/>
      <c r="AI446" s="85" t="s">
        <v>1169</v>
      </c>
      <c r="AJ446" s="79" t="b">
        <v>0</v>
      </c>
      <c r="AK446" s="79">
        <v>2</v>
      </c>
      <c r="AL446" s="85" t="s">
        <v>1083</v>
      </c>
      <c r="AM446" s="79" t="s">
        <v>1189</v>
      </c>
      <c r="AN446" s="79" t="b">
        <v>0</v>
      </c>
      <c r="AO446" s="85" t="s">
        <v>1083</v>
      </c>
      <c r="AP446" s="79" t="s">
        <v>176</v>
      </c>
      <c r="AQ446" s="79">
        <v>0</v>
      </c>
      <c r="AR446" s="79">
        <v>0</v>
      </c>
      <c r="AS446" s="79"/>
      <c r="AT446" s="79"/>
      <c r="AU446" s="79"/>
      <c r="AV446" s="79"/>
      <c r="AW446" s="79"/>
      <c r="AX446" s="79"/>
      <c r="AY446" s="79"/>
      <c r="AZ446" s="79"/>
      <c r="BA446">
        <v>22</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262</v>
      </c>
      <c r="B447" s="64" t="s">
        <v>252</v>
      </c>
      <c r="C447" s="65" t="s">
        <v>2918</v>
      </c>
      <c r="D447" s="66">
        <v>10</v>
      </c>
      <c r="E447" s="67" t="s">
        <v>136</v>
      </c>
      <c r="F447" s="68">
        <v>12</v>
      </c>
      <c r="G447" s="65"/>
      <c r="H447" s="69"/>
      <c r="I447" s="70"/>
      <c r="J447" s="70"/>
      <c r="K447" s="34" t="s">
        <v>66</v>
      </c>
      <c r="L447" s="77">
        <v>447</v>
      </c>
      <c r="M447" s="77"/>
      <c r="N447" s="72"/>
      <c r="O447" s="79" t="s">
        <v>307</v>
      </c>
      <c r="P447" s="81">
        <v>43445.845729166664</v>
      </c>
      <c r="Q447" s="79" t="s">
        <v>412</v>
      </c>
      <c r="R447" s="79"/>
      <c r="S447" s="79"/>
      <c r="T447" s="79" t="s">
        <v>581</v>
      </c>
      <c r="U447" s="82" t="s">
        <v>640</v>
      </c>
      <c r="V447" s="82" t="s">
        <v>640</v>
      </c>
      <c r="W447" s="81">
        <v>43445.845729166664</v>
      </c>
      <c r="X447" s="82" t="s">
        <v>934</v>
      </c>
      <c r="Y447" s="79"/>
      <c r="Z447" s="79"/>
      <c r="AA447" s="85" t="s">
        <v>1157</v>
      </c>
      <c r="AB447" s="79"/>
      <c r="AC447" s="79" t="b">
        <v>0</v>
      </c>
      <c r="AD447" s="79">
        <v>0</v>
      </c>
      <c r="AE447" s="85" t="s">
        <v>1169</v>
      </c>
      <c r="AF447" s="79" t="b">
        <v>0</v>
      </c>
      <c r="AG447" s="79" t="s">
        <v>1182</v>
      </c>
      <c r="AH447" s="79"/>
      <c r="AI447" s="85" t="s">
        <v>1169</v>
      </c>
      <c r="AJ447" s="79" t="b">
        <v>0</v>
      </c>
      <c r="AK447" s="79">
        <v>1</v>
      </c>
      <c r="AL447" s="85" t="s">
        <v>1146</v>
      </c>
      <c r="AM447" s="79" t="s">
        <v>1189</v>
      </c>
      <c r="AN447" s="79" t="b">
        <v>0</v>
      </c>
      <c r="AO447" s="85" t="s">
        <v>1146</v>
      </c>
      <c r="AP447" s="79" t="s">
        <v>176</v>
      </c>
      <c r="AQ447" s="79">
        <v>0</v>
      </c>
      <c r="AR447" s="79">
        <v>0</v>
      </c>
      <c r="AS447" s="79"/>
      <c r="AT447" s="79"/>
      <c r="AU447" s="79"/>
      <c r="AV447" s="79"/>
      <c r="AW447" s="79"/>
      <c r="AX447" s="79"/>
      <c r="AY447" s="79"/>
      <c r="AZ447" s="79"/>
      <c r="BA447">
        <v>22</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11</v>
      </c>
      <c r="BK447" s="49">
        <v>100</v>
      </c>
      <c r="BL447" s="48">
        <v>11</v>
      </c>
    </row>
    <row r="448" spans="1:64" ht="15">
      <c r="A448" s="64" t="s">
        <v>262</v>
      </c>
      <c r="B448" s="64" t="s">
        <v>252</v>
      </c>
      <c r="C448" s="65" t="s">
        <v>2918</v>
      </c>
      <c r="D448" s="66">
        <v>10</v>
      </c>
      <c r="E448" s="67" t="s">
        <v>136</v>
      </c>
      <c r="F448" s="68">
        <v>12</v>
      </c>
      <c r="G448" s="65"/>
      <c r="H448" s="69"/>
      <c r="I448" s="70"/>
      <c r="J448" s="70"/>
      <c r="K448" s="34" t="s">
        <v>66</v>
      </c>
      <c r="L448" s="77">
        <v>448</v>
      </c>
      <c r="M448" s="77"/>
      <c r="N448" s="72"/>
      <c r="O448" s="79" t="s">
        <v>307</v>
      </c>
      <c r="P448" s="81">
        <v>43445.84581018519</v>
      </c>
      <c r="Q448" s="79" t="s">
        <v>316</v>
      </c>
      <c r="R448" s="79"/>
      <c r="S448" s="79"/>
      <c r="T448" s="79" t="s">
        <v>565</v>
      </c>
      <c r="U448" s="79"/>
      <c r="V448" s="82" t="s">
        <v>710</v>
      </c>
      <c r="W448" s="81">
        <v>43445.84581018519</v>
      </c>
      <c r="X448" s="82" t="s">
        <v>874</v>
      </c>
      <c r="Y448" s="79"/>
      <c r="Z448" s="79"/>
      <c r="AA448" s="85" t="s">
        <v>1097</v>
      </c>
      <c r="AB448" s="79"/>
      <c r="AC448" s="79" t="b">
        <v>0</v>
      </c>
      <c r="AD448" s="79">
        <v>0</v>
      </c>
      <c r="AE448" s="85" t="s">
        <v>1169</v>
      </c>
      <c r="AF448" s="79" t="b">
        <v>0</v>
      </c>
      <c r="AG448" s="79" t="s">
        <v>1182</v>
      </c>
      <c r="AH448" s="79"/>
      <c r="AI448" s="85" t="s">
        <v>1169</v>
      </c>
      <c r="AJ448" s="79" t="b">
        <v>0</v>
      </c>
      <c r="AK448" s="79">
        <v>1</v>
      </c>
      <c r="AL448" s="85" t="s">
        <v>1096</v>
      </c>
      <c r="AM448" s="79" t="s">
        <v>1189</v>
      </c>
      <c r="AN448" s="79" t="b">
        <v>0</v>
      </c>
      <c r="AO448" s="85" t="s">
        <v>1096</v>
      </c>
      <c r="AP448" s="79" t="s">
        <v>176</v>
      </c>
      <c r="AQ448" s="79">
        <v>0</v>
      </c>
      <c r="AR448" s="79">
        <v>0</v>
      </c>
      <c r="AS448" s="79"/>
      <c r="AT448" s="79"/>
      <c r="AU448" s="79"/>
      <c r="AV448" s="79"/>
      <c r="AW448" s="79"/>
      <c r="AX448" s="79"/>
      <c r="AY448" s="79"/>
      <c r="AZ448" s="79"/>
      <c r="BA448">
        <v>22</v>
      </c>
      <c r="BB448" s="78" t="str">
        <f>REPLACE(INDEX(GroupVertices[Group],MATCH(Edges[[#This Row],[Vertex 1]],GroupVertices[Vertex],0)),1,1,"")</f>
        <v>2</v>
      </c>
      <c r="BC448" s="78" t="str">
        <f>REPLACE(INDEX(GroupVertices[Group],MATCH(Edges[[#This Row],[Vertex 2]],GroupVertices[Vertex],0)),1,1,"")</f>
        <v>1</v>
      </c>
      <c r="BD448" s="48"/>
      <c r="BE448" s="49"/>
      <c r="BF448" s="48"/>
      <c r="BG448" s="49"/>
      <c r="BH448" s="48"/>
      <c r="BI448" s="49"/>
      <c r="BJ448" s="48"/>
      <c r="BK448" s="49"/>
      <c r="BL448" s="48"/>
    </row>
    <row r="449" spans="1:64" ht="15">
      <c r="A449" s="64" t="s">
        <v>262</v>
      </c>
      <c r="B449" s="64" t="s">
        <v>252</v>
      </c>
      <c r="C449" s="65" t="s">
        <v>2918</v>
      </c>
      <c r="D449" s="66">
        <v>10</v>
      </c>
      <c r="E449" s="67" t="s">
        <v>136</v>
      </c>
      <c r="F449" s="68">
        <v>12</v>
      </c>
      <c r="G449" s="65"/>
      <c r="H449" s="69"/>
      <c r="I449" s="70"/>
      <c r="J449" s="70"/>
      <c r="K449" s="34" t="s">
        <v>66</v>
      </c>
      <c r="L449" s="77">
        <v>449</v>
      </c>
      <c r="M449" s="77"/>
      <c r="N449" s="72"/>
      <c r="O449" s="79" t="s">
        <v>307</v>
      </c>
      <c r="P449" s="81">
        <v>43445.84585648148</v>
      </c>
      <c r="Q449" s="79" t="s">
        <v>413</v>
      </c>
      <c r="R449" s="79"/>
      <c r="S449" s="79"/>
      <c r="T449" s="79" t="s">
        <v>565</v>
      </c>
      <c r="U449" s="82" t="s">
        <v>641</v>
      </c>
      <c r="V449" s="82" t="s">
        <v>641</v>
      </c>
      <c r="W449" s="81">
        <v>43445.84585648148</v>
      </c>
      <c r="X449" s="82" t="s">
        <v>863</v>
      </c>
      <c r="Y449" s="79"/>
      <c r="Z449" s="79"/>
      <c r="AA449" s="85" t="s">
        <v>1086</v>
      </c>
      <c r="AB449" s="79"/>
      <c r="AC449" s="79" t="b">
        <v>0</v>
      </c>
      <c r="AD449" s="79">
        <v>0</v>
      </c>
      <c r="AE449" s="85" t="s">
        <v>1169</v>
      </c>
      <c r="AF449" s="79" t="b">
        <v>0</v>
      </c>
      <c r="AG449" s="79" t="s">
        <v>1182</v>
      </c>
      <c r="AH449" s="79"/>
      <c r="AI449" s="85" t="s">
        <v>1169</v>
      </c>
      <c r="AJ449" s="79" t="b">
        <v>0</v>
      </c>
      <c r="AK449" s="79">
        <v>1</v>
      </c>
      <c r="AL449" s="85" t="s">
        <v>1085</v>
      </c>
      <c r="AM449" s="79" t="s">
        <v>1189</v>
      </c>
      <c r="AN449" s="79" t="b">
        <v>0</v>
      </c>
      <c r="AO449" s="85" t="s">
        <v>1085</v>
      </c>
      <c r="AP449" s="79" t="s">
        <v>176</v>
      </c>
      <c r="AQ449" s="79">
        <v>0</v>
      </c>
      <c r="AR449" s="79">
        <v>0</v>
      </c>
      <c r="AS449" s="79"/>
      <c r="AT449" s="79"/>
      <c r="AU449" s="79"/>
      <c r="AV449" s="79"/>
      <c r="AW449" s="79"/>
      <c r="AX449" s="79"/>
      <c r="AY449" s="79"/>
      <c r="AZ449" s="79"/>
      <c r="BA449">
        <v>22</v>
      </c>
      <c r="BB449" s="78" t="str">
        <f>REPLACE(INDEX(GroupVertices[Group],MATCH(Edges[[#This Row],[Vertex 1]],GroupVertices[Vertex],0)),1,1,"")</f>
        <v>2</v>
      </c>
      <c r="BC449" s="78" t="str">
        <f>REPLACE(INDEX(GroupVertices[Group],MATCH(Edges[[#This Row],[Vertex 2]],GroupVertices[Vertex],0)),1,1,"")</f>
        <v>1</v>
      </c>
      <c r="BD449" s="48"/>
      <c r="BE449" s="49"/>
      <c r="BF449" s="48"/>
      <c r="BG449" s="49"/>
      <c r="BH449" s="48"/>
      <c r="BI449" s="49"/>
      <c r="BJ449" s="48"/>
      <c r="BK449" s="49"/>
      <c r="BL449" s="48"/>
    </row>
    <row r="450" spans="1:64" ht="15">
      <c r="A450" s="64" t="s">
        <v>262</v>
      </c>
      <c r="B450" s="64" t="s">
        <v>252</v>
      </c>
      <c r="C450" s="65" t="s">
        <v>2918</v>
      </c>
      <c r="D450" s="66">
        <v>10</v>
      </c>
      <c r="E450" s="67" t="s">
        <v>136</v>
      </c>
      <c r="F450" s="68">
        <v>12</v>
      </c>
      <c r="G450" s="65"/>
      <c r="H450" s="69"/>
      <c r="I450" s="70"/>
      <c r="J450" s="70"/>
      <c r="K450" s="34" t="s">
        <v>66</v>
      </c>
      <c r="L450" s="77">
        <v>450</v>
      </c>
      <c r="M450" s="77"/>
      <c r="N450" s="72"/>
      <c r="O450" s="79" t="s">
        <v>307</v>
      </c>
      <c r="P450" s="81">
        <v>43445.846030092594</v>
      </c>
      <c r="Q450" s="79" t="s">
        <v>409</v>
      </c>
      <c r="R450" s="79"/>
      <c r="S450" s="79"/>
      <c r="T450" s="79" t="s">
        <v>581</v>
      </c>
      <c r="U450" s="79"/>
      <c r="V450" s="82" t="s">
        <v>710</v>
      </c>
      <c r="W450" s="81">
        <v>43445.846030092594</v>
      </c>
      <c r="X450" s="82" t="s">
        <v>866</v>
      </c>
      <c r="Y450" s="79"/>
      <c r="Z450" s="79"/>
      <c r="AA450" s="85" t="s">
        <v>1089</v>
      </c>
      <c r="AB450" s="79"/>
      <c r="AC450" s="79" t="b">
        <v>0</v>
      </c>
      <c r="AD450" s="79">
        <v>0</v>
      </c>
      <c r="AE450" s="85" t="s">
        <v>1169</v>
      </c>
      <c r="AF450" s="79" t="b">
        <v>0</v>
      </c>
      <c r="AG450" s="79" t="s">
        <v>1182</v>
      </c>
      <c r="AH450" s="79"/>
      <c r="AI450" s="85" t="s">
        <v>1169</v>
      </c>
      <c r="AJ450" s="79" t="b">
        <v>0</v>
      </c>
      <c r="AK450" s="79">
        <v>3</v>
      </c>
      <c r="AL450" s="85" t="s">
        <v>1088</v>
      </c>
      <c r="AM450" s="79" t="s">
        <v>1189</v>
      </c>
      <c r="AN450" s="79" t="b">
        <v>0</v>
      </c>
      <c r="AO450" s="85" t="s">
        <v>1088</v>
      </c>
      <c r="AP450" s="79" t="s">
        <v>176</v>
      </c>
      <c r="AQ450" s="79">
        <v>0</v>
      </c>
      <c r="AR450" s="79">
        <v>0</v>
      </c>
      <c r="AS450" s="79"/>
      <c r="AT450" s="79"/>
      <c r="AU450" s="79"/>
      <c r="AV450" s="79"/>
      <c r="AW450" s="79"/>
      <c r="AX450" s="79"/>
      <c r="AY450" s="79"/>
      <c r="AZ450" s="79"/>
      <c r="BA450">
        <v>22</v>
      </c>
      <c r="BB450" s="78" t="str">
        <f>REPLACE(INDEX(GroupVertices[Group],MATCH(Edges[[#This Row],[Vertex 1]],GroupVertices[Vertex],0)),1,1,"")</f>
        <v>2</v>
      </c>
      <c r="BC450" s="78" t="str">
        <f>REPLACE(INDEX(GroupVertices[Group],MATCH(Edges[[#This Row],[Vertex 2]],GroupVertices[Vertex],0)),1,1,"")</f>
        <v>1</v>
      </c>
      <c r="BD450" s="48"/>
      <c r="BE450" s="49"/>
      <c r="BF450" s="48"/>
      <c r="BG450" s="49"/>
      <c r="BH450" s="48"/>
      <c r="BI450" s="49"/>
      <c r="BJ450" s="48"/>
      <c r="BK450" s="49"/>
      <c r="BL450" s="48"/>
    </row>
    <row r="451" spans="1:64" ht="15">
      <c r="A451" s="64" t="s">
        <v>262</v>
      </c>
      <c r="B451" s="64" t="s">
        <v>252</v>
      </c>
      <c r="C451" s="65" t="s">
        <v>2918</v>
      </c>
      <c r="D451" s="66">
        <v>10</v>
      </c>
      <c r="E451" s="67" t="s">
        <v>136</v>
      </c>
      <c r="F451" s="68">
        <v>12</v>
      </c>
      <c r="G451" s="65"/>
      <c r="H451" s="69"/>
      <c r="I451" s="70"/>
      <c r="J451" s="70"/>
      <c r="K451" s="34" t="s">
        <v>66</v>
      </c>
      <c r="L451" s="77">
        <v>451</v>
      </c>
      <c r="M451" s="77"/>
      <c r="N451" s="72"/>
      <c r="O451" s="79" t="s">
        <v>307</v>
      </c>
      <c r="P451" s="81">
        <v>43452.37533564815</v>
      </c>
      <c r="Q451" s="79" t="s">
        <v>385</v>
      </c>
      <c r="R451" s="79"/>
      <c r="S451" s="79"/>
      <c r="T451" s="79"/>
      <c r="U451" s="79"/>
      <c r="V451" s="82" t="s">
        <v>710</v>
      </c>
      <c r="W451" s="81">
        <v>43452.37533564815</v>
      </c>
      <c r="X451" s="82" t="s">
        <v>867</v>
      </c>
      <c r="Y451" s="79"/>
      <c r="Z451" s="79"/>
      <c r="AA451" s="85" t="s">
        <v>1090</v>
      </c>
      <c r="AB451" s="79"/>
      <c r="AC451" s="79" t="b">
        <v>0</v>
      </c>
      <c r="AD451" s="79">
        <v>0</v>
      </c>
      <c r="AE451" s="85" t="s">
        <v>1169</v>
      </c>
      <c r="AF451" s="79" t="b">
        <v>0</v>
      </c>
      <c r="AG451" s="79" t="s">
        <v>1182</v>
      </c>
      <c r="AH451" s="79"/>
      <c r="AI451" s="85" t="s">
        <v>1169</v>
      </c>
      <c r="AJ451" s="79" t="b">
        <v>0</v>
      </c>
      <c r="AK451" s="79">
        <v>3</v>
      </c>
      <c r="AL451" s="85" t="s">
        <v>1030</v>
      </c>
      <c r="AM451" s="79" t="s">
        <v>1189</v>
      </c>
      <c r="AN451" s="79" t="b">
        <v>0</v>
      </c>
      <c r="AO451" s="85" t="s">
        <v>1030</v>
      </c>
      <c r="AP451" s="79" t="s">
        <v>176</v>
      </c>
      <c r="AQ451" s="79">
        <v>0</v>
      </c>
      <c r="AR451" s="79">
        <v>0</v>
      </c>
      <c r="AS451" s="79"/>
      <c r="AT451" s="79"/>
      <c r="AU451" s="79"/>
      <c r="AV451" s="79"/>
      <c r="AW451" s="79"/>
      <c r="AX451" s="79"/>
      <c r="AY451" s="79"/>
      <c r="AZ451" s="79"/>
      <c r="BA451">
        <v>22</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262</v>
      </c>
      <c r="B452" s="64" t="s">
        <v>252</v>
      </c>
      <c r="C452" s="65" t="s">
        <v>2918</v>
      </c>
      <c r="D452" s="66">
        <v>10</v>
      </c>
      <c r="E452" s="67" t="s">
        <v>136</v>
      </c>
      <c r="F452" s="68">
        <v>12</v>
      </c>
      <c r="G452" s="65"/>
      <c r="H452" s="69"/>
      <c r="I452" s="70"/>
      <c r="J452" s="70"/>
      <c r="K452" s="34" t="s">
        <v>66</v>
      </c>
      <c r="L452" s="77">
        <v>452</v>
      </c>
      <c r="M452" s="77"/>
      <c r="N452" s="72"/>
      <c r="O452" s="79" t="s">
        <v>307</v>
      </c>
      <c r="P452" s="81">
        <v>43468.91704861111</v>
      </c>
      <c r="Q452" s="79" t="s">
        <v>318</v>
      </c>
      <c r="R452" s="79"/>
      <c r="S452" s="79"/>
      <c r="T452" s="79"/>
      <c r="U452" s="79"/>
      <c r="V452" s="82" t="s">
        <v>710</v>
      </c>
      <c r="W452" s="81">
        <v>43468.91704861111</v>
      </c>
      <c r="X452" s="82" t="s">
        <v>872</v>
      </c>
      <c r="Y452" s="79"/>
      <c r="Z452" s="79"/>
      <c r="AA452" s="85" t="s">
        <v>1095</v>
      </c>
      <c r="AB452" s="79"/>
      <c r="AC452" s="79" t="b">
        <v>0</v>
      </c>
      <c r="AD452" s="79">
        <v>0</v>
      </c>
      <c r="AE452" s="85" t="s">
        <v>1169</v>
      </c>
      <c r="AF452" s="79" t="b">
        <v>0</v>
      </c>
      <c r="AG452" s="79" t="s">
        <v>1182</v>
      </c>
      <c r="AH452" s="79"/>
      <c r="AI452" s="85" t="s">
        <v>1169</v>
      </c>
      <c r="AJ452" s="79" t="b">
        <v>0</v>
      </c>
      <c r="AK452" s="79">
        <v>4</v>
      </c>
      <c r="AL452" s="85" t="s">
        <v>1093</v>
      </c>
      <c r="AM452" s="79" t="s">
        <v>1189</v>
      </c>
      <c r="AN452" s="79" t="b">
        <v>0</v>
      </c>
      <c r="AO452" s="85" t="s">
        <v>1093</v>
      </c>
      <c r="AP452" s="79" t="s">
        <v>176</v>
      </c>
      <c r="AQ452" s="79">
        <v>0</v>
      </c>
      <c r="AR452" s="79">
        <v>0</v>
      </c>
      <c r="AS452" s="79"/>
      <c r="AT452" s="79"/>
      <c r="AU452" s="79"/>
      <c r="AV452" s="79"/>
      <c r="AW452" s="79"/>
      <c r="AX452" s="79"/>
      <c r="AY452" s="79"/>
      <c r="AZ452" s="79"/>
      <c r="BA452">
        <v>22</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262</v>
      </c>
      <c r="B453" s="64" t="s">
        <v>252</v>
      </c>
      <c r="C453" s="65" t="s">
        <v>2918</v>
      </c>
      <c r="D453" s="66">
        <v>10</v>
      </c>
      <c r="E453" s="67" t="s">
        <v>136</v>
      </c>
      <c r="F453" s="68">
        <v>12</v>
      </c>
      <c r="G453" s="65"/>
      <c r="H453" s="69"/>
      <c r="I453" s="70"/>
      <c r="J453" s="70"/>
      <c r="K453" s="34" t="s">
        <v>66</v>
      </c>
      <c r="L453" s="77">
        <v>453</v>
      </c>
      <c r="M453" s="77"/>
      <c r="N453" s="72"/>
      <c r="O453" s="79" t="s">
        <v>307</v>
      </c>
      <c r="P453" s="81">
        <v>43480.09961805555</v>
      </c>
      <c r="Q453" s="79" t="s">
        <v>417</v>
      </c>
      <c r="R453" s="79"/>
      <c r="S453" s="79"/>
      <c r="T453" s="79" t="s">
        <v>592</v>
      </c>
      <c r="U453" s="79"/>
      <c r="V453" s="82" t="s">
        <v>710</v>
      </c>
      <c r="W453" s="81">
        <v>43480.09961805555</v>
      </c>
      <c r="X453" s="82" t="s">
        <v>896</v>
      </c>
      <c r="Y453" s="79"/>
      <c r="Z453" s="79"/>
      <c r="AA453" s="85" t="s">
        <v>1119</v>
      </c>
      <c r="AB453" s="79"/>
      <c r="AC453" s="79" t="b">
        <v>0</v>
      </c>
      <c r="AD453" s="79">
        <v>0</v>
      </c>
      <c r="AE453" s="85" t="s">
        <v>1169</v>
      </c>
      <c r="AF453" s="79" t="b">
        <v>0</v>
      </c>
      <c r="AG453" s="79" t="s">
        <v>1182</v>
      </c>
      <c r="AH453" s="79"/>
      <c r="AI453" s="85" t="s">
        <v>1169</v>
      </c>
      <c r="AJ453" s="79" t="b">
        <v>0</v>
      </c>
      <c r="AK453" s="79">
        <v>2</v>
      </c>
      <c r="AL453" s="85" t="s">
        <v>1110</v>
      </c>
      <c r="AM453" s="79" t="s">
        <v>1189</v>
      </c>
      <c r="AN453" s="79" t="b">
        <v>0</v>
      </c>
      <c r="AO453" s="85" t="s">
        <v>1110</v>
      </c>
      <c r="AP453" s="79" t="s">
        <v>176</v>
      </c>
      <c r="AQ453" s="79">
        <v>0</v>
      </c>
      <c r="AR453" s="79">
        <v>0</v>
      </c>
      <c r="AS453" s="79"/>
      <c r="AT453" s="79"/>
      <c r="AU453" s="79"/>
      <c r="AV453" s="79"/>
      <c r="AW453" s="79"/>
      <c r="AX453" s="79"/>
      <c r="AY453" s="79"/>
      <c r="AZ453" s="79"/>
      <c r="BA453">
        <v>22</v>
      </c>
      <c r="BB453" s="78" t="str">
        <f>REPLACE(INDEX(GroupVertices[Group],MATCH(Edges[[#This Row],[Vertex 1]],GroupVertices[Vertex],0)),1,1,"")</f>
        <v>2</v>
      </c>
      <c r="BC453" s="78" t="str">
        <f>REPLACE(INDEX(GroupVertices[Group],MATCH(Edges[[#This Row],[Vertex 2]],GroupVertices[Vertex],0)),1,1,"")</f>
        <v>1</v>
      </c>
      <c r="BD453" s="48"/>
      <c r="BE453" s="49"/>
      <c r="BF453" s="48"/>
      <c r="BG453" s="49"/>
      <c r="BH453" s="48"/>
      <c r="BI453" s="49"/>
      <c r="BJ453" s="48"/>
      <c r="BK453" s="49"/>
      <c r="BL453" s="48"/>
    </row>
    <row r="454" spans="1:64" ht="15">
      <c r="A454" s="64" t="s">
        <v>262</v>
      </c>
      <c r="B454" s="64" t="s">
        <v>252</v>
      </c>
      <c r="C454" s="65" t="s">
        <v>2918</v>
      </c>
      <c r="D454" s="66">
        <v>10</v>
      </c>
      <c r="E454" s="67" t="s">
        <v>136</v>
      </c>
      <c r="F454" s="68">
        <v>12</v>
      </c>
      <c r="G454" s="65"/>
      <c r="H454" s="69"/>
      <c r="I454" s="70"/>
      <c r="J454" s="70"/>
      <c r="K454" s="34" t="s">
        <v>66</v>
      </c>
      <c r="L454" s="77">
        <v>454</v>
      </c>
      <c r="M454" s="77"/>
      <c r="N454" s="72"/>
      <c r="O454" s="79" t="s">
        <v>307</v>
      </c>
      <c r="P454" s="81">
        <v>43489.97552083333</v>
      </c>
      <c r="Q454" s="79" t="s">
        <v>419</v>
      </c>
      <c r="R454" s="79"/>
      <c r="S454" s="79"/>
      <c r="T454" s="79"/>
      <c r="U454" s="79"/>
      <c r="V454" s="82" t="s">
        <v>710</v>
      </c>
      <c r="W454" s="81">
        <v>43489.97552083333</v>
      </c>
      <c r="X454" s="82" t="s">
        <v>905</v>
      </c>
      <c r="Y454" s="79"/>
      <c r="Z454" s="79"/>
      <c r="AA454" s="85" t="s">
        <v>1128</v>
      </c>
      <c r="AB454" s="79"/>
      <c r="AC454" s="79" t="b">
        <v>0</v>
      </c>
      <c r="AD454" s="79">
        <v>0</v>
      </c>
      <c r="AE454" s="85" t="s">
        <v>1169</v>
      </c>
      <c r="AF454" s="79" t="b">
        <v>0</v>
      </c>
      <c r="AG454" s="79" t="s">
        <v>1182</v>
      </c>
      <c r="AH454" s="79"/>
      <c r="AI454" s="85" t="s">
        <v>1169</v>
      </c>
      <c r="AJ454" s="79" t="b">
        <v>0</v>
      </c>
      <c r="AK454" s="79">
        <v>2</v>
      </c>
      <c r="AL454" s="85" t="s">
        <v>1124</v>
      </c>
      <c r="AM454" s="79" t="s">
        <v>1189</v>
      </c>
      <c r="AN454" s="79" t="b">
        <v>0</v>
      </c>
      <c r="AO454" s="85" t="s">
        <v>1124</v>
      </c>
      <c r="AP454" s="79" t="s">
        <v>176</v>
      </c>
      <c r="AQ454" s="79">
        <v>0</v>
      </c>
      <c r="AR454" s="79">
        <v>0</v>
      </c>
      <c r="AS454" s="79"/>
      <c r="AT454" s="79"/>
      <c r="AU454" s="79"/>
      <c r="AV454" s="79"/>
      <c r="AW454" s="79"/>
      <c r="AX454" s="79"/>
      <c r="AY454" s="79"/>
      <c r="AZ454" s="79"/>
      <c r="BA454">
        <v>22</v>
      </c>
      <c r="BB454" s="78" t="str">
        <f>REPLACE(INDEX(GroupVertices[Group],MATCH(Edges[[#This Row],[Vertex 1]],GroupVertices[Vertex],0)),1,1,"")</f>
        <v>2</v>
      </c>
      <c r="BC454" s="78" t="str">
        <f>REPLACE(INDEX(GroupVertices[Group],MATCH(Edges[[#This Row],[Vertex 2]],GroupVertices[Vertex],0)),1,1,"")</f>
        <v>1</v>
      </c>
      <c r="BD454" s="48"/>
      <c r="BE454" s="49"/>
      <c r="BF454" s="48"/>
      <c r="BG454" s="49"/>
      <c r="BH454" s="48"/>
      <c r="BI454" s="49"/>
      <c r="BJ454" s="48"/>
      <c r="BK454" s="49"/>
      <c r="BL454" s="48"/>
    </row>
    <row r="455" spans="1:64" ht="15">
      <c r="A455" s="64" t="s">
        <v>262</v>
      </c>
      <c r="B455" s="64" t="s">
        <v>252</v>
      </c>
      <c r="C455" s="65" t="s">
        <v>2918</v>
      </c>
      <c r="D455" s="66">
        <v>10</v>
      </c>
      <c r="E455" s="67" t="s">
        <v>136</v>
      </c>
      <c r="F455" s="68">
        <v>12</v>
      </c>
      <c r="G455" s="65"/>
      <c r="H455" s="69"/>
      <c r="I455" s="70"/>
      <c r="J455" s="70"/>
      <c r="K455" s="34" t="s">
        <v>66</v>
      </c>
      <c r="L455" s="77">
        <v>455</v>
      </c>
      <c r="M455" s="77"/>
      <c r="N455" s="72"/>
      <c r="O455" s="79" t="s">
        <v>307</v>
      </c>
      <c r="P455" s="81">
        <v>43489.975636574076</v>
      </c>
      <c r="Q455" s="79" t="s">
        <v>418</v>
      </c>
      <c r="R455" s="79"/>
      <c r="S455" s="79"/>
      <c r="T455" s="79" t="s">
        <v>593</v>
      </c>
      <c r="U455" s="79"/>
      <c r="V455" s="82" t="s">
        <v>710</v>
      </c>
      <c r="W455" s="81">
        <v>43489.975636574076</v>
      </c>
      <c r="X455" s="82" t="s">
        <v>878</v>
      </c>
      <c r="Y455" s="79"/>
      <c r="Z455" s="79"/>
      <c r="AA455" s="85" t="s">
        <v>1101</v>
      </c>
      <c r="AB455" s="79"/>
      <c r="AC455" s="79" t="b">
        <v>0</v>
      </c>
      <c r="AD455" s="79">
        <v>0</v>
      </c>
      <c r="AE455" s="85" t="s">
        <v>1169</v>
      </c>
      <c r="AF455" s="79" t="b">
        <v>0</v>
      </c>
      <c r="AG455" s="79" t="s">
        <v>1182</v>
      </c>
      <c r="AH455" s="79"/>
      <c r="AI455" s="85" t="s">
        <v>1169</v>
      </c>
      <c r="AJ455" s="79" t="b">
        <v>0</v>
      </c>
      <c r="AK455" s="79">
        <v>2</v>
      </c>
      <c r="AL455" s="85" t="s">
        <v>1099</v>
      </c>
      <c r="AM455" s="79" t="s">
        <v>1189</v>
      </c>
      <c r="AN455" s="79" t="b">
        <v>0</v>
      </c>
      <c r="AO455" s="85" t="s">
        <v>1099</v>
      </c>
      <c r="AP455" s="79" t="s">
        <v>176</v>
      </c>
      <c r="AQ455" s="79">
        <v>0</v>
      </c>
      <c r="AR455" s="79">
        <v>0</v>
      </c>
      <c r="AS455" s="79"/>
      <c r="AT455" s="79"/>
      <c r="AU455" s="79"/>
      <c r="AV455" s="79"/>
      <c r="AW455" s="79"/>
      <c r="AX455" s="79"/>
      <c r="AY455" s="79"/>
      <c r="AZ455" s="79"/>
      <c r="BA455">
        <v>22</v>
      </c>
      <c r="BB455" s="78" t="str">
        <f>REPLACE(INDEX(GroupVertices[Group],MATCH(Edges[[#This Row],[Vertex 1]],GroupVertices[Vertex],0)),1,1,"")</f>
        <v>2</v>
      </c>
      <c r="BC455" s="78" t="str">
        <f>REPLACE(INDEX(GroupVertices[Group],MATCH(Edges[[#This Row],[Vertex 2]],GroupVertices[Vertex],0)),1,1,"")</f>
        <v>1</v>
      </c>
      <c r="BD455" s="48">
        <v>0</v>
      </c>
      <c r="BE455" s="49">
        <v>0</v>
      </c>
      <c r="BF455" s="48">
        <v>0</v>
      </c>
      <c r="BG455" s="49">
        <v>0</v>
      </c>
      <c r="BH455" s="48">
        <v>0</v>
      </c>
      <c r="BI455" s="49">
        <v>0</v>
      </c>
      <c r="BJ455" s="48">
        <v>23</v>
      </c>
      <c r="BK455" s="49">
        <v>100</v>
      </c>
      <c r="BL455" s="48">
        <v>23</v>
      </c>
    </row>
    <row r="456" spans="1:64" ht="15">
      <c r="A456" s="64" t="s">
        <v>262</v>
      </c>
      <c r="B456" s="64" t="s">
        <v>252</v>
      </c>
      <c r="C456" s="65" t="s">
        <v>2918</v>
      </c>
      <c r="D456" s="66">
        <v>10</v>
      </c>
      <c r="E456" s="67" t="s">
        <v>136</v>
      </c>
      <c r="F456" s="68">
        <v>12</v>
      </c>
      <c r="G456" s="65"/>
      <c r="H456" s="69"/>
      <c r="I456" s="70"/>
      <c r="J456" s="70"/>
      <c r="K456" s="34" t="s">
        <v>66</v>
      </c>
      <c r="L456" s="77">
        <v>456</v>
      </c>
      <c r="M456" s="77"/>
      <c r="N456" s="72"/>
      <c r="O456" s="79" t="s">
        <v>307</v>
      </c>
      <c r="P456" s="81">
        <v>43489.976122685184</v>
      </c>
      <c r="Q456" s="79" t="s">
        <v>386</v>
      </c>
      <c r="R456" s="79"/>
      <c r="S456" s="79"/>
      <c r="T456" s="79"/>
      <c r="U456" s="79"/>
      <c r="V456" s="82" t="s">
        <v>710</v>
      </c>
      <c r="W456" s="81">
        <v>43489.976122685184</v>
      </c>
      <c r="X456" s="82" t="s">
        <v>879</v>
      </c>
      <c r="Y456" s="79"/>
      <c r="Z456" s="79"/>
      <c r="AA456" s="85" t="s">
        <v>1102</v>
      </c>
      <c r="AB456" s="79"/>
      <c r="AC456" s="79" t="b">
        <v>0</v>
      </c>
      <c r="AD456" s="79">
        <v>0</v>
      </c>
      <c r="AE456" s="85" t="s">
        <v>1169</v>
      </c>
      <c r="AF456" s="79" t="b">
        <v>0</v>
      </c>
      <c r="AG456" s="79" t="s">
        <v>1182</v>
      </c>
      <c r="AH456" s="79"/>
      <c r="AI456" s="85" t="s">
        <v>1169</v>
      </c>
      <c r="AJ456" s="79" t="b">
        <v>0</v>
      </c>
      <c r="AK456" s="79">
        <v>3</v>
      </c>
      <c r="AL456" s="85" t="s">
        <v>1020</v>
      </c>
      <c r="AM456" s="79" t="s">
        <v>1189</v>
      </c>
      <c r="AN456" s="79" t="b">
        <v>0</v>
      </c>
      <c r="AO456" s="85" t="s">
        <v>1020</v>
      </c>
      <c r="AP456" s="79" t="s">
        <v>176</v>
      </c>
      <c r="AQ456" s="79">
        <v>0</v>
      </c>
      <c r="AR456" s="79">
        <v>0</v>
      </c>
      <c r="AS456" s="79"/>
      <c r="AT456" s="79"/>
      <c r="AU456" s="79"/>
      <c r="AV456" s="79"/>
      <c r="AW456" s="79"/>
      <c r="AX456" s="79"/>
      <c r="AY456" s="79"/>
      <c r="AZ456" s="79"/>
      <c r="BA456">
        <v>22</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262</v>
      </c>
      <c r="B457" s="64" t="s">
        <v>252</v>
      </c>
      <c r="C457" s="65" t="s">
        <v>2918</v>
      </c>
      <c r="D457" s="66">
        <v>10</v>
      </c>
      <c r="E457" s="67" t="s">
        <v>136</v>
      </c>
      <c r="F457" s="68">
        <v>12</v>
      </c>
      <c r="G457" s="65"/>
      <c r="H457" s="69"/>
      <c r="I457" s="70"/>
      <c r="J457" s="70"/>
      <c r="K457" s="34" t="s">
        <v>66</v>
      </c>
      <c r="L457" s="77">
        <v>457</v>
      </c>
      <c r="M457" s="77"/>
      <c r="N457" s="72"/>
      <c r="O457" s="79" t="s">
        <v>307</v>
      </c>
      <c r="P457" s="81">
        <v>43491.06358796296</v>
      </c>
      <c r="Q457" s="79" t="s">
        <v>421</v>
      </c>
      <c r="R457" s="79"/>
      <c r="S457" s="79"/>
      <c r="T457" s="79"/>
      <c r="U457" s="79"/>
      <c r="V457" s="82" t="s">
        <v>710</v>
      </c>
      <c r="W457" s="81">
        <v>43491.06358796296</v>
      </c>
      <c r="X457" s="82" t="s">
        <v>935</v>
      </c>
      <c r="Y457" s="79"/>
      <c r="Z457" s="79"/>
      <c r="AA457" s="85" t="s">
        <v>1158</v>
      </c>
      <c r="AB457" s="79"/>
      <c r="AC457" s="79" t="b">
        <v>0</v>
      </c>
      <c r="AD457" s="79">
        <v>0</v>
      </c>
      <c r="AE457" s="85" t="s">
        <v>1169</v>
      </c>
      <c r="AF457" s="79" t="b">
        <v>0</v>
      </c>
      <c r="AG457" s="79" t="s">
        <v>1182</v>
      </c>
      <c r="AH457" s="79"/>
      <c r="AI457" s="85" t="s">
        <v>1169</v>
      </c>
      <c r="AJ457" s="79" t="b">
        <v>0</v>
      </c>
      <c r="AK457" s="79">
        <v>2</v>
      </c>
      <c r="AL457" s="85" t="s">
        <v>1150</v>
      </c>
      <c r="AM457" s="79" t="s">
        <v>1189</v>
      </c>
      <c r="AN457" s="79" t="b">
        <v>0</v>
      </c>
      <c r="AO457" s="85" t="s">
        <v>1150</v>
      </c>
      <c r="AP457" s="79" t="s">
        <v>176</v>
      </c>
      <c r="AQ457" s="79">
        <v>0</v>
      </c>
      <c r="AR457" s="79">
        <v>0</v>
      </c>
      <c r="AS457" s="79"/>
      <c r="AT457" s="79"/>
      <c r="AU457" s="79"/>
      <c r="AV457" s="79"/>
      <c r="AW457" s="79"/>
      <c r="AX457" s="79"/>
      <c r="AY457" s="79"/>
      <c r="AZ457" s="79"/>
      <c r="BA457">
        <v>22</v>
      </c>
      <c r="BB457" s="78" t="str">
        <f>REPLACE(INDEX(GroupVertices[Group],MATCH(Edges[[#This Row],[Vertex 1]],GroupVertices[Vertex],0)),1,1,"")</f>
        <v>2</v>
      </c>
      <c r="BC457" s="78" t="str">
        <f>REPLACE(INDEX(GroupVertices[Group],MATCH(Edges[[#This Row],[Vertex 2]],GroupVertices[Vertex],0)),1,1,"")</f>
        <v>1</v>
      </c>
      <c r="BD457" s="48">
        <v>1</v>
      </c>
      <c r="BE457" s="49">
        <v>4.545454545454546</v>
      </c>
      <c r="BF457" s="48">
        <v>0</v>
      </c>
      <c r="BG457" s="49">
        <v>0</v>
      </c>
      <c r="BH457" s="48">
        <v>0</v>
      </c>
      <c r="BI457" s="49">
        <v>0</v>
      </c>
      <c r="BJ457" s="48">
        <v>21</v>
      </c>
      <c r="BK457" s="49">
        <v>95.45454545454545</v>
      </c>
      <c r="BL457" s="48">
        <v>22</v>
      </c>
    </row>
    <row r="458" spans="1:64" ht="15">
      <c r="A458" s="64" t="s">
        <v>262</v>
      </c>
      <c r="B458" s="64" t="s">
        <v>252</v>
      </c>
      <c r="C458" s="65" t="s">
        <v>2918</v>
      </c>
      <c r="D458" s="66">
        <v>10</v>
      </c>
      <c r="E458" s="67" t="s">
        <v>136</v>
      </c>
      <c r="F458" s="68">
        <v>12</v>
      </c>
      <c r="G458" s="65"/>
      <c r="H458" s="69"/>
      <c r="I458" s="70"/>
      <c r="J458" s="70"/>
      <c r="K458" s="34" t="s">
        <v>66</v>
      </c>
      <c r="L458" s="77">
        <v>458</v>
      </c>
      <c r="M458" s="77"/>
      <c r="N458" s="72"/>
      <c r="O458" s="79" t="s">
        <v>307</v>
      </c>
      <c r="P458" s="81">
        <v>43502.41849537037</v>
      </c>
      <c r="Q458" s="79" t="s">
        <v>458</v>
      </c>
      <c r="R458" s="79"/>
      <c r="S458" s="79"/>
      <c r="T458" s="79"/>
      <c r="U458" s="79"/>
      <c r="V458" s="82" t="s">
        <v>710</v>
      </c>
      <c r="W458" s="81">
        <v>43502.41849537037</v>
      </c>
      <c r="X458" s="82" t="s">
        <v>897</v>
      </c>
      <c r="Y458" s="79"/>
      <c r="Z458" s="79"/>
      <c r="AA458" s="85" t="s">
        <v>1120</v>
      </c>
      <c r="AB458" s="79"/>
      <c r="AC458" s="79" t="b">
        <v>0</v>
      </c>
      <c r="AD458" s="79">
        <v>0</v>
      </c>
      <c r="AE458" s="85" t="s">
        <v>1169</v>
      </c>
      <c r="AF458" s="79" t="b">
        <v>0</v>
      </c>
      <c r="AG458" s="79" t="s">
        <v>1182</v>
      </c>
      <c r="AH458" s="79"/>
      <c r="AI458" s="85" t="s">
        <v>1169</v>
      </c>
      <c r="AJ458" s="79" t="b">
        <v>0</v>
      </c>
      <c r="AK458" s="79">
        <v>1</v>
      </c>
      <c r="AL458" s="85" t="s">
        <v>1113</v>
      </c>
      <c r="AM458" s="79" t="s">
        <v>1189</v>
      </c>
      <c r="AN458" s="79" t="b">
        <v>0</v>
      </c>
      <c r="AO458" s="85" t="s">
        <v>1113</v>
      </c>
      <c r="AP458" s="79" t="s">
        <v>176</v>
      </c>
      <c r="AQ458" s="79">
        <v>0</v>
      </c>
      <c r="AR458" s="79">
        <v>0</v>
      </c>
      <c r="AS458" s="79"/>
      <c r="AT458" s="79"/>
      <c r="AU458" s="79"/>
      <c r="AV458" s="79"/>
      <c r="AW458" s="79"/>
      <c r="AX458" s="79"/>
      <c r="AY458" s="79"/>
      <c r="AZ458" s="79"/>
      <c r="BA458">
        <v>22</v>
      </c>
      <c r="BB458" s="78" t="str">
        <f>REPLACE(INDEX(GroupVertices[Group],MATCH(Edges[[#This Row],[Vertex 1]],GroupVertices[Vertex],0)),1,1,"")</f>
        <v>2</v>
      </c>
      <c r="BC458" s="78" t="str">
        <f>REPLACE(INDEX(GroupVertices[Group],MATCH(Edges[[#This Row],[Vertex 2]],GroupVertices[Vertex],0)),1,1,"")</f>
        <v>1</v>
      </c>
      <c r="BD458" s="48"/>
      <c r="BE458" s="49"/>
      <c r="BF458" s="48"/>
      <c r="BG458" s="49"/>
      <c r="BH458" s="48"/>
      <c r="BI458" s="49"/>
      <c r="BJ458" s="48"/>
      <c r="BK458" s="49"/>
      <c r="BL458" s="48"/>
    </row>
    <row r="459" spans="1:64" ht="15">
      <c r="A459" s="64" t="s">
        <v>262</v>
      </c>
      <c r="B459" s="64" t="s">
        <v>252</v>
      </c>
      <c r="C459" s="65" t="s">
        <v>2918</v>
      </c>
      <c r="D459" s="66">
        <v>10</v>
      </c>
      <c r="E459" s="67" t="s">
        <v>136</v>
      </c>
      <c r="F459" s="68">
        <v>12</v>
      </c>
      <c r="G459" s="65"/>
      <c r="H459" s="69"/>
      <c r="I459" s="70"/>
      <c r="J459" s="70"/>
      <c r="K459" s="34" t="s">
        <v>66</v>
      </c>
      <c r="L459" s="77">
        <v>459</v>
      </c>
      <c r="M459" s="77"/>
      <c r="N459" s="72"/>
      <c r="O459" s="79" t="s">
        <v>307</v>
      </c>
      <c r="P459" s="81">
        <v>43502.418599537035</v>
      </c>
      <c r="Q459" s="79" t="s">
        <v>459</v>
      </c>
      <c r="R459" s="79"/>
      <c r="S459" s="79"/>
      <c r="T459" s="79"/>
      <c r="U459" s="79"/>
      <c r="V459" s="82" t="s">
        <v>710</v>
      </c>
      <c r="W459" s="81">
        <v>43502.418599537035</v>
      </c>
      <c r="X459" s="82" t="s">
        <v>898</v>
      </c>
      <c r="Y459" s="79"/>
      <c r="Z459" s="79"/>
      <c r="AA459" s="85" t="s">
        <v>1121</v>
      </c>
      <c r="AB459" s="79"/>
      <c r="AC459" s="79" t="b">
        <v>0</v>
      </c>
      <c r="AD459" s="79">
        <v>0</v>
      </c>
      <c r="AE459" s="85" t="s">
        <v>1169</v>
      </c>
      <c r="AF459" s="79" t="b">
        <v>0</v>
      </c>
      <c r="AG459" s="79" t="s">
        <v>1182</v>
      </c>
      <c r="AH459" s="79"/>
      <c r="AI459" s="85" t="s">
        <v>1169</v>
      </c>
      <c r="AJ459" s="79" t="b">
        <v>0</v>
      </c>
      <c r="AK459" s="79">
        <v>1</v>
      </c>
      <c r="AL459" s="85" t="s">
        <v>1114</v>
      </c>
      <c r="AM459" s="79" t="s">
        <v>1189</v>
      </c>
      <c r="AN459" s="79" t="b">
        <v>0</v>
      </c>
      <c r="AO459" s="85" t="s">
        <v>1114</v>
      </c>
      <c r="AP459" s="79" t="s">
        <v>176</v>
      </c>
      <c r="AQ459" s="79">
        <v>0</v>
      </c>
      <c r="AR459" s="79">
        <v>0</v>
      </c>
      <c r="AS459" s="79"/>
      <c r="AT459" s="79"/>
      <c r="AU459" s="79"/>
      <c r="AV459" s="79"/>
      <c r="AW459" s="79"/>
      <c r="AX459" s="79"/>
      <c r="AY459" s="79"/>
      <c r="AZ459" s="79"/>
      <c r="BA459">
        <v>22</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262</v>
      </c>
      <c r="B460" s="64" t="s">
        <v>252</v>
      </c>
      <c r="C460" s="65" t="s">
        <v>2918</v>
      </c>
      <c r="D460" s="66">
        <v>10</v>
      </c>
      <c r="E460" s="67" t="s">
        <v>136</v>
      </c>
      <c r="F460" s="68">
        <v>12</v>
      </c>
      <c r="G460" s="65"/>
      <c r="H460" s="69"/>
      <c r="I460" s="70"/>
      <c r="J460" s="70"/>
      <c r="K460" s="34" t="s">
        <v>66</v>
      </c>
      <c r="L460" s="77">
        <v>460</v>
      </c>
      <c r="M460" s="77"/>
      <c r="N460" s="72"/>
      <c r="O460" s="79" t="s">
        <v>307</v>
      </c>
      <c r="P460" s="81">
        <v>43504.07424768519</v>
      </c>
      <c r="Q460" s="79" t="s">
        <v>466</v>
      </c>
      <c r="R460" s="79"/>
      <c r="S460" s="79"/>
      <c r="T460" s="79"/>
      <c r="U460" s="79"/>
      <c r="V460" s="82" t="s">
        <v>710</v>
      </c>
      <c r="W460" s="81">
        <v>43504.07424768519</v>
      </c>
      <c r="X460" s="82" t="s">
        <v>906</v>
      </c>
      <c r="Y460" s="79"/>
      <c r="Z460" s="79"/>
      <c r="AA460" s="85" t="s">
        <v>1129</v>
      </c>
      <c r="AB460" s="79"/>
      <c r="AC460" s="79" t="b">
        <v>0</v>
      </c>
      <c r="AD460" s="79">
        <v>0</v>
      </c>
      <c r="AE460" s="85" t="s">
        <v>1169</v>
      </c>
      <c r="AF460" s="79" t="b">
        <v>0</v>
      </c>
      <c r="AG460" s="79" t="s">
        <v>1182</v>
      </c>
      <c r="AH460" s="79"/>
      <c r="AI460" s="85" t="s">
        <v>1169</v>
      </c>
      <c r="AJ460" s="79" t="b">
        <v>0</v>
      </c>
      <c r="AK460" s="79">
        <v>1</v>
      </c>
      <c r="AL460" s="85" t="s">
        <v>1125</v>
      </c>
      <c r="AM460" s="79" t="s">
        <v>1189</v>
      </c>
      <c r="AN460" s="79" t="b">
        <v>0</v>
      </c>
      <c r="AO460" s="85" t="s">
        <v>1125</v>
      </c>
      <c r="AP460" s="79" t="s">
        <v>176</v>
      </c>
      <c r="AQ460" s="79">
        <v>0</v>
      </c>
      <c r="AR460" s="79">
        <v>0</v>
      </c>
      <c r="AS460" s="79"/>
      <c r="AT460" s="79"/>
      <c r="AU460" s="79"/>
      <c r="AV460" s="79"/>
      <c r="AW460" s="79"/>
      <c r="AX460" s="79"/>
      <c r="AY460" s="79"/>
      <c r="AZ460" s="79"/>
      <c r="BA460">
        <v>22</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270</v>
      </c>
      <c r="B461" s="64" t="s">
        <v>252</v>
      </c>
      <c r="C461" s="65" t="s">
        <v>2912</v>
      </c>
      <c r="D461" s="66">
        <v>3</v>
      </c>
      <c r="E461" s="67" t="s">
        <v>132</v>
      </c>
      <c r="F461" s="68">
        <v>35</v>
      </c>
      <c r="G461" s="65"/>
      <c r="H461" s="69"/>
      <c r="I461" s="70"/>
      <c r="J461" s="70"/>
      <c r="K461" s="34" t="s">
        <v>65</v>
      </c>
      <c r="L461" s="77">
        <v>461</v>
      </c>
      <c r="M461" s="77"/>
      <c r="N461" s="72"/>
      <c r="O461" s="79" t="s">
        <v>307</v>
      </c>
      <c r="P461" s="81">
        <v>43511.9531712963</v>
      </c>
      <c r="Q461" s="79" t="s">
        <v>490</v>
      </c>
      <c r="R461" s="82" t="s">
        <v>541</v>
      </c>
      <c r="S461" s="79" t="s">
        <v>545</v>
      </c>
      <c r="T461" s="79" t="s">
        <v>626</v>
      </c>
      <c r="U461" s="79"/>
      <c r="V461" s="82" t="s">
        <v>716</v>
      </c>
      <c r="W461" s="81">
        <v>43511.9531712963</v>
      </c>
      <c r="X461" s="82" t="s">
        <v>936</v>
      </c>
      <c r="Y461" s="79"/>
      <c r="Z461" s="79"/>
      <c r="AA461" s="85" t="s">
        <v>1159</v>
      </c>
      <c r="AB461" s="79"/>
      <c r="AC461" s="79" t="b">
        <v>0</v>
      </c>
      <c r="AD461" s="79">
        <v>1</v>
      </c>
      <c r="AE461" s="85" t="s">
        <v>1181</v>
      </c>
      <c r="AF461" s="79" t="b">
        <v>1</v>
      </c>
      <c r="AG461" s="79" t="s">
        <v>1182</v>
      </c>
      <c r="AH461" s="79"/>
      <c r="AI461" s="85" t="s">
        <v>1162</v>
      </c>
      <c r="AJ461" s="79" t="b">
        <v>0</v>
      </c>
      <c r="AK461" s="79">
        <v>0</v>
      </c>
      <c r="AL461" s="85" t="s">
        <v>1169</v>
      </c>
      <c r="AM461" s="79" t="s">
        <v>1189</v>
      </c>
      <c r="AN461" s="79" t="b">
        <v>0</v>
      </c>
      <c r="AO461" s="85" t="s">
        <v>1159</v>
      </c>
      <c r="AP461" s="79" t="s">
        <v>176</v>
      </c>
      <c r="AQ461" s="79">
        <v>0</v>
      </c>
      <c r="AR461" s="79">
        <v>0</v>
      </c>
      <c r="AS461" s="79" t="s">
        <v>1209</v>
      </c>
      <c r="AT461" s="79" t="s">
        <v>1210</v>
      </c>
      <c r="AU461" s="79" t="s">
        <v>1212</v>
      </c>
      <c r="AV461" s="79" t="s">
        <v>1217</v>
      </c>
      <c r="AW461" s="79" t="s">
        <v>1221</v>
      </c>
      <c r="AX461" s="79" t="s">
        <v>1225</v>
      </c>
      <c r="AY461" s="79" t="s">
        <v>1226</v>
      </c>
      <c r="AZ461" s="82" t="s">
        <v>1230</v>
      </c>
      <c r="BA461">
        <v>1</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262</v>
      </c>
      <c r="B462" s="64" t="s">
        <v>262</v>
      </c>
      <c r="C462" s="65" t="s">
        <v>2916</v>
      </c>
      <c r="D462" s="66">
        <v>4.2727272727272725</v>
      </c>
      <c r="E462" s="67" t="s">
        <v>136</v>
      </c>
      <c r="F462" s="68">
        <v>30.81818181818182</v>
      </c>
      <c r="G462" s="65"/>
      <c r="H462" s="69"/>
      <c r="I462" s="70"/>
      <c r="J462" s="70"/>
      <c r="K462" s="34" t="s">
        <v>65</v>
      </c>
      <c r="L462" s="77">
        <v>462</v>
      </c>
      <c r="M462" s="77"/>
      <c r="N462" s="72"/>
      <c r="O462" s="79" t="s">
        <v>176</v>
      </c>
      <c r="P462" s="81">
        <v>43501.31972222222</v>
      </c>
      <c r="Q462" s="79" t="s">
        <v>491</v>
      </c>
      <c r="R462" s="82" t="s">
        <v>542</v>
      </c>
      <c r="S462" s="79" t="s">
        <v>549</v>
      </c>
      <c r="T462" s="79"/>
      <c r="U462" s="79"/>
      <c r="V462" s="82" t="s">
        <v>710</v>
      </c>
      <c r="W462" s="81">
        <v>43501.31972222222</v>
      </c>
      <c r="X462" s="82" t="s">
        <v>937</v>
      </c>
      <c r="Y462" s="79"/>
      <c r="Z462" s="79"/>
      <c r="AA462" s="85" t="s">
        <v>1160</v>
      </c>
      <c r="AB462" s="79"/>
      <c r="AC462" s="79" t="b">
        <v>0</v>
      </c>
      <c r="AD462" s="79">
        <v>4</v>
      </c>
      <c r="AE462" s="85" t="s">
        <v>1169</v>
      </c>
      <c r="AF462" s="79" t="b">
        <v>0</v>
      </c>
      <c r="AG462" s="79" t="s">
        <v>1182</v>
      </c>
      <c r="AH462" s="79"/>
      <c r="AI462" s="85" t="s">
        <v>1169</v>
      </c>
      <c r="AJ462" s="79" t="b">
        <v>0</v>
      </c>
      <c r="AK462" s="79">
        <v>0</v>
      </c>
      <c r="AL462" s="85" t="s">
        <v>1169</v>
      </c>
      <c r="AM462" s="79" t="s">
        <v>1196</v>
      </c>
      <c r="AN462" s="79" t="b">
        <v>0</v>
      </c>
      <c r="AO462" s="85" t="s">
        <v>1160</v>
      </c>
      <c r="AP462" s="79" t="s">
        <v>1205</v>
      </c>
      <c r="AQ462" s="79">
        <v>0</v>
      </c>
      <c r="AR462" s="79">
        <v>0</v>
      </c>
      <c r="AS462" s="79"/>
      <c r="AT462" s="79"/>
      <c r="AU462" s="79"/>
      <c r="AV462" s="79"/>
      <c r="AW462" s="79"/>
      <c r="AX462" s="79"/>
      <c r="AY462" s="79"/>
      <c r="AZ462" s="79"/>
      <c r="BA462">
        <v>3</v>
      </c>
      <c r="BB462" s="78" t="str">
        <f>REPLACE(INDEX(GroupVertices[Group],MATCH(Edges[[#This Row],[Vertex 1]],GroupVertices[Vertex],0)),1,1,"")</f>
        <v>2</v>
      </c>
      <c r="BC462" s="78" t="str">
        <f>REPLACE(INDEX(GroupVertices[Group],MATCH(Edges[[#This Row],[Vertex 2]],GroupVertices[Vertex],0)),1,1,"")</f>
        <v>2</v>
      </c>
      <c r="BD462" s="48">
        <v>1</v>
      </c>
      <c r="BE462" s="49">
        <v>2.4390243902439024</v>
      </c>
      <c r="BF462" s="48">
        <v>0</v>
      </c>
      <c r="BG462" s="49">
        <v>0</v>
      </c>
      <c r="BH462" s="48">
        <v>0</v>
      </c>
      <c r="BI462" s="49">
        <v>0</v>
      </c>
      <c r="BJ462" s="48">
        <v>40</v>
      </c>
      <c r="BK462" s="49">
        <v>97.5609756097561</v>
      </c>
      <c r="BL462" s="48">
        <v>41</v>
      </c>
    </row>
    <row r="463" spans="1:64" ht="15">
      <c r="A463" s="64" t="s">
        <v>262</v>
      </c>
      <c r="B463" s="64" t="s">
        <v>262</v>
      </c>
      <c r="C463" s="65" t="s">
        <v>2916</v>
      </c>
      <c r="D463" s="66">
        <v>4.2727272727272725</v>
      </c>
      <c r="E463" s="67" t="s">
        <v>136</v>
      </c>
      <c r="F463" s="68">
        <v>30.81818181818182</v>
      </c>
      <c r="G463" s="65"/>
      <c r="H463" s="69"/>
      <c r="I463" s="70"/>
      <c r="J463" s="70"/>
      <c r="K463" s="34" t="s">
        <v>65</v>
      </c>
      <c r="L463" s="77">
        <v>463</v>
      </c>
      <c r="M463" s="77"/>
      <c r="N463" s="72"/>
      <c r="O463" s="79" t="s">
        <v>176</v>
      </c>
      <c r="P463" s="81">
        <v>43501.853854166664</v>
      </c>
      <c r="Q463" s="79" t="s">
        <v>492</v>
      </c>
      <c r="R463" s="79" t="s">
        <v>543</v>
      </c>
      <c r="S463" s="79" t="s">
        <v>561</v>
      </c>
      <c r="T463" s="79"/>
      <c r="U463" s="79"/>
      <c r="V463" s="82" t="s">
        <v>710</v>
      </c>
      <c r="W463" s="81">
        <v>43501.853854166664</v>
      </c>
      <c r="X463" s="82" t="s">
        <v>938</v>
      </c>
      <c r="Y463" s="79"/>
      <c r="Z463" s="79"/>
      <c r="AA463" s="85" t="s">
        <v>1161</v>
      </c>
      <c r="AB463" s="79"/>
      <c r="AC463" s="79" t="b">
        <v>0</v>
      </c>
      <c r="AD463" s="79">
        <v>0</v>
      </c>
      <c r="AE463" s="85" t="s">
        <v>1169</v>
      </c>
      <c r="AF463" s="79" t="b">
        <v>0</v>
      </c>
      <c r="AG463" s="79" t="s">
        <v>1182</v>
      </c>
      <c r="AH463" s="79"/>
      <c r="AI463" s="85" t="s">
        <v>1169</v>
      </c>
      <c r="AJ463" s="79" t="b">
        <v>0</v>
      </c>
      <c r="AK463" s="79">
        <v>0</v>
      </c>
      <c r="AL463" s="85" t="s">
        <v>1169</v>
      </c>
      <c r="AM463" s="79" t="s">
        <v>1196</v>
      </c>
      <c r="AN463" s="79" t="b">
        <v>0</v>
      </c>
      <c r="AO463" s="85" t="s">
        <v>1161</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2</v>
      </c>
      <c r="BC463" s="78" t="str">
        <f>REPLACE(INDEX(GroupVertices[Group],MATCH(Edges[[#This Row],[Vertex 2]],GroupVertices[Vertex],0)),1,1,"")</f>
        <v>2</v>
      </c>
      <c r="BD463" s="48">
        <v>0</v>
      </c>
      <c r="BE463" s="49">
        <v>0</v>
      </c>
      <c r="BF463" s="48">
        <v>0</v>
      </c>
      <c r="BG463" s="49">
        <v>0</v>
      </c>
      <c r="BH463" s="48">
        <v>0</v>
      </c>
      <c r="BI463" s="49">
        <v>0</v>
      </c>
      <c r="BJ463" s="48">
        <v>42</v>
      </c>
      <c r="BK463" s="49">
        <v>100</v>
      </c>
      <c r="BL463" s="48">
        <v>42</v>
      </c>
    </row>
    <row r="464" spans="1:64" ht="15">
      <c r="A464" s="64" t="s">
        <v>262</v>
      </c>
      <c r="B464" s="64" t="s">
        <v>262</v>
      </c>
      <c r="C464" s="65" t="s">
        <v>2916</v>
      </c>
      <c r="D464" s="66">
        <v>4.2727272727272725</v>
      </c>
      <c r="E464" s="67" t="s">
        <v>136</v>
      </c>
      <c r="F464" s="68">
        <v>30.81818181818182</v>
      </c>
      <c r="G464" s="65"/>
      <c r="H464" s="69"/>
      <c r="I464" s="70"/>
      <c r="J464" s="70"/>
      <c r="K464" s="34" t="s">
        <v>65</v>
      </c>
      <c r="L464" s="77">
        <v>464</v>
      </c>
      <c r="M464" s="77"/>
      <c r="N464" s="72"/>
      <c r="O464" s="79" t="s">
        <v>176</v>
      </c>
      <c r="P464" s="81">
        <v>43510.96424768519</v>
      </c>
      <c r="Q464" s="79" t="s">
        <v>493</v>
      </c>
      <c r="R464" s="82" t="s">
        <v>544</v>
      </c>
      <c r="S464" s="79" t="s">
        <v>549</v>
      </c>
      <c r="T464" s="79"/>
      <c r="U464" s="79"/>
      <c r="V464" s="82" t="s">
        <v>710</v>
      </c>
      <c r="W464" s="81">
        <v>43510.96424768519</v>
      </c>
      <c r="X464" s="82" t="s">
        <v>939</v>
      </c>
      <c r="Y464" s="79"/>
      <c r="Z464" s="79"/>
      <c r="AA464" s="85" t="s">
        <v>1162</v>
      </c>
      <c r="AB464" s="79"/>
      <c r="AC464" s="79" t="b">
        <v>0</v>
      </c>
      <c r="AD464" s="79">
        <v>5</v>
      </c>
      <c r="AE464" s="85" t="s">
        <v>1169</v>
      </c>
      <c r="AF464" s="79" t="b">
        <v>0</v>
      </c>
      <c r="AG464" s="79" t="s">
        <v>1182</v>
      </c>
      <c r="AH464" s="79"/>
      <c r="AI464" s="85" t="s">
        <v>1169</v>
      </c>
      <c r="AJ464" s="79" t="b">
        <v>0</v>
      </c>
      <c r="AK464" s="79">
        <v>1</v>
      </c>
      <c r="AL464" s="85" t="s">
        <v>1169</v>
      </c>
      <c r="AM464" s="79" t="s">
        <v>1196</v>
      </c>
      <c r="AN464" s="79" t="b">
        <v>0</v>
      </c>
      <c r="AO464" s="85" t="s">
        <v>1162</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2</v>
      </c>
      <c r="BC464" s="78" t="str">
        <f>REPLACE(INDEX(GroupVertices[Group],MATCH(Edges[[#This Row],[Vertex 2]],GroupVertices[Vertex],0)),1,1,"")</f>
        <v>2</v>
      </c>
      <c r="BD464" s="48">
        <v>2</v>
      </c>
      <c r="BE464" s="49">
        <v>5.2631578947368425</v>
      </c>
      <c r="BF464" s="48">
        <v>0</v>
      </c>
      <c r="BG464" s="49">
        <v>0</v>
      </c>
      <c r="BH464" s="48">
        <v>0</v>
      </c>
      <c r="BI464" s="49">
        <v>0</v>
      </c>
      <c r="BJ464" s="48">
        <v>36</v>
      </c>
      <c r="BK464" s="49">
        <v>94.73684210526316</v>
      </c>
      <c r="BL464" s="48">
        <v>38</v>
      </c>
    </row>
    <row r="465" spans="1:64" ht="15">
      <c r="A465" s="64" t="s">
        <v>270</v>
      </c>
      <c r="B465" s="64" t="s">
        <v>262</v>
      </c>
      <c r="C465" s="65" t="s">
        <v>2912</v>
      </c>
      <c r="D465" s="66">
        <v>3</v>
      </c>
      <c r="E465" s="67" t="s">
        <v>132</v>
      </c>
      <c r="F465" s="68">
        <v>35</v>
      </c>
      <c r="G465" s="65"/>
      <c r="H465" s="69"/>
      <c r="I465" s="70"/>
      <c r="J465" s="70"/>
      <c r="K465" s="34" t="s">
        <v>65</v>
      </c>
      <c r="L465" s="77">
        <v>465</v>
      </c>
      <c r="M465" s="77"/>
      <c r="N465" s="72"/>
      <c r="O465" s="79" t="s">
        <v>308</v>
      </c>
      <c r="P465" s="81">
        <v>43511.9531712963</v>
      </c>
      <c r="Q465" s="79" t="s">
        <v>490</v>
      </c>
      <c r="R465" s="82" t="s">
        <v>541</v>
      </c>
      <c r="S465" s="79" t="s">
        <v>545</v>
      </c>
      <c r="T465" s="79" t="s">
        <v>626</v>
      </c>
      <c r="U465" s="79"/>
      <c r="V465" s="82" t="s">
        <v>716</v>
      </c>
      <c r="W465" s="81">
        <v>43511.9531712963</v>
      </c>
      <c r="X465" s="82" t="s">
        <v>936</v>
      </c>
      <c r="Y465" s="79"/>
      <c r="Z465" s="79"/>
      <c r="AA465" s="85" t="s">
        <v>1159</v>
      </c>
      <c r="AB465" s="79"/>
      <c r="AC465" s="79" t="b">
        <v>0</v>
      </c>
      <c r="AD465" s="79">
        <v>1</v>
      </c>
      <c r="AE465" s="85" t="s">
        <v>1181</v>
      </c>
      <c r="AF465" s="79" t="b">
        <v>1</v>
      </c>
      <c r="AG465" s="79" t="s">
        <v>1182</v>
      </c>
      <c r="AH465" s="79"/>
      <c r="AI465" s="85" t="s">
        <v>1162</v>
      </c>
      <c r="AJ465" s="79" t="b">
        <v>0</v>
      </c>
      <c r="AK465" s="79">
        <v>0</v>
      </c>
      <c r="AL465" s="85" t="s">
        <v>1169</v>
      </c>
      <c r="AM465" s="79" t="s">
        <v>1189</v>
      </c>
      <c r="AN465" s="79" t="b">
        <v>0</v>
      </c>
      <c r="AO465" s="85" t="s">
        <v>1159</v>
      </c>
      <c r="AP465" s="79" t="s">
        <v>176</v>
      </c>
      <c r="AQ465" s="79">
        <v>0</v>
      </c>
      <c r="AR465" s="79">
        <v>0</v>
      </c>
      <c r="AS465" s="79" t="s">
        <v>1209</v>
      </c>
      <c r="AT465" s="79" t="s">
        <v>1210</v>
      </c>
      <c r="AU465" s="79" t="s">
        <v>1212</v>
      </c>
      <c r="AV465" s="79" t="s">
        <v>1217</v>
      </c>
      <c r="AW465" s="79" t="s">
        <v>1221</v>
      </c>
      <c r="AX465" s="79" t="s">
        <v>1225</v>
      </c>
      <c r="AY465" s="79" t="s">
        <v>1226</v>
      </c>
      <c r="AZ465" s="82" t="s">
        <v>1230</v>
      </c>
      <c r="BA465">
        <v>1</v>
      </c>
      <c r="BB465" s="78" t="str">
        <f>REPLACE(INDEX(GroupVertices[Group],MATCH(Edges[[#This Row],[Vertex 1]],GroupVertices[Vertex],0)),1,1,"")</f>
        <v>2</v>
      </c>
      <c r="BC465" s="78" t="str">
        <f>REPLACE(INDEX(GroupVertices[Group],MATCH(Edges[[#This Row],[Vertex 2]],GroupVertices[Vertex],0)),1,1,"")</f>
        <v>2</v>
      </c>
      <c r="BD465" s="48">
        <v>0</v>
      </c>
      <c r="BE465" s="49">
        <v>0</v>
      </c>
      <c r="BF465" s="48">
        <v>0</v>
      </c>
      <c r="BG465" s="49">
        <v>0</v>
      </c>
      <c r="BH465" s="48">
        <v>0</v>
      </c>
      <c r="BI465" s="49">
        <v>0</v>
      </c>
      <c r="BJ465" s="48">
        <v>16</v>
      </c>
      <c r="BK465" s="49">
        <v>100</v>
      </c>
      <c r="BL46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hyperlinks>
    <hyperlink ref="R21" r:id="rId1" display="https://twitter.com/SWOOPAnalytics/status/1072512845038931968"/>
    <hyperlink ref="R22" r:id="rId2" display="https://twitter.com/SWOOPAnalytics/status/1072577795874672640"/>
    <hyperlink ref="R23" r:id="rId3" display="https://twitter.com/SWOOPAnalytics/status/1072512845038931968"/>
    <hyperlink ref="R35" r:id="rId4" display="https://twitter.com/thecr/status/1084465333929418752"/>
    <hyperlink ref="R36" r:id="rId5" display="https://twitter.com/thecr/status/1084465333929418752"/>
    <hyperlink ref="R37" r:id="rId6" display="https://twitter.com/thecr/status/1084465333929418752"/>
    <hyperlink ref="R38" r:id="rId7" display="https://www.swoopanalytics.com/the-dying-art-of-conversation/"/>
    <hyperlink ref="R40" r:id="rId8" display="https://www.swoopanalytics.com/"/>
    <hyperlink ref="R41" r:id="rId9" display="https://www.swoopanalytics.com/"/>
    <hyperlink ref="R42" r:id="rId10" display="https://www.swoopanalytics.com/"/>
    <hyperlink ref="R43" r:id="rId11" display="https://www.swoopanalytics.com/"/>
    <hyperlink ref="R44" r:id="rId12" display="https://www.swoopanalytics.com/"/>
    <hyperlink ref="R67" r:id="rId13" display="https://mailchi.mp/hargraves/hi022019s"/>
    <hyperlink ref="R68" r:id="rId14" display="https://mailchi.mp/hargraves/hi022019s"/>
    <hyperlink ref="R69" r:id="rId15" display="https://mailchi.mp/hargraves/hi022019s"/>
    <hyperlink ref="R70" r:id="rId16" display="https://mailchi.mp/hargraves/hi022019s"/>
    <hyperlink ref="R71" r:id="rId17" display="https://www.swoopanalytics.com/social-groups-in-enterprise-social-networks/"/>
    <hyperlink ref="R72" r:id="rId18" display="https://www.swoopanalytics.com/we-won-the-top-award-with-our-research-on-groups-in-esns/"/>
    <hyperlink ref="R73" r:id="rId19" display="https://www.swoopanalytics.com/swoop-chat-nyc-why-we-do-what-we-do/"/>
    <hyperlink ref="R74" r:id="rId20" display="https://www.swoopanalytics.com/swoop-is-iso27001-certified/"/>
    <hyperlink ref="R75" r:id="rId21" display="https://www.swoopanalytics.com/how-long-does-it-take-before-swoop-has-an-impact-on-your-esn/"/>
    <hyperlink ref="R76" r:id="rId22" display="https://mailchi.mp/hargraves/hi022019s"/>
    <hyperlink ref="R77" r:id="rId23" display="https://www.swoopanalytics.com/less-is-not-always-more-with-enterprise-social/"/>
    <hyperlink ref="R78" r:id="rId24" display="https://www.swoopanalytics.com/less-is-not-always-more-with-enterprise-social/"/>
    <hyperlink ref="R79" r:id="rId25" display="https://www.swoopanalytics.com/less-is-not-always-more-with-enterprise-social/"/>
    <hyperlink ref="R80" r:id="rId26" display="https://www.swoopanalytics.com/less-is-not-always-more-with-enterprise-social/"/>
    <hyperlink ref="R81" r:id="rId27" display="https://www.swoopanalytics.com/less-is-not-always-more-with-enterprise-social/"/>
    <hyperlink ref="R87" r:id="rId28" display="https://lnkd.in/dGy5KzW"/>
    <hyperlink ref="R89" r:id="rId29" display="https://www.swoopanalytics.com/less-is-not-always-more-with-enterprise-social/"/>
    <hyperlink ref="R98" r:id="rId30" display="https://twitter.com/ClearBox/status/1090583656358240256"/>
    <hyperlink ref="R130" r:id="rId31" display="http://www.swoopanalytics.com/20-questions-that-could-change-your-company/"/>
    <hyperlink ref="R133" r:id="rId32" display="http://www.swoopanalytics.com/20-questions-that-could-change-your-company/"/>
    <hyperlink ref="R134" r:id="rId33" display="http://www.swoopanalytics.com/20-questions-that-could-change-your-company/"/>
    <hyperlink ref="R135" r:id="rId34" display="http://www.swoopanalytics.com/20-questions-that-could-change-your-company/"/>
    <hyperlink ref="R136" r:id="rId35" display="http://www.swoopanalytics.com/20-questions-that-could-change-your-company/"/>
    <hyperlink ref="R137" r:id="rId36" display="http://www.swoopanalytics.com/20-questions-that-could-change-your-company/"/>
    <hyperlink ref="R138" r:id="rId37" display="http://www.swoopanalytics.com/20-questions-that-could-change-your-company/"/>
    <hyperlink ref="R139" r:id="rId38" display="http://www.swoopanalytics.com/20-questions-that-could-change-your-company/"/>
    <hyperlink ref="R140" r:id="rId39" display="http://www.swoopanalytics.com/20-questions-that-could-change-your-company/"/>
    <hyperlink ref="R141" r:id="rId40" display="https://www.swoopanalytics.com/20-questions-that-could-change-your-company/"/>
    <hyperlink ref="R171" r:id="rId41" display="https://twitter.com/SWOOPAnalytics/status/1095401576783437824"/>
    <hyperlink ref="R174" r:id="rId42" display="https://www.swoopanalytics.com/we-won-the-top-award-with-our-research-on-groups-in-esns/"/>
    <hyperlink ref="R191" r:id="rId43" display="https://www.swoopanalytics.com/swoop-chat-nyc-why-we-do-what-we-do/"/>
    <hyperlink ref="R198" r:id="rId44" display="https://www.swoopanalytics.com/now-that-you-mention-it/"/>
    <hyperlink ref="R199" r:id="rId45" display="https://www.swoopanalytics.com/now-that-you-mention-it/"/>
    <hyperlink ref="R215" r:id="rId46" display="https://resources.techcommunity.microsoft.com/case-studies/on-an-island-but-not-alone-with-yammer-at-thrifty-car-rental-in-new-zealand/"/>
    <hyperlink ref="R216" r:id="rId47" display="https://resources.techcommunity.microsoft.com/case-studies/on-an-island-but-not-alone-with-yammer-at-thrifty-car-rental-in-new-zealand/"/>
    <hyperlink ref="R220" r:id="rId48" display="https://www.swoopanalytics.com/case-studies/how-syngentas-leaders-became-some-of-the-worlds-best-at-engaging-staff/"/>
    <hyperlink ref="R221" r:id="rId49" display="https://forms.office.com/Pages/ResponsePage.aspx?id=v4j5cvGGr0GRqy180BHbRz6LYiXgstdDq0OQYtXINn1UNTlLNjY4UDAzSUhQTEYzVFRFREI2VjBBUi4u"/>
    <hyperlink ref="R222" r:id="rId50" display="https://www.eventbrite.com/e/ignite-yammer-meetup-tickets-55616234655"/>
    <hyperlink ref="R224" r:id="rId51" display="https://www.swoopanalytics.com/swoop-chat-nyc-why-we-do-what-we-do/"/>
    <hyperlink ref="R227" r:id="rId52" display="https://twitter.com/SWOOPAnalytics/status/1095401576783437824"/>
    <hyperlink ref="R230" r:id="rId53" display="https://www.eventbrite.com/e/ignite-yammer-meetup-tickets-55616234655"/>
    <hyperlink ref="R236" r:id="rId54" display="https://lnkd.in/feyYDS8"/>
    <hyperlink ref="R237" r:id="rId55" display="https://twitter.com/SWOOPAnalytics/status/1095401576783437824"/>
    <hyperlink ref="R238" r:id="rId56" display="https://twitter.com/SWOOPAnalytics/status/1095401576783437824"/>
    <hyperlink ref="R241" r:id="rId57" display="https://lnkd.in/feyYDS8"/>
    <hyperlink ref="R248" r:id="rId58" display="https://www.swoopanalytics.com/we-won-the-top-award-with-our-research-on-groups-in-esns/"/>
    <hyperlink ref="R311" r:id="rId59" display="http://markbritz.com/ld-is-primed-to-drive-enterprise-social-so-why-arent-they/"/>
    <hyperlink ref="R313" r:id="rId60" display="http://markbritz.com/internal-comms-taking-the-informal-social-learning-torch/"/>
    <hyperlink ref="R317" r:id="rId61" display="http://markbritz.com/internal-comms-taking-the-informal-social-learning-torch/"/>
    <hyperlink ref="R321" r:id="rId62" display="https://www.swoopanalytics.com/swoop-chat-nyc-why-we-do-what-we-do/"/>
    <hyperlink ref="R326" r:id="rId63" display="https://www.swoopanalytics.com/swoop-chat-nyc-why-we-do-what-we-do/"/>
    <hyperlink ref="R332" r:id="rId64" display="http://markbritz.com/internal-comms-taking-the-informal-social-learning-torch/"/>
    <hyperlink ref="R336" r:id="rId65" display="https://www.swoopanalytics.com/swoop-chat-nyc-why-we-do-what-we-do/"/>
    <hyperlink ref="R342" r:id="rId66" display="https://resources.techcommunity.microsoft.com/case-studies/the-power-of-the-network-creates-a-competitive-advantage-at-realfoundations-with-yammer-and-swoop/"/>
    <hyperlink ref="R343" r:id="rId67" display="https://resources.techcommunity.microsoft.com/wp-content/uploads/2019/01/YAI_SuperPowers_Infographic.pdf"/>
    <hyperlink ref="R348" r:id="rId68" display="https://www.swoopanalytics.com/swoop-chat-nyc-why-we-do-what-we-do/"/>
    <hyperlink ref="R349" r:id="rId69" display="https://resources.techcommunity.microsoft.com/case-studies/the-power-of-the-network-creates-a-competitive-advantage-at-realfoundations-with-yammer-and-swoop/"/>
    <hyperlink ref="R358" r:id="rId70" display="https://www.swoopanalytics.com/we-won-the-top-award-with-our-research-on-groups-in-esns/"/>
    <hyperlink ref="R359" r:id="rId71" display="https://www.swoopanalytics.com/how-long-does-it-take-before-swoop-has-an-impact-on-your-esn/"/>
    <hyperlink ref="R360" r:id="rId72" display="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
    <hyperlink ref="R363" r:id="rId73" display="https://www.swoopanalytics.com/swoop-chat-nyc-why-we-do-what-we-do/"/>
    <hyperlink ref="R365" r:id="rId74" display="http://msft.social/6JSf5a"/>
    <hyperlink ref="R366" r:id="rId75" display="http://msft.social/OJSthM"/>
    <hyperlink ref="R367" r:id="rId76" display="http://msft.social/6p3K1y"/>
    <hyperlink ref="R368" r:id="rId77" display="http://msft.social/CX4K7V"/>
    <hyperlink ref="R369" r:id="rId78" display="https://event.intrateam.com/sessions/3-ridiculously-effective-ways-to-get-senior-leaders-active-on-your-enterprise-social-network-with-almost-no-effort/"/>
    <hyperlink ref="R371" r:id="rId79" display="https://www.swoopanalytics.com/personas/"/>
    <hyperlink ref="R372" r:id="rId80" display="https://resources.techcommunity.microsoft.com/case-studies/the-power-of-the-network-creates-a-competitive-advantage-at-realfoundations-with-yammer-and-swoop/"/>
    <hyperlink ref="R374" r:id="rId81" display="https://resources.techcommunity.microsoft.com/case-studies/on-an-island-but-not-alone-with-yammer-at-thrifty-car-rental-in-new-zealand/"/>
    <hyperlink ref="R378" r:id="rId82" display="https://www.eventbrite.com/e/ignite-yammer-meetup-tickets-55616234655"/>
    <hyperlink ref="R379" r:id="rId83" display="https://www.swoopanalytics.com/less-is-not-always-more-with-enterprise-social/"/>
    <hyperlink ref="R380" r:id="rId84" display="https://resources.techcommunity.microsoft.com/case-studies/at-griffith-university-yammer-engagement-correlates-with-academic-performance/"/>
    <hyperlink ref="R381" r:id="rId85" display="https://www.eventbrite.com/e/ignite-yammer-meetup-tickets-55616234655"/>
    <hyperlink ref="R382" r:id="rId86" display="https://resources.techcommunity.microsoft.com/wp-content/uploads/2019/01/YAI_SuperPowers_Infographic.pdf"/>
    <hyperlink ref="R384" r:id="rId87" display="https://www.eventbrite.com/e/ignite-yammer-meetup-tickets-55616234655"/>
    <hyperlink ref="R386" r:id="rId88" display="https://www.swoopanalytics.com/how-many-groups-should-you-join/"/>
    <hyperlink ref="R391" r:id="rId89" display="https://resources.techcommunity.microsoft.com/case-studies/at-griffith-university-yammer-engagement-correlates-with-academic-performance/"/>
    <hyperlink ref="R393" r:id="rId90" display="https://www.swoopanalytics.com/benchmarking/workplace-benchmarking/"/>
    <hyperlink ref="R395" r:id="rId91" display="https://www.swoopanalytics.com/personas/"/>
    <hyperlink ref="R396" r:id="rId92" display="https://mailchi.mp/1fa477b1aa3f/february-newsletter-1368533?e=f1462b0f52"/>
    <hyperlink ref="R400" r:id="rId93" display="https://www.swoopanalytics.com/less-is-not-always-more-with-enterprise-social/"/>
    <hyperlink ref="R401" r:id="rId94" display="https://mailchi.mp/0f9d71b740d2/february-newsletter-1389565?e=f1462b0f52"/>
    <hyperlink ref="R403" r:id="rId95" display="https://www.swoopanalytics.com/how-many-groups-should-you-join/"/>
    <hyperlink ref="R409" r:id="rId96" display="https://www.swoopanalytics.com/how-many-groups-should-you-join/"/>
    <hyperlink ref="R412" r:id="rId97" display="https://www.swoopanalytics.com/executive-engagement-the-key-to-a-successful-yammer-network/"/>
    <hyperlink ref="R413" r:id="rId98" display="https://www.swoopanalytics.com/20-questions-that-could-change-your-company/"/>
    <hyperlink ref="R414" r:id="rId99" display="https://www.swoopanalytics.com/executive-engagement-the-key-to-a-successful-yammer-network/"/>
    <hyperlink ref="R415" r:id="rId100" display="https://www.swoopanalytics.com/20-questions-that-could-change-your-company/"/>
    <hyperlink ref="R416" r:id="rId101" display="https://www.swoopanalytics.com/less-is-not-always-more-with-enterprise-social/"/>
    <hyperlink ref="R417" r:id="rId102" display="https://www.swoopanalytics.com/how-many-groups-should-you-join/"/>
    <hyperlink ref="R418" r:id="rId103" display="https://www.swoopanalytics.com/20-questions-that-could-change-your-company/"/>
    <hyperlink ref="R419" r:id="rId104" display="https://event.intrateam.com/sessions/3-ridiculously-effective-ways-to-get-senior-leaders-active-on-your-enterprise-social-network-with-almost-no-effort/"/>
    <hyperlink ref="R420" r:id="rId105" display="https://www.eventbrite.ca/e/swoop-chat-nyc-tickets-51793883901"/>
    <hyperlink ref="R421" r:id="rId106" display="https://twitter.com/karisyd/status/1069880611228180480"/>
    <hyperlink ref="R422" r:id="rId107" display="https://mailchi.mp/d912c89fbbe3/february-newsletter-1343813?e=f1462b0f52"/>
    <hyperlink ref="R423" r:id="rId108" display="https://www.swoopanalytics.com/we-won-the-top-award-with-our-research-on-groups-in-esns/"/>
    <hyperlink ref="R424" r:id="rId109" display="https://www.eventbrite.ca/e/swoop-chat-nyc-tickets-51793883901"/>
    <hyperlink ref="R429" r:id="rId110" display="https://www.swoopanalytics.com/swoop-is-iso27001-certified/"/>
    <hyperlink ref="R431" r:id="rId111" display="https://cookerandalooker.com/australia-day-pavlova/?fbclid=IwAR0D5-e9lbKF3hHVG1hAq9_014x8UCr_b-RDCTkrSWe8RtY_JDo9UyOe7uI"/>
    <hyperlink ref="R433" r:id="rId112" display="http://claridenglobal.com/conference/3rd-hr-analytics-au2019/"/>
    <hyperlink ref="R434" r:id="rId113" display="https://forms.office.com/Pages/ResponsePage.aspx?id=v4j5cvGGr0GRqy180BHbRz6LYiXgstdDq0OQYtXINn1UNTlLNjY4UDAzSUhQTEYzVFRFREI2VjBBUi4u"/>
    <hyperlink ref="R435" r:id="rId114" display="https://www.eventbrite.com/e/ignite-yammer-meetup-tickets-55616234655"/>
    <hyperlink ref="R438" r:id="rId115" display="https://www.swoopanalytics.com/how-many-groups-should-you-join/"/>
    <hyperlink ref="R461" r:id="rId116" display="https://twitter.com/caikjaer/status/1096184441855188993"/>
    <hyperlink ref="R462" r:id="rId117" display="https://lnkd.in/fJiYRnj"/>
    <hyperlink ref="R464" r:id="rId118" display="https://lnkd.in/fE-hPS9"/>
    <hyperlink ref="R465" r:id="rId119" display="https://twitter.com/caikjaer/status/1096184441855188993"/>
    <hyperlink ref="U20" r:id="rId120" display="https://pbs.twimg.com/media/DuI6xpAW4AQUSDW.jpg"/>
    <hyperlink ref="U67" r:id="rId121" display="https://pbs.twimg.com/media/DySINZ-WkAABDJ5.jpg"/>
    <hyperlink ref="U68" r:id="rId122" display="https://pbs.twimg.com/media/DySINZ-WkAABDJ5.jpg"/>
    <hyperlink ref="U69" r:id="rId123" display="https://pbs.twimg.com/media/DySINZ-WkAABDJ5.jpg"/>
    <hyperlink ref="U70" r:id="rId124" display="https://pbs.twimg.com/media/DySINZ-WkAABDJ5.jpg"/>
    <hyperlink ref="U76" r:id="rId125" display="https://pbs.twimg.com/media/DySINZ-WkAABDJ5.jpg"/>
    <hyperlink ref="U78" r:id="rId126" display="https://pbs.twimg.com/media/Dy02pGRWkAABA_w.jpg"/>
    <hyperlink ref="U131" r:id="rId127" display="https://pbs.twimg.com/media/DuKP0MEWwAAxNac.jpg"/>
    <hyperlink ref="U132" r:id="rId128" display="https://pbs.twimg.com/media/DuKP0MEWwAAxNac.jpg"/>
    <hyperlink ref="U166" r:id="rId129" display="https://pbs.twimg.com/tweet_video_thumb/DtmeDb5XgAAs-H5.jpg"/>
    <hyperlink ref="U168" r:id="rId130" display="https://pbs.twimg.com/tweet_video_thumb/DtmeDb5XgAAs-H5.jpg"/>
    <hyperlink ref="U169" r:id="rId131" display="https://pbs.twimg.com/tweet_video_thumb/DzM8VO0UwAE6IYQ.jpg"/>
    <hyperlink ref="U170" r:id="rId132" display="https://pbs.twimg.com/tweet_video_thumb/DzM8VO0UwAE6IYQ.jpg"/>
    <hyperlink ref="U176" r:id="rId133" display="https://pbs.twimg.com/media/DuJtfZ7WsAAZ9l5.jpg"/>
    <hyperlink ref="U177" r:id="rId134" display="https://pbs.twimg.com/media/DuEZSG2X4AAVXSQ.jpg"/>
    <hyperlink ref="U183" r:id="rId135" display="https://pbs.twimg.com/media/DuO4ouoWwAA5y1Q.jpg"/>
    <hyperlink ref="U184" r:id="rId136" display="https://pbs.twimg.com/media/DuEZSG2X4AAVXSQ.jpg"/>
    <hyperlink ref="U205" r:id="rId137" display="https://pbs.twimg.com/media/DuEZSG2X4AAVXSQ.jpg"/>
    <hyperlink ref="U206" r:id="rId138" display="https://pbs.twimg.com/media/DuI6xpAW4AQUSDW.jpg"/>
    <hyperlink ref="U219" r:id="rId139" display="https://pbs.twimg.com/media/DxnuGh_UwAAyi6h.jpg"/>
    <hyperlink ref="U223" r:id="rId140" display="https://pbs.twimg.com/media/DzOlyTiUUAAPECg.jpg"/>
    <hyperlink ref="U231" r:id="rId141" display="https://pbs.twimg.com/media/DzOlyTiUUAAPECg.jpg"/>
    <hyperlink ref="U235" r:id="rId142" display="https://pbs.twimg.com/media/DzOlyTiUUAAPECg.jpg"/>
    <hyperlink ref="U240" r:id="rId143" display="https://pbs.twimg.com/media/DzOlyTiUUAAPECg.jpg"/>
    <hyperlink ref="U242" r:id="rId144" display="https://pbs.twimg.com/media/Dtj6vXrV4AcYGVY.jpg"/>
    <hyperlink ref="U244" r:id="rId145" display="https://pbs.twimg.com/media/Dtj6vXrV4AcYGVY.jpg"/>
    <hyperlink ref="U245" r:id="rId146" display="https://pbs.twimg.com/media/Dtj6vXrV4AcYGVY.jpg"/>
    <hyperlink ref="U246" r:id="rId147" display="https://pbs.twimg.com/media/Dtj6vXrV4AcYGVY.jpg"/>
    <hyperlink ref="U251" r:id="rId148" display="https://pbs.twimg.com/media/DuJnaB1WoAEfV9K.jpg"/>
    <hyperlink ref="U266" r:id="rId149" display="https://pbs.twimg.com/media/DuKP0MEWwAAxNac.jpg"/>
    <hyperlink ref="U267" r:id="rId150" display="https://pbs.twimg.com/media/DuKP0MEWwAAxNac.jpg"/>
    <hyperlink ref="U270" r:id="rId151" display="https://pbs.twimg.com/media/DuJhWglWoAEODs2.jpg"/>
    <hyperlink ref="U273" r:id="rId152" display="https://pbs.twimg.com/media/DuJUuurXgAALHB2.jpg"/>
    <hyperlink ref="U274" r:id="rId153" display="https://pbs.twimg.com/media/DuJUuurXgAALHB2.jpg"/>
    <hyperlink ref="U275" r:id="rId154" display="https://pbs.twimg.com/media/DuI6xpAW4AQUSDW.jpg"/>
    <hyperlink ref="U306" r:id="rId155" display="https://pbs.twimg.com/media/DuG50fFX4AEul1k.jpg"/>
    <hyperlink ref="U307" r:id="rId156" display="https://pbs.twimg.com/media/DxnuGh_UwAAyi6h.jpg"/>
    <hyperlink ref="U309" r:id="rId157" display="https://pbs.twimg.com/media/DuJNQJRWkAANmKh.jpg"/>
    <hyperlink ref="U310" r:id="rId158" display="https://pbs.twimg.com/media/DuJNQJRWkAANmKh.jpg"/>
    <hyperlink ref="U320" r:id="rId159" display="https://pbs.twimg.com/media/DuKP0MEWwAAxNac.jpg"/>
    <hyperlink ref="U322" r:id="rId160" display="https://pbs.twimg.com/media/DuKP0MEWwAAxNac.jpg"/>
    <hyperlink ref="U324" r:id="rId161" display="https://pbs.twimg.com/media/DuJUuurXgAALHB2.jpg"/>
    <hyperlink ref="U325" r:id="rId162" display="https://pbs.twimg.com/media/DuO4ouoWwAA5y1Q.jpg"/>
    <hyperlink ref="U327" r:id="rId163" display="https://pbs.twimg.com/media/DuJUuurXgAALHB2.jpg"/>
    <hyperlink ref="U333" r:id="rId164" display="https://pbs.twimg.com/media/DuAWk1UU0AA9WBy.jpg"/>
    <hyperlink ref="U334" r:id="rId165" display="https://pbs.twimg.com/media/DuG50fFX4AEul1k.jpg"/>
    <hyperlink ref="U341" r:id="rId166" display="https://pbs.twimg.com/media/Dtl3ySvV4AA2rju.jpg"/>
    <hyperlink ref="U343" r:id="rId167" display="https://pbs.twimg.com/media/Dy5GEuAUUAASM8v.jpg"/>
    <hyperlink ref="U347" r:id="rId168" display="https://pbs.twimg.com/media/DuJa5DxWkAIuHcB.jpg"/>
    <hyperlink ref="U365" r:id="rId169" display="https://pbs.twimg.com/media/Dv15mT7WsAIV8un.jpg"/>
    <hyperlink ref="U366" r:id="rId170" display="https://pbs.twimg.com/media/Dw5MkdsWwAAamHf.jpg"/>
    <hyperlink ref="U367" r:id="rId171" display="https://pbs.twimg.com/media/DwuypRkXQAEsqvU.jpg"/>
    <hyperlink ref="U368" r:id="rId172" display="https://pbs.twimg.com/media/Dy2SSrbX0AAP1ve.jpg"/>
    <hyperlink ref="U370" r:id="rId173" display="https://pbs.twimg.com/media/Dtl3ySvV4AA2rju.jpg"/>
    <hyperlink ref="U371" r:id="rId174" display="https://pbs.twimg.com/media/DtmbDv8U4AAJYKs.jpg"/>
    <hyperlink ref="U375" r:id="rId175" display="https://pbs.twimg.com/media/Dw5g5ZgUwAAQ-5I.jpg"/>
    <hyperlink ref="U382" r:id="rId176" display="https://pbs.twimg.com/media/Dy5GEuAUUAASM8v.jpg"/>
    <hyperlink ref="U385" r:id="rId177" display="https://pbs.twimg.com/media/DzOlyTiUUAAPECg.jpg"/>
    <hyperlink ref="U393" r:id="rId178" display="https://pbs.twimg.com/media/DtMuswMU0AEVBON.jpg"/>
    <hyperlink ref="U394" r:id="rId179" display="https://pbs.twimg.com/media/Dtl3ySvV4AA2rju.jpg"/>
    <hyperlink ref="U395" r:id="rId180" display="https://pbs.twimg.com/media/DtmbDv8U4AAJYKs.jpg"/>
    <hyperlink ref="U397" r:id="rId181" display="https://pbs.twimg.com/media/Dw5g5ZgUwAAQ-5I.jpg"/>
    <hyperlink ref="U398" r:id="rId182" display="https://pbs.twimg.com/media/DxnuGh_UwAAyi6h.jpg"/>
    <hyperlink ref="U399" r:id="rId183" display="https://pbs.twimg.com/media/DxsVR5HUwAE8R7q.jpg"/>
    <hyperlink ref="U402" r:id="rId184" display="https://pbs.twimg.com/media/Dy5I15RVAAAa2_N.jpg"/>
    <hyperlink ref="U425" r:id="rId185" display="https://pbs.twimg.com/media/DuD8PvWU8AIS8ha.jpg"/>
    <hyperlink ref="U426" r:id="rId186" display="https://pbs.twimg.com/media/DuI6xpAW4AQUSDW.jpg"/>
    <hyperlink ref="U427" r:id="rId187" display="https://pbs.twimg.com/media/DuJhWglWoAEODs2.jpg"/>
    <hyperlink ref="U428" r:id="rId188" display="https://pbs.twimg.com/media/Du0Lf65U0AAl1lA.jpg"/>
    <hyperlink ref="U430" r:id="rId189" display="https://pbs.twimg.com/media/Dxx5mqMVYAA3XLi.jpg"/>
    <hyperlink ref="U431" r:id="rId190" display="https://pbs.twimg.com/media/DxyBpfBU8AAN03k.jpg"/>
    <hyperlink ref="U432" r:id="rId191" display="https://pbs.twimg.com/media/DyCOF5bV4AAuTuu.png"/>
    <hyperlink ref="U443" r:id="rId192" display="https://pbs.twimg.com/media/DuI6xpAW4AQUSDW.jpg"/>
    <hyperlink ref="U446" r:id="rId193" display="https://pbs.twimg.com/media/DuKP0MEWwAAxNac.jpg"/>
    <hyperlink ref="U447" r:id="rId194" display="https://pbs.twimg.com/media/DuJhWglWoAEODs2.jpg"/>
    <hyperlink ref="U449" r:id="rId195" display="https://pbs.twimg.com/media/DuJUuurXgAALHB2.jpg"/>
    <hyperlink ref="V3" r:id="rId196" display="http://pbs.twimg.com/profile_images/918485773204279296/vt2DcdtG_normal.jpg"/>
    <hyperlink ref="V4" r:id="rId197" display="http://pbs.twimg.com/profile_images/918485773204279296/vt2DcdtG_normal.jpg"/>
    <hyperlink ref="V5" r:id="rId198" display="http://pbs.twimg.com/profile_images/918485773204279296/vt2DcdtG_normal.jpg"/>
    <hyperlink ref="V6" r:id="rId199" display="http://pbs.twimg.com/profile_images/918485773204279296/vt2DcdtG_normal.jpg"/>
    <hyperlink ref="V7" r:id="rId200" display="http://pbs.twimg.com/profile_images/918485773204279296/vt2DcdtG_normal.jpg"/>
    <hyperlink ref="V8" r:id="rId201" display="http://pbs.twimg.com/profile_images/783325572646768641/LXuFxB2__normal.jpg"/>
    <hyperlink ref="V9" r:id="rId202" display="http://pbs.twimg.com/profile_images/783325572646768641/LXuFxB2__normal.jpg"/>
    <hyperlink ref="V10" r:id="rId203" display="http://pbs.twimg.com/profile_images/783325572646768641/LXuFxB2__normal.jpg"/>
    <hyperlink ref="V11" r:id="rId204" display="http://pbs.twimg.com/profile_images/783325572646768641/LXuFxB2__normal.jpg"/>
    <hyperlink ref="V12" r:id="rId205" display="http://pbs.twimg.com/profile_images/783325572646768641/LXuFxB2__normal.jpg"/>
    <hyperlink ref="V13" r:id="rId206" display="http://pbs.twimg.com/profile_images/1058856121291673602/teNzJyAc_normal.jpg"/>
    <hyperlink ref="V14" r:id="rId207" display="http://pbs.twimg.com/profile_images/1058856121291673602/teNzJyAc_normal.jpg"/>
    <hyperlink ref="V15" r:id="rId208" display="http://pbs.twimg.com/profile_images/1058856121291673602/teNzJyAc_normal.jpg"/>
    <hyperlink ref="V16" r:id="rId209" display="http://pbs.twimg.com/profile_images/1058856121291673602/teNzJyAc_normal.jpg"/>
    <hyperlink ref="V17" r:id="rId210" display="http://pbs.twimg.com/profile_images/1058856121291673602/teNzJyAc_normal.jpg"/>
    <hyperlink ref="V18" r:id="rId211" display="http://pbs.twimg.com/profile_images/977312052342435840/ZPB9V-wC_normal.jpg"/>
    <hyperlink ref="V19" r:id="rId212" display="http://pbs.twimg.com/profile_images/977312052342435840/ZPB9V-wC_normal.jpg"/>
    <hyperlink ref="V20" r:id="rId213" display="https://pbs.twimg.com/media/DuI6xpAW4AQUSDW.jpg"/>
    <hyperlink ref="V21" r:id="rId214" display="http://pbs.twimg.com/profile_images/1044492043517550592/DokiaS6X_normal.jpg"/>
    <hyperlink ref="V22" r:id="rId215" display="http://pbs.twimg.com/profile_images/1044492043517550592/DokiaS6X_normal.jpg"/>
    <hyperlink ref="V23" r:id="rId216" display="http://pbs.twimg.com/profile_images/1044492043517550592/DokiaS6X_normal.jpg"/>
    <hyperlink ref="V24" r:id="rId217" display="http://pbs.twimg.com/profile_images/857066815767404544/Cprm4bvj_normal.jpg"/>
    <hyperlink ref="V25" r:id="rId218" display="http://pbs.twimg.com/profile_images/857066815767404544/Cprm4bvj_normal.jpg"/>
    <hyperlink ref="V26" r:id="rId219" display="http://pbs.twimg.com/profile_images/1049695906495438848/Tiv3oraw_normal.jpg"/>
    <hyperlink ref="V27" r:id="rId220" display="http://pbs.twimg.com/profile_images/1049695906495438848/Tiv3oraw_normal.jpg"/>
    <hyperlink ref="V28" r:id="rId221" display="http://pbs.twimg.com/profile_images/1049695906495438848/Tiv3oraw_normal.jpg"/>
    <hyperlink ref="V29" r:id="rId222" display="http://pbs.twimg.com/profile_images/1049695906495438848/Tiv3oraw_normal.jpg"/>
    <hyperlink ref="V30" r:id="rId223" display="http://pbs.twimg.com/profile_images/1049695906495438848/Tiv3oraw_normal.jpg"/>
    <hyperlink ref="V31" r:id="rId224" display="http://pbs.twimg.com/profile_images/912296274870849538/K-0PFfdk_normal.jpg"/>
    <hyperlink ref="V32" r:id="rId225" display="http://pbs.twimg.com/profile_images/912296274870849538/K-0PFfdk_normal.jpg"/>
    <hyperlink ref="V33" r:id="rId226" display="http://pbs.twimg.com/profile_images/912296274870849538/K-0PFfdk_normal.jpg"/>
    <hyperlink ref="V34" r:id="rId227" display="http://pbs.twimg.com/profile_images/912296274870849538/K-0PFfdk_normal.jpg"/>
    <hyperlink ref="V35" r:id="rId228" display="http://pbs.twimg.com/profile_images/1058675801082810368/lZyYQ9W-_normal.jpg"/>
    <hyperlink ref="V36" r:id="rId229" display="http://pbs.twimg.com/profile_images/1022958968841195520/R8ahjyV5_normal.jpg"/>
    <hyperlink ref="V37" r:id="rId230" display="http://pbs.twimg.com/profile_images/1022958968841195520/R8ahjyV5_normal.jpg"/>
    <hyperlink ref="V38" r:id="rId231" display="http://pbs.twimg.com/profile_images/963906136662519808/ZtNh7J3v_normal.jpg"/>
    <hyperlink ref="V39" r:id="rId232" display="http://pbs.twimg.com/profile_images/760319556183138304/f5bG3xGX_normal.jpg"/>
    <hyperlink ref="V40" r:id="rId233" display="http://pbs.twimg.com/profile_images/378800000838581841/3788f0b6051f48ef773847a6f4410eea_normal.png"/>
    <hyperlink ref="V41" r:id="rId234" display="http://pbs.twimg.com/profile_images/378800000838581841/3788f0b6051f48ef773847a6f4410eea_normal.png"/>
    <hyperlink ref="V42" r:id="rId235" display="http://pbs.twimg.com/profile_images/378800000838581841/3788f0b6051f48ef773847a6f4410eea_normal.png"/>
    <hyperlink ref="V43" r:id="rId236" display="http://pbs.twimg.com/profile_images/378800000838581841/3788f0b6051f48ef773847a6f4410eea_normal.png"/>
    <hyperlink ref="V44" r:id="rId237" display="http://pbs.twimg.com/profile_images/378800000838581841/3788f0b6051f48ef773847a6f4410eea_normal.png"/>
    <hyperlink ref="V45" r:id="rId238" display="http://pbs.twimg.com/profile_images/823546547451228161/TREK2P9E_normal.jpg"/>
    <hyperlink ref="V46" r:id="rId239" display="http://pbs.twimg.com/profile_images/1024685481089478658/Ws7nDlpQ_normal.jpg"/>
    <hyperlink ref="V47" r:id="rId240" display="http://pbs.twimg.com/profile_images/1042039130845261824/QuwPGBcM_normal.jpg"/>
    <hyperlink ref="V48" r:id="rId241" display="http://pbs.twimg.com/profile_images/823546547451228161/TREK2P9E_normal.jpg"/>
    <hyperlink ref="V49" r:id="rId242" display="http://pbs.twimg.com/profile_images/1024685481089478658/Ws7nDlpQ_normal.jpg"/>
    <hyperlink ref="V50" r:id="rId243" display="http://pbs.twimg.com/profile_images/1042039130845261824/QuwPGBcM_normal.jpg"/>
    <hyperlink ref="V51" r:id="rId244" display="http://pbs.twimg.com/profile_images/823546547451228161/TREK2P9E_normal.jpg"/>
    <hyperlink ref="V52" r:id="rId245" display="http://pbs.twimg.com/profile_images/823546547451228161/TREK2P9E_normal.jpg"/>
    <hyperlink ref="V53" r:id="rId246" display="http://pbs.twimg.com/profile_images/823546547451228161/TREK2P9E_normal.jpg"/>
    <hyperlink ref="V54" r:id="rId247" display="http://pbs.twimg.com/profile_images/823546547451228161/TREK2P9E_normal.jpg"/>
    <hyperlink ref="V55" r:id="rId248" display="http://pbs.twimg.com/profile_images/1024685481089478658/Ws7nDlpQ_normal.jpg"/>
    <hyperlink ref="V56" r:id="rId249" display="http://pbs.twimg.com/profile_images/1042039130845261824/QuwPGBcM_normal.jpg"/>
    <hyperlink ref="V57" r:id="rId250" display="http://pbs.twimg.com/profile_images/1024685481089478658/Ws7nDlpQ_normal.jpg"/>
    <hyperlink ref="V58" r:id="rId251" display="http://pbs.twimg.com/profile_images/1024685481089478658/Ws7nDlpQ_normal.jpg"/>
    <hyperlink ref="V59" r:id="rId252" display="http://pbs.twimg.com/profile_images/1024685481089478658/Ws7nDlpQ_normal.jpg"/>
    <hyperlink ref="V60" r:id="rId253" display="http://pbs.twimg.com/profile_images/1042039130845261824/QuwPGBcM_normal.jpg"/>
    <hyperlink ref="V61" r:id="rId254" display="http://pbs.twimg.com/profile_images/468502341/Julie4_normal.jpg"/>
    <hyperlink ref="V62" r:id="rId255" display="http://pbs.twimg.com/profile_images/468502341/Julie4_normal.jpg"/>
    <hyperlink ref="V63" r:id="rId256" display="http://pbs.twimg.com/profile_images/468502341/Julie4_normal.jpg"/>
    <hyperlink ref="V64" r:id="rId257" display="http://pbs.twimg.com/profile_images/468502341/Julie4_normal.jpg"/>
    <hyperlink ref="V65" r:id="rId258" display="http://pbs.twimg.com/profile_images/468502341/Julie4_normal.jpg"/>
    <hyperlink ref="V66" r:id="rId259" display="http://pbs.twimg.com/profile_images/462291844575936513/ZsipOSmR_normal.jpeg"/>
    <hyperlink ref="V67" r:id="rId260" display="https://pbs.twimg.com/media/DySINZ-WkAABDJ5.jpg"/>
    <hyperlink ref="V68" r:id="rId261" display="https://pbs.twimg.com/media/DySINZ-WkAABDJ5.jpg"/>
    <hyperlink ref="V69" r:id="rId262" display="https://pbs.twimg.com/media/DySINZ-WkAABDJ5.jpg"/>
    <hyperlink ref="V70" r:id="rId263" display="https://pbs.twimg.com/media/DySINZ-WkAABDJ5.jpg"/>
    <hyperlink ref="V71" r:id="rId264" display="http://pbs.twimg.com/profile_images/2866699468/67424da52f3b78398b52115099fbc68d_normal.png"/>
    <hyperlink ref="V72" r:id="rId265" display="http://pbs.twimg.com/profile_images/2866699468/67424da52f3b78398b52115099fbc68d_normal.png"/>
    <hyperlink ref="V73" r:id="rId266" display="http://pbs.twimg.com/profile_images/2866699468/67424da52f3b78398b52115099fbc68d_normal.png"/>
    <hyperlink ref="V74" r:id="rId267" display="http://pbs.twimg.com/profile_images/2866699468/67424da52f3b78398b52115099fbc68d_normal.png"/>
    <hyperlink ref="V75" r:id="rId268" display="http://pbs.twimg.com/profile_images/2866699468/67424da52f3b78398b52115099fbc68d_normal.png"/>
    <hyperlink ref="V76" r:id="rId269" display="https://pbs.twimg.com/media/DySINZ-WkAABDJ5.jpg"/>
    <hyperlink ref="V77" r:id="rId270" display="http://pbs.twimg.com/profile_images/2866699468/67424da52f3b78398b52115099fbc68d_normal.png"/>
    <hyperlink ref="V78" r:id="rId271" display="https://pbs.twimg.com/media/Dy02pGRWkAABA_w.jpg"/>
    <hyperlink ref="V79" r:id="rId272" display="http://pbs.twimg.com/profile_images/557506308220272640/4zNs1d1i_normal.jpeg"/>
    <hyperlink ref="V80" r:id="rId273" display="http://pbs.twimg.com/profile_images/557506308220272640/4zNs1d1i_normal.jpeg"/>
    <hyperlink ref="V81" r:id="rId274" display="http://pbs.twimg.com/profile_images/557506308220272640/4zNs1d1i_normal.jpeg"/>
    <hyperlink ref="V82" r:id="rId275" display="http://pbs.twimg.com/profile_images/1046507790385078272/5lpexdB0_normal.jpg"/>
    <hyperlink ref="V83" r:id="rId276" display="http://pbs.twimg.com/profile_images/1046507790385078272/5lpexdB0_normal.jpg"/>
    <hyperlink ref="V84" r:id="rId277" display="http://pbs.twimg.com/profile_images/1046507790385078272/5lpexdB0_normal.jpg"/>
    <hyperlink ref="V85" r:id="rId278" display="http://pbs.twimg.com/profile_images/1093611788078403585/NfsY2A6R_normal.jpg"/>
    <hyperlink ref="V86" r:id="rId279" display="http://pbs.twimg.com/profile_images/1093611788078403585/NfsY2A6R_normal.jpg"/>
    <hyperlink ref="V87" r:id="rId280" display="http://pbs.twimg.com/profile_images/829842247084412928/CxTMSJEu_normal.jpg"/>
    <hyperlink ref="V88" r:id="rId281" display="http://pbs.twimg.com/profile_images/472007089556959233/zjKIZKbg_normal.jpeg"/>
    <hyperlink ref="V89" r:id="rId282" display="http://pbs.twimg.com/profile_images/932632419307487232/VPulUZ61_normal.jpg"/>
    <hyperlink ref="V90" r:id="rId283" display="http://pbs.twimg.com/profile_images/472007089556959233/zjKIZKbg_normal.jpeg"/>
    <hyperlink ref="V91" r:id="rId284" display="http://pbs.twimg.com/profile_images/865061199045476352/_VBE_HfJ_normal.jpg"/>
    <hyperlink ref="V92" r:id="rId285" display="http://pbs.twimg.com/profile_images/865061199045476352/_VBE_HfJ_normal.jpg"/>
    <hyperlink ref="V93" r:id="rId286" display="http://pbs.twimg.com/profile_images/865061199045476352/_VBE_HfJ_normal.jpg"/>
    <hyperlink ref="V94" r:id="rId287" display="http://pbs.twimg.com/profile_images/865061199045476352/_VBE_HfJ_normal.jpg"/>
    <hyperlink ref="V95" r:id="rId288" display="http://pbs.twimg.com/profile_images/865061199045476352/_VBE_HfJ_normal.jpg"/>
    <hyperlink ref="V96" r:id="rId289" display="http://pbs.twimg.com/profile_images/865061199045476352/_VBE_HfJ_normal.jpg"/>
    <hyperlink ref="V97" r:id="rId290" display="http://pbs.twimg.com/profile_images/865061199045476352/_VBE_HfJ_normal.jpg"/>
    <hyperlink ref="V98" r:id="rId291" display="http://pbs.twimg.com/profile_images/1037346427909955584/h7z2bYEy_normal.jpg"/>
    <hyperlink ref="V99" r:id="rId292" display="http://pbs.twimg.com/profile_images/1089514053414731777/4Pbasanr_normal.jpg"/>
    <hyperlink ref="V100" r:id="rId293" display="http://pbs.twimg.com/profile_images/3247195801/f490ed93d1ef4dd6a26a7df004e3b076_normal.png"/>
    <hyperlink ref="V101" r:id="rId294" display="http://pbs.twimg.com/profile_images/3247195801/f490ed93d1ef4dd6a26a7df004e3b076_normal.png"/>
    <hyperlink ref="V102" r:id="rId295" display="http://pbs.twimg.com/profile_images/3247195801/f490ed93d1ef4dd6a26a7df004e3b076_normal.png"/>
    <hyperlink ref="V103" r:id="rId296" display="http://pbs.twimg.com/profile_images/1089514053414731777/4Pbasanr_normal.jpg"/>
    <hyperlink ref="V104" r:id="rId297" display="http://pbs.twimg.com/profile_images/3247195801/f490ed93d1ef4dd6a26a7df004e3b076_normal.png"/>
    <hyperlink ref="V105" r:id="rId298" display="http://pbs.twimg.com/profile_images/3247195801/f490ed93d1ef4dd6a26a7df004e3b076_normal.png"/>
    <hyperlink ref="V106" r:id="rId299" display="http://abs.twimg.com/sticky/default_profile_images/default_profile_normal.png"/>
    <hyperlink ref="V107" r:id="rId300" display="http://abs.twimg.com/sticky/default_profile_images/default_profile_normal.png"/>
    <hyperlink ref="V108" r:id="rId301" display="http://abs.twimg.com/sticky/default_profile_images/default_profile_normal.png"/>
    <hyperlink ref="V109" r:id="rId302" display="http://abs.twimg.com/sticky/default_profile_images/default_profile_normal.png"/>
    <hyperlink ref="V110" r:id="rId303" display="http://abs.twimg.com/sticky/default_profile_images/default_profile_normal.png"/>
    <hyperlink ref="V111" r:id="rId304" display="http://abs.twimg.com/sticky/default_profile_images/default_profile_normal.png"/>
    <hyperlink ref="V112" r:id="rId305" display="http://pbs.twimg.com/profile_images/1066875960585265152/FcTwnBmW_normal.jpg"/>
    <hyperlink ref="V113" r:id="rId306" display="http://pbs.twimg.com/profile_images/1066875960585265152/FcTwnBmW_normal.jpg"/>
    <hyperlink ref="V114" r:id="rId307" display="http://pbs.twimg.com/profile_images/761382214139416578/65or6I24_normal.jpg"/>
    <hyperlink ref="V115" r:id="rId308" display="http://pbs.twimg.com/profile_images/618655144058564608/UYQg-q2v_normal.jpg"/>
    <hyperlink ref="V116" r:id="rId309" display="http://pbs.twimg.com/profile_images/618655144058564608/UYQg-q2v_normal.jpg"/>
    <hyperlink ref="V117" r:id="rId310" display="http://pbs.twimg.com/profile_images/618655144058564608/UYQg-q2v_normal.jpg"/>
    <hyperlink ref="V118" r:id="rId311" display="http://pbs.twimg.com/profile_images/618655144058564608/UYQg-q2v_normal.jpg"/>
    <hyperlink ref="V119" r:id="rId312" display="http://pbs.twimg.com/profile_images/618655144058564608/UYQg-q2v_normal.jpg"/>
    <hyperlink ref="V120" r:id="rId313" display="http://pbs.twimg.com/profile_images/618655144058564608/UYQg-q2v_normal.jpg"/>
    <hyperlink ref="V121" r:id="rId314" display="http://pbs.twimg.com/profile_images/618655144058564608/UYQg-q2v_normal.jpg"/>
    <hyperlink ref="V122" r:id="rId315" display="http://pbs.twimg.com/profile_images/618655144058564608/UYQg-q2v_normal.jpg"/>
    <hyperlink ref="V123" r:id="rId316" display="http://pbs.twimg.com/profile_images/618655144058564608/UYQg-q2v_normal.jpg"/>
    <hyperlink ref="V124" r:id="rId317" display="http://pbs.twimg.com/profile_images/618655144058564608/UYQg-q2v_normal.jpg"/>
    <hyperlink ref="V125" r:id="rId318" display="http://pbs.twimg.com/profile_images/618655144058564608/UYQg-q2v_normal.jpg"/>
    <hyperlink ref="V126" r:id="rId319" display="http://pbs.twimg.com/profile_images/618655144058564608/UYQg-q2v_normal.jpg"/>
    <hyperlink ref="V127" r:id="rId320" display="http://pbs.twimg.com/profile_images/618655144058564608/UYQg-q2v_normal.jpg"/>
    <hyperlink ref="V128" r:id="rId321" display="http://pbs.twimg.com/profile_images/618655144058564608/UYQg-q2v_normal.jpg"/>
    <hyperlink ref="V129" r:id="rId322" display="http://pbs.twimg.com/profile_images/1042039130845261824/QuwPGBcM_normal.jpg"/>
    <hyperlink ref="V130" r:id="rId323" display="http://pbs.twimg.com/profile_images/137276315/Logo_Square_normal.jpg"/>
    <hyperlink ref="V131" r:id="rId324" display="https://pbs.twimg.com/media/DuKP0MEWwAAxNac.jpg"/>
    <hyperlink ref="V132" r:id="rId325" display="https://pbs.twimg.com/media/DuKP0MEWwAAxNac.jpg"/>
    <hyperlink ref="V133" r:id="rId326" display="http://pbs.twimg.com/profile_images/137276315/Logo_Square_normal.jpg"/>
    <hyperlink ref="V134" r:id="rId327" display="http://pbs.twimg.com/profile_images/137276315/Logo_Square_normal.jpg"/>
    <hyperlink ref="V135" r:id="rId328" display="http://pbs.twimg.com/profile_images/137276315/Logo_Square_normal.jpg"/>
    <hyperlink ref="V136" r:id="rId329" display="http://pbs.twimg.com/profile_images/137276315/Logo_Square_normal.jpg"/>
    <hyperlink ref="V137" r:id="rId330" display="http://pbs.twimg.com/profile_images/137276315/Logo_Square_normal.jpg"/>
    <hyperlink ref="V138" r:id="rId331" display="http://pbs.twimg.com/profile_images/137276315/Logo_Square_normal.jpg"/>
    <hyperlink ref="V139" r:id="rId332" display="http://pbs.twimg.com/profile_images/137276315/Logo_Square_normal.jpg"/>
    <hyperlink ref="V140" r:id="rId333" display="http://pbs.twimg.com/profile_images/137276315/Logo_Square_normal.jpg"/>
    <hyperlink ref="V141" r:id="rId334" display="http://pbs.twimg.com/profile_images/1219309109/MarcSnyder_normal.jpg"/>
    <hyperlink ref="V142" r:id="rId335" display="http://pbs.twimg.com/profile_images/761382214139416578/65or6I24_normal.jpg"/>
    <hyperlink ref="V143" r:id="rId336" display="http://pbs.twimg.com/profile_images/761382214139416578/65or6I24_normal.jpg"/>
    <hyperlink ref="V144" r:id="rId337" display="http://pbs.twimg.com/profile_images/1081338501507891200/HyPlnXDi_normal.jpg"/>
    <hyperlink ref="V145" r:id="rId338" display="http://pbs.twimg.com/profile_images/761382214139416578/65or6I24_normal.jpg"/>
    <hyperlink ref="V146" r:id="rId339" display="http://pbs.twimg.com/profile_images/761382214139416578/65or6I24_normal.jpg"/>
    <hyperlink ref="V147" r:id="rId340" display="http://pbs.twimg.com/profile_images/2926525589/bc152b364ed8e06293e715c0373c3996_normal.jpeg"/>
    <hyperlink ref="V148" r:id="rId341" display="http://pbs.twimg.com/profile_images/1081338501507891200/HyPlnXDi_normal.jpg"/>
    <hyperlink ref="V149" r:id="rId342" display="http://pbs.twimg.com/profile_images/761382214139416578/65or6I24_normal.jpg"/>
    <hyperlink ref="V150" r:id="rId343" display="http://pbs.twimg.com/profile_images/761382214139416578/65or6I24_normal.jpg"/>
    <hyperlink ref="V151" r:id="rId344" display="http://pbs.twimg.com/profile_images/2926525589/bc152b364ed8e06293e715c0373c3996_normal.jpeg"/>
    <hyperlink ref="V152" r:id="rId345" display="http://pbs.twimg.com/profile_images/2926525589/bc152b364ed8e06293e715c0373c3996_normal.jpeg"/>
    <hyperlink ref="V153" r:id="rId346" display="http://pbs.twimg.com/profile_images/2926525589/bc152b364ed8e06293e715c0373c3996_normal.jpeg"/>
    <hyperlink ref="V154" r:id="rId347" display="http://pbs.twimg.com/profile_images/2926525589/bc152b364ed8e06293e715c0373c3996_normal.jpeg"/>
    <hyperlink ref="V155" r:id="rId348" display="http://pbs.twimg.com/profile_images/1081338501507891200/HyPlnXDi_normal.jpg"/>
    <hyperlink ref="V156" r:id="rId349" display="http://pbs.twimg.com/profile_images/761382214139416578/65or6I24_normal.jpg"/>
    <hyperlink ref="V157" r:id="rId350" display="http://pbs.twimg.com/profile_images/761382214139416578/65or6I24_normal.jpg"/>
    <hyperlink ref="V158" r:id="rId351" display="http://pbs.twimg.com/profile_images/761382214139416578/65or6I24_normal.jpg"/>
    <hyperlink ref="V159" r:id="rId352" display="http://pbs.twimg.com/profile_images/761382214139416578/65or6I24_normal.jpg"/>
    <hyperlink ref="V160" r:id="rId353" display="http://pbs.twimg.com/profile_images/761382214139416578/65or6I24_normal.jpg"/>
    <hyperlink ref="V161" r:id="rId354" display="http://pbs.twimg.com/profile_images/761382214139416578/65or6I24_normal.jpg"/>
    <hyperlink ref="V162" r:id="rId355" display="http://pbs.twimg.com/profile_images/1081338501507891200/HyPlnXDi_normal.jpg"/>
    <hyperlink ref="V163" r:id="rId356" display="http://pbs.twimg.com/profile_images/1081338501507891200/HyPlnXDi_normal.jpg"/>
    <hyperlink ref="V164" r:id="rId357" display="http://pbs.twimg.com/profile_images/1081338501507891200/HyPlnXDi_normal.jpg"/>
    <hyperlink ref="V165" r:id="rId358" display="http://pbs.twimg.com/profile_images/1081338501507891200/HyPlnXDi_normal.jpg"/>
    <hyperlink ref="V166" r:id="rId359" display="https://pbs.twimg.com/tweet_video_thumb/DtmeDb5XgAAs-H5.jpg"/>
    <hyperlink ref="V167" r:id="rId360" display="http://pbs.twimg.com/profile_images/925907541522911237/XTsze1Br_normal.jpg"/>
    <hyperlink ref="V168" r:id="rId361" display="https://pbs.twimg.com/tweet_video_thumb/DtmeDb5XgAAs-H5.jpg"/>
    <hyperlink ref="V169" r:id="rId362" display="https://pbs.twimg.com/tweet_video_thumb/DzM8VO0UwAE6IYQ.jpg"/>
    <hyperlink ref="V170" r:id="rId363" display="https://pbs.twimg.com/tweet_video_thumb/DzM8VO0UwAE6IYQ.jpg"/>
    <hyperlink ref="V171" r:id="rId364" display="http://pbs.twimg.com/profile_images/956255221562466304/5uwfPXIK_normal.jpg"/>
    <hyperlink ref="V172" r:id="rId365" display="http://pbs.twimg.com/profile_images/925907541522911237/XTsze1Br_normal.jpg"/>
    <hyperlink ref="V173" r:id="rId366" display="http://pbs.twimg.com/profile_images/913077441890983936/Zx0qdweC_normal.jpg"/>
    <hyperlink ref="V174" r:id="rId367" display="http://pbs.twimg.com/profile_images/925907541522911237/XTsze1Br_normal.jpg"/>
    <hyperlink ref="V175" r:id="rId368" display="http://pbs.twimg.com/profile_images/913077441890983936/Zx0qdweC_normal.jpg"/>
    <hyperlink ref="V176" r:id="rId369" display="https://pbs.twimg.com/media/DuJtfZ7WsAAZ9l5.jpg"/>
    <hyperlink ref="V177" r:id="rId370" display="https://pbs.twimg.com/media/DuEZSG2X4AAVXSQ.jpg"/>
    <hyperlink ref="V178" r:id="rId371" display="http://pbs.twimg.com/profile_images/1042130769244774400/yHcmNbd8_normal.jpg"/>
    <hyperlink ref="V179" r:id="rId372" display="http://pbs.twimg.com/profile_images/913077441890983936/Zx0qdweC_normal.jpg"/>
    <hyperlink ref="V180" r:id="rId373" display="http://pbs.twimg.com/profile_images/925907541522911237/XTsze1Br_normal.jpg"/>
    <hyperlink ref="V181" r:id="rId374" display="http://pbs.twimg.com/profile_images/1021764314846220293/0rzcJoUN_normal.jpg"/>
    <hyperlink ref="V182" r:id="rId375" display="http://pbs.twimg.com/profile_images/913077441890983936/Zx0qdweC_normal.jpg"/>
    <hyperlink ref="V183" r:id="rId376" display="https://pbs.twimg.com/media/DuO4ouoWwAA5y1Q.jpg"/>
    <hyperlink ref="V184" r:id="rId377" display="https://pbs.twimg.com/media/DuEZSG2X4AAVXSQ.jpg"/>
    <hyperlink ref="V185" r:id="rId378" display="http://pbs.twimg.com/profile_images/1042130769244774400/yHcmNbd8_normal.jpg"/>
    <hyperlink ref="V186" r:id="rId379" display="http://pbs.twimg.com/profile_images/1021764314846220293/0rzcJoUN_normal.jpg"/>
    <hyperlink ref="V187" r:id="rId380" display="http://pbs.twimg.com/profile_images/913077441890983936/Zx0qdweC_normal.jpg"/>
    <hyperlink ref="V188" r:id="rId381" display="http://pbs.twimg.com/profile_images/913077441890983936/Zx0qdweC_normal.jpg"/>
    <hyperlink ref="V189" r:id="rId382" display="http://pbs.twimg.com/profile_images/925907541522911237/XTsze1Br_normal.jpg"/>
    <hyperlink ref="V190" r:id="rId383" display="http://pbs.twimg.com/profile_images/925907541522911237/XTsze1Br_normal.jpg"/>
    <hyperlink ref="V191" r:id="rId384" display="http://pbs.twimg.com/profile_images/925907541522911237/XTsze1Br_normal.jpg"/>
    <hyperlink ref="V192" r:id="rId385" display="http://pbs.twimg.com/profile_images/925907541522911237/XTsze1Br_normal.jpg"/>
    <hyperlink ref="V193" r:id="rId386" display="http://pbs.twimg.com/profile_images/973626665849909248/AXErtSgV_normal.jpg"/>
    <hyperlink ref="V194" r:id="rId387" display="http://pbs.twimg.com/profile_images/973626665849909248/AXErtSgV_normal.jpg"/>
    <hyperlink ref="V195" r:id="rId388" display="http://pbs.twimg.com/profile_images/973626665849909248/AXErtSgV_normal.jpg"/>
    <hyperlink ref="V196" r:id="rId389" display="http://pbs.twimg.com/profile_images/973626665849909248/AXErtSgV_normal.jpg"/>
    <hyperlink ref="V197" r:id="rId390" display="http://pbs.twimg.com/profile_images/925907541522911237/XTsze1Br_normal.jpg"/>
    <hyperlink ref="V198" r:id="rId391" display="http://pbs.twimg.com/profile_images/880129329887301634/JjdrpuO0_normal.jpg"/>
    <hyperlink ref="V199" r:id="rId392" display="http://pbs.twimg.com/profile_images/880129329887301634/JjdrpuO0_normal.jpg"/>
    <hyperlink ref="V200" r:id="rId393" display="http://pbs.twimg.com/profile_images/925907541522911237/XTsze1Br_normal.jpg"/>
    <hyperlink ref="V201" r:id="rId394" display="http://pbs.twimg.com/profile_images/925907541522911237/XTsze1Br_normal.jpg"/>
    <hyperlink ref="V202" r:id="rId395" display="http://pbs.twimg.com/profile_images/925907541522911237/XTsze1Br_normal.jpg"/>
    <hyperlink ref="V203" r:id="rId396" display="http://pbs.twimg.com/profile_images/925907541522911237/XTsze1Br_normal.jpg"/>
    <hyperlink ref="V204" r:id="rId397" display="http://pbs.twimg.com/profile_images/925907541522911237/XTsze1Br_normal.jpg"/>
    <hyperlink ref="V205" r:id="rId398" display="https://pbs.twimg.com/media/DuEZSG2X4AAVXSQ.jpg"/>
    <hyperlink ref="V206" r:id="rId399" display="https://pbs.twimg.com/media/DuI6xpAW4AQUSDW.jpg"/>
    <hyperlink ref="V207" r:id="rId400" display="http://pbs.twimg.com/profile_images/1042130769244774400/yHcmNbd8_normal.jpg"/>
    <hyperlink ref="V208" r:id="rId401" display="http://pbs.twimg.com/profile_images/1042130769244774400/yHcmNbd8_normal.jpg"/>
    <hyperlink ref="V209" r:id="rId402" display="http://pbs.twimg.com/profile_images/1021764314846220293/0rzcJoUN_normal.jpg"/>
    <hyperlink ref="V210" r:id="rId403" display="http://pbs.twimg.com/profile_images/913077441890983936/Zx0qdweC_normal.jpg"/>
    <hyperlink ref="V211" r:id="rId404" display="http://pbs.twimg.com/profile_images/913077441890983936/Zx0qdweC_normal.jpg"/>
    <hyperlink ref="V212" r:id="rId405" display="http://pbs.twimg.com/profile_images/925907541522911237/XTsze1Br_normal.jpg"/>
    <hyperlink ref="V213" r:id="rId406" display="http://pbs.twimg.com/profile_images/925907541522911237/XTsze1Br_normal.jpg"/>
    <hyperlink ref="V214" r:id="rId407" display="http://pbs.twimg.com/profile_images/925907541522911237/XTsze1Br_normal.jpg"/>
    <hyperlink ref="V215" r:id="rId408" display="http://pbs.twimg.com/profile_images/925907541522911237/XTsze1Br_normal.jpg"/>
    <hyperlink ref="V216" r:id="rId409" display="http://pbs.twimg.com/profile_images/925907541522911237/XTsze1Br_normal.jpg"/>
    <hyperlink ref="V217" r:id="rId410" display="http://pbs.twimg.com/profile_images/667351009530806272/D85sBsSS_normal.jpg"/>
    <hyperlink ref="V218" r:id="rId411" display="http://pbs.twimg.com/profile_images/667351009530806272/D85sBsSS_normal.jpg"/>
    <hyperlink ref="V219" r:id="rId412" display="https://pbs.twimg.com/media/DxnuGh_UwAAyi6h.jpg"/>
    <hyperlink ref="V220" r:id="rId413" display="http://pbs.twimg.com/profile_images/925907541522911237/XTsze1Br_normal.jpg"/>
    <hyperlink ref="V221" r:id="rId414" display="http://pbs.twimg.com/profile_images/925907541522911237/XTsze1Br_normal.jpg"/>
    <hyperlink ref="V222" r:id="rId415" display="http://pbs.twimg.com/profile_images/925907541522911237/XTsze1Br_normal.jpg"/>
    <hyperlink ref="V223" r:id="rId416" display="https://pbs.twimg.com/media/DzOlyTiUUAAPECg.jpg"/>
    <hyperlink ref="V224" r:id="rId417" display="http://pbs.twimg.com/profile_images/629647877619363840/TRVNIS0o_normal.jpg"/>
    <hyperlink ref="V225" r:id="rId418" display="http://pbs.twimg.com/profile_images/629647877619363840/TRVNIS0o_normal.jpg"/>
    <hyperlink ref="V226" r:id="rId419" display="http://pbs.twimg.com/profile_images/629647877619363840/TRVNIS0o_normal.jpg"/>
    <hyperlink ref="V227" r:id="rId420" display="http://pbs.twimg.com/profile_images/2392652189/xv5crogd87rqmltidfj8_normal.jpeg"/>
    <hyperlink ref="V228" r:id="rId421" display="http://pbs.twimg.com/profile_images/913077441890983936/Zx0qdweC_normal.jpg"/>
    <hyperlink ref="V229" r:id="rId422" display="http://pbs.twimg.com/profile_images/925907541522911237/XTsze1Br_normal.jpg"/>
    <hyperlink ref="V230" r:id="rId423" display="http://pbs.twimg.com/profile_images/925907541522911237/XTsze1Br_normal.jpg"/>
    <hyperlink ref="V231" r:id="rId424" display="https://pbs.twimg.com/media/DzOlyTiUUAAPECg.jpg"/>
    <hyperlink ref="V232" r:id="rId425" display="http://pbs.twimg.com/profile_images/730546276081623042/8dyOlZe7_normal.jpg"/>
    <hyperlink ref="V233" r:id="rId426" display="http://pbs.twimg.com/profile_images/730546276081623042/8dyOlZe7_normal.jpg"/>
    <hyperlink ref="V234" r:id="rId427" display="http://pbs.twimg.com/profile_images/925907541522911237/XTsze1Br_normal.jpg"/>
    <hyperlink ref="V235" r:id="rId428" display="https://pbs.twimg.com/media/DzOlyTiUUAAPECg.jpg"/>
    <hyperlink ref="V236" r:id="rId429" display="http://pbs.twimg.com/profile_images/1043406771107385345/6eOi0CAb_normal.jpg"/>
    <hyperlink ref="V237" r:id="rId430" display="http://pbs.twimg.com/profile_images/2392652189/xv5crogd87rqmltidfj8_normal.jpeg"/>
    <hyperlink ref="V238" r:id="rId431" display="http://pbs.twimg.com/profile_images/2392652189/xv5crogd87rqmltidfj8_normal.jpeg"/>
    <hyperlink ref="V239" r:id="rId432" display="http://pbs.twimg.com/profile_images/925907541522911237/XTsze1Br_normal.jpg"/>
    <hyperlink ref="V240" r:id="rId433" display="https://pbs.twimg.com/media/DzOlyTiUUAAPECg.jpg"/>
    <hyperlink ref="V241" r:id="rId434" display="http://pbs.twimg.com/profile_images/1043406771107385345/6eOi0CAb_normal.jpg"/>
    <hyperlink ref="V242" r:id="rId435" display="https://pbs.twimg.com/media/Dtj6vXrV4AcYGVY.jpg"/>
    <hyperlink ref="V243" r:id="rId436" display="http://pbs.twimg.com/profile_images/1043406771107385345/6eOi0CAb_normal.jpg"/>
    <hyperlink ref="V244" r:id="rId437" display="https://pbs.twimg.com/media/Dtj6vXrV4AcYGVY.jpg"/>
    <hyperlink ref="V245" r:id="rId438" display="https://pbs.twimg.com/media/Dtj6vXrV4AcYGVY.jpg"/>
    <hyperlink ref="V246" r:id="rId439" display="https://pbs.twimg.com/media/Dtj6vXrV4AcYGVY.jpg"/>
    <hyperlink ref="V247" r:id="rId440" display="http://pbs.twimg.com/profile_images/3247195801/f490ed93d1ef4dd6a26a7df004e3b076_normal.png"/>
    <hyperlink ref="V248" r:id="rId441" display="http://pbs.twimg.com/profile_images/925907541522911237/XTsze1Br_normal.jpg"/>
    <hyperlink ref="V249" r:id="rId442" display="http://pbs.twimg.com/profile_images/1043406771107385345/6eOi0CAb_normal.jpg"/>
    <hyperlink ref="V250" r:id="rId443" display="http://pbs.twimg.com/profile_images/913077441890983936/Zx0qdweC_normal.jpg"/>
    <hyperlink ref="V251" r:id="rId444" display="https://pbs.twimg.com/media/DuJnaB1WoAEfV9K.jpg"/>
    <hyperlink ref="V252" r:id="rId445" display="http://pbs.twimg.com/profile_images/1043406771107385345/6eOi0CAb_normal.jpg"/>
    <hyperlink ref="V253" r:id="rId446" display="http://pbs.twimg.com/profile_images/913077441890983936/Zx0qdweC_normal.jpg"/>
    <hyperlink ref="V254" r:id="rId447" display="http://pbs.twimg.com/profile_images/913077441890983936/Zx0qdweC_normal.jpg"/>
    <hyperlink ref="V255" r:id="rId448" display="http://pbs.twimg.com/profile_images/913077441890983936/Zx0qdweC_normal.jpg"/>
    <hyperlink ref="V256" r:id="rId449" display="http://pbs.twimg.com/profile_images/913077441890983936/Zx0qdweC_normal.jpg"/>
    <hyperlink ref="V257" r:id="rId450" display="http://pbs.twimg.com/profile_images/913077441890983936/Zx0qdweC_normal.jpg"/>
    <hyperlink ref="V258" r:id="rId451" display="http://pbs.twimg.com/profile_images/913077441890983936/Zx0qdweC_normal.jpg"/>
    <hyperlink ref="V259" r:id="rId452" display="http://pbs.twimg.com/profile_images/913077441890983936/Zx0qdweC_normal.jpg"/>
    <hyperlink ref="V260" r:id="rId453" display="http://pbs.twimg.com/profile_images/913077441890983936/Zx0qdweC_normal.jpg"/>
    <hyperlink ref="V261" r:id="rId454" display="http://pbs.twimg.com/profile_images/913077441890983936/Zx0qdweC_normal.jpg"/>
    <hyperlink ref="V262" r:id="rId455" display="http://pbs.twimg.com/profile_images/913077441890983936/Zx0qdweC_normal.jpg"/>
    <hyperlink ref="V263" r:id="rId456" display="http://pbs.twimg.com/profile_images/913077441890983936/Zx0qdweC_normal.jpg"/>
    <hyperlink ref="V264" r:id="rId457" display="http://pbs.twimg.com/profile_images/913077441890983936/Zx0qdweC_normal.jpg"/>
    <hyperlink ref="V265" r:id="rId458" display="http://pbs.twimg.com/profile_images/913077441890983936/Zx0qdweC_normal.jpg"/>
    <hyperlink ref="V266" r:id="rId459" display="https://pbs.twimg.com/media/DuKP0MEWwAAxNac.jpg"/>
    <hyperlink ref="V267" r:id="rId460" display="https://pbs.twimg.com/media/DuKP0MEWwAAxNac.jpg"/>
    <hyperlink ref="V268" r:id="rId461" display="http://pbs.twimg.com/profile_images/913077441890983936/Zx0qdweC_normal.jpg"/>
    <hyperlink ref="V269" r:id="rId462" display="http://pbs.twimg.com/profile_images/913077441890983936/Zx0qdweC_normal.jpg"/>
    <hyperlink ref="V270" r:id="rId463" display="https://pbs.twimg.com/media/DuJhWglWoAEODs2.jpg"/>
    <hyperlink ref="V271" r:id="rId464" display="http://pbs.twimg.com/profile_images/913077441890983936/Zx0qdweC_normal.jpg"/>
    <hyperlink ref="V272" r:id="rId465" display="http://pbs.twimg.com/profile_images/913077441890983936/Zx0qdweC_normal.jpg"/>
    <hyperlink ref="V273" r:id="rId466" display="https://pbs.twimg.com/media/DuJUuurXgAALHB2.jpg"/>
    <hyperlink ref="V274" r:id="rId467" display="https://pbs.twimg.com/media/DuJUuurXgAALHB2.jpg"/>
    <hyperlink ref="V275" r:id="rId468" display="https://pbs.twimg.com/media/DuI6xpAW4AQUSDW.jpg"/>
    <hyperlink ref="V276" r:id="rId469" display="http://pbs.twimg.com/profile_images/913077441890983936/Zx0qdweC_normal.jpg"/>
    <hyperlink ref="V277" r:id="rId470" display="http://pbs.twimg.com/profile_images/913077441890983936/Zx0qdweC_normal.jpg"/>
    <hyperlink ref="V278" r:id="rId471" display="http://pbs.twimg.com/profile_images/913077441890983936/Zx0qdweC_normal.jpg"/>
    <hyperlink ref="V279" r:id="rId472" display="http://pbs.twimg.com/profile_images/913077441890983936/Zx0qdweC_normal.jpg"/>
    <hyperlink ref="V280" r:id="rId473" display="http://pbs.twimg.com/profile_images/913077441890983936/Zx0qdweC_normal.jpg"/>
    <hyperlink ref="V281" r:id="rId474" display="http://pbs.twimg.com/profile_images/913077441890983936/Zx0qdweC_normal.jpg"/>
    <hyperlink ref="V282" r:id="rId475" display="http://pbs.twimg.com/profile_images/913077441890983936/Zx0qdweC_normal.jpg"/>
    <hyperlink ref="V283" r:id="rId476" display="http://pbs.twimg.com/profile_images/913077441890983936/Zx0qdweC_normal.jpg"/>
    <hyperlink ref="V284" r:id="rId477" display="http://pbs.twimg.com/profile_images/913077441890983936/Zx0qdweC_normal.jpg"/>
    <hyperlink ref="V285" r:id="rId478" display="http://pbs.twimg.com/profile_images/913077441890983936/Zx0qdweC_normal.jpg"/>
    <hyperlink ref="V286" r:id="rId479" display="http://pbs.twimg.com/profile_images/913077441890983936/Zx0qdweC_normal.jpg"/>
    <hyperlink ref="V287" r:id="rId480" display="http://pbs.twimg.com/profile_images/913077441890983936/Zx0qdweC_normal.jpg"/>
    <hyperlink ref="V288" r:id="rId481" display="http://pbs.twimg.com/profile_images/913077441890983936/Zx0qdweC_normal.jpg"/>
    <hyperlink ref="V289" r:id="rId482" display="http://pbs.twimg.com/profile_images/913077441890983936/Zx0qdweC_normal.jpg"/>
    <hyperlink ref="V290" r:id="rId483" display="http://pbs.twimg.com/profile_images/913077441890983936/Zx0qdweC_normal.jpg"/>
    <hyperlink ref="V291" r:id="rId484" display="http://pbs.twimg.com/profile_images/913077441890983936/Zx0qdweC_normal.jpg"/>
    <hyperlink ref="V292" r:id="rId485" display="http://pbs.twimg.com/profile_images/913077441890983936/Zx0qdweC_normal.jpg"/>
    <hyperlink ref="V293" r:id="rId486" display="http://pbs.twimg.com/profile_images/913077441890983936/Zx0qdweC_normal.jpg"/>
    <hyperlink ref="V294" r:id="rId487" display="http://pbs.twimg.com/profile_images/913077441890983936/Zx0qdweC_normal.jpg"/>
    <hyperlink ref="V295" r:id="rId488" display="http://pbs.twimg.com/profile_images/913077441890983936/Zx0qdweC_normal.jpg"/>
    <hyperlink ref="V296" r:id="rId489" display="http://pbs.twimg.com/profile_images/913077441890983936/Zx0qdweC_normal.jpg"/>
    <hyperlink ref="V297" r:id="rId490" display="http://pbs.twimg.com/profile_images/913077441890983936/Zx0qdweC_normal.jpg"/>
    <hyperlink ref="V298" r:id="rId491" display="http://pbs.twimg.com/profile_images/913077441890983936/Zx0qdweC_normal.jpg"/>
    <hyperlink ref="V299" r:id="rId492" display="http://pbs.twimg.com/profile_images/913077441890983936/Zx0qdweC_normal.jpg"/>
    <hyperlink ref="V300" r:id="rId493" display="http://pbs.twimg.com/profile_images/913077441890983936/Zx0qdweC_normal.jpg"/>
    <hyperlink ref="V301" r:id="rId494" display="http://pbs.twimg.com/profile_images/913077441890983936/Zx0qdweC_normal.jpg"/>
    <hyperlink ref="V302" r:id="rId495" display="http://pbs.twimg.com/profile_images/913077441890983936/Zx0qdweC_normal.jpg"/>
    <hyperlink ref="V303" r:id="rId496" display="http://pbs.twimg.com/profile_images/913077441890983936/Zx0qdweC_normal.jpg"/>
    <hyperlink ref="V304" r:id="rId497" display="http://pbs.twimg.com/profile_images/913077441890983936/Zx0qdweC_normal.jpg"/>
    <hyperlink ref="V305" r:id="rId498" display="http://pbs.twimg.com/profile_images/913077441890983936/Zx0qdweC_normal.jpg"/>
    <hyperlink ref="V306" r:id="rId499" display="https://pbs.twimg.com/media/DuG50fFX4AEul1k.jpg"/>
    <hyperlink ref="V307" r:id="rId500" display="https://pbs.twimg.com/media/DxnuGh_UwAAyi6h.jpg"/>
    <hyperlink ref="V308" r:id="rId501" display="http://pbs.twimg.com/profile_images/1043406771107385345/6eOi0CAb_normal.jpg"/>
    <hyperlink ref="V309" r:id="rId502" display="https://pbs.twimg.com/media/DuJNQJRWkAANmKh.jpg"/>
    <hyperlink ref="V310" r:id="rId503" display="https://pbs.twimg.com/media/DuJNQJRWkAANmKh.jpg"/>
    <hyperlink ref="V311" r:id="rId504" display="http://pbs.twimg.com/profile_images/1042039130845261824/QuwPGBcM_normal.jpg"/>
    <hyperlink ref="V312" r:id="rId505" display="http://pbs.twimg.com/profile_images/1042039130845261824/QuwPGBcM_normal.jpg"/>
    <hyperlink ref="V313" r:id="rId506" display="http://pbs.twimg.com/profile_images/1042039130845261824/QuwPGBcM_normal.jpg"/>
    <hyperlink ref="V314" r:id="rId507" display="http://pbs.twimg.com/profile_images/1042039130845261824/QuwPGBcM_normal.jpg"/>
    <hyperlink ref="V315" r:id="rId508" display="http://pbs.twimg.com/profile_images/1042039130845261824/QuwPGBcM_normal.jpg"/>
    <hyperlink ref="V316" r:id="rId509" display="http://pbs.twimg.com/profile_images/1021764314846220293/0rzcJoUN_normal.jpg"/>
    <hyperlink ref="V317" r:id="rId510" display="http://pbs.twimg.com/profile_images/1021764314846220293/0rzcJoUN_normal.jpg"/>
    <hyperlink ref="V318" r:id="rId511" display="http://pbs.twimg.com/profile_images/925907541522911237/XTsze1Br_normal.jpg"/>
    <hyperlink ref="V319" r:id="rId512" display="http://pbs.twimg.com/profile_images/925907541522911237/XTsze1Br_normal.jpg"/>
    <hyperlink ref="V320" r:id="rId513" display="https://pbs.twimg.com/media/DuKP0MEWwAAxNac.jpg"/>
    <hyperlink ref="V321" r:id="rId514" display="http://pbs.twimg.com/profile_images/925907541522911237/XTsze1Br_normal.jpg"/>
    <hyperlink ref="V322" r:id="rId515" display="https://pbs.twimg.com/media/DuKP0MEWwAAxNac.jpg"/>
    <hyperlink ref="V323" r:id="rId516" display="http://pbs.twimg.com/profile_images/1021764314846220293/0rzcJoUN_normal.jpg"/>
    <hyperlink ref="V324" r:id="rId517" display="https://pbs.twimg.com/media/DuJUuurXgAALHB2.jpg"/>
    <hyperlink ref="V325" r:id="rId518" display="https://pbs.twimg.com/media/DuO4ouoWwAA5y1Q.jpg"/>
    <hyperlink ref="V326" r:id="rId519" display="http://pbs.twimg.com/profile_images/925907541522911237/XTsze1Br_normal.jpg"/>
    <hyperlink ref="V327" r:id="rId520" display="https://pbs.twimg.com/media/DuJUuurXgAALHB2.jpg"/>
    <hyperlink ref="V328" r:id="rId521" display="http://pbs.twimg.com/profile_images/1021764314846220293/0rzcJoUN_normal.jpg"/>
    <hyperlink ref="V329" r:id="rId522" display="http://pbs.twimg.com/profile_images/1021764314846220293/0rzcJoUN_normal.jpg"/>
    <hyperlink ref="V330" r:id="rId523" display="http://pbs.twimg.com/profile_images/1021764314846220293/0rzcJoUN_normal.jpg"/>
    <hyperlink ref="V331" r:id="rId524" display="http://pbs.twimg.com/profile_images/1021764314846220293/0rzcJoUN_normal.jpg"/>
    <hyperlink ref="V332" r:id="rId525" display="http://pbs.twimg.com/profile_images/1021764314846220293/0rzcJoUN_normal.jpg"/>
    <hyperlink ref="V333" r:id="rId526" display="https://pbs.twimg.com/media/DuAWk1UU0AA9WBy.jpg"/>
    <hyperlink ref="V334" r:id="rId527" display="https://pbs.twimg.com/media/DuG50fFX4AEul1k.jpg"/>
    <hyperlink ref="V335" r:id="rId528" display="http://pbs.twimg.com/profile_images/925907541522911237/XTsze1Br_normal.jpg"/>
    <hyperlink ref="V336" r:id="rId529" display="http://pbs.twimg.com/profile_images/925907541522911237/XTsze1Br_normal.jpg"/>
    <hyperlink ref="V337" r:id="rId530" display="http://pbs.twimg.com/profile_images/1043406771107385345/6eOi0CAb_normal.jpg"/>
    <hyperlink ref="V338" r:id="rId531" display="http://pbs.twimg.com/profile_images/1043406771107385345/6eOi0CAb_normal.jpg"/>
    <hyperlink ref="V339" r:id="rId532" display="http://pbs.twimg.com/profile_images/1043406771107385345/6eOi0CAb_normal.jpg"/>
    <hyperlink ref="V340" r:id="rId533" display="http://pbs.twimg.com/profile_images/445965023068692481/ZfBq6s1L_normal.png"/>
    <hyperlink ref="V341" r:id="rId534" display="https://pbs.twimg.com/media/Dtl3ySvV4AA2rju.jpg"/>
    <hyperlink ref="V342" r:id="rId535" display="http://pbs.twimg.com/profile_images/925907541522911237/XTsze1Br_normal.jpg"/>
    <hyperlink ref="V343" r:id="rId536" display="https://pbs.twimg.com/media/Dy5GEuAUUAASM8v.jpg"/>
    <hyperlink ref="V344" r:id="rId537" display="http://pbs.twimg.com/profile_images/1043406771107385345/6eOi0CAb_normal.jpg"/>
    <hyperlink ref="V345" r:id="rId538" display="http://pbs.twimg.com/profile_images/445965023068692481/ZfBq6s1L_normal.png"/>
    <hyperlink ref="V346" r:id="rId539" display="http://pbs.twimg.com/profile_images/445965023068692481/ZfBq6s1L_normal.png"/>
    <hyperlink ref="V347" r:id="rId540" display="https://pbs.twimg.com/media/DuJa5DxWkAIuHcB.jpg"/>
    <hyperlink ref="V348" r:id="rId541" display="http://pbs.twimg.com/profile_images/925907541522911237/XTsze1Br_normal.jpg"/>
    <hyperlink ref="V349" r:id="rId542" display="http://pbs.twimg.com/profile_images/925907541522911237/XTsze1Br_normal.jpg"/>
    <hyperlink ref="V350" r:id="rId543" display="http://pbs.twimg.com/profile_images/1043406771107385345/6eOi0CAb_normal.jpg"/>
    <hyperlink ref="V351" r:id="rId544" display="http://pbs.twimg.com/profile_images/1043406771107385345/6eOi0CAb_normal.jpg"/>
    <hyperlink ref="V352" r:id="rId545" display="http://pbs.twimg.com/profile_images/3247195801/f490ed93d1ef4dd6a26a7df004e3b076_normal.png"/>
    <hyperlink ref="V353" r:id="rId546" display="http://pbs.twimg.com/profile_images/3247195801/f490ed93d1ef4dd6a26a7df004e3b076_normal.png"/>
    <hyperlink ref="V354" r:id="rId547" display="http://pbs.twimg.com/profile_images/3247195801/f490ed93d1ef4dd6a26a7df004e3b076_normal.png"/>
    <hyperlink ref="V355" r:id="rId548" display="http://pbs.twimg.com/profile_images/3247195801/f490ed93d1ef4dd6a26a7df004e3b076_normal.png"/>
    <hyperlink ref="V356" r:id="rId549" display="http://pbs.twimg.com/profile_images/3247195801/f490ed93d1ef4dd6a26a7df004e3b076_normal.png"/>
    <hyperlink ref="V357" r:id="rId550" display="http://pbs.twimg.com/profile_images/3247195801/f490ed93d1ef4dd6a26a7df004e3b076_normal.png"/>
    <hyperlink ref="V358" r:id="rId551" display="http://pbs.twimg.com/profile_images/925907541522911237/XTsze1Br_normal.jpg"/>
    <hyperlink ref="V359" r:id="rId552" display="http://pbs.twimg.com/profile_images/925907541522911237/XTsze1Br_normal.jpg"/>
    <hyperlink ref="V360" r:id="rId553" display="http://pbs.twimg.com/profile_images/925907541522911237/XTsze1Br_normal.jpg"/>
    <hyperlink ref="V361" r:id="rId554" display="http://pbs.twimg.com/profile_images/1043406771107385345/6eOi0CAb_normal.jpg"/>
    <hyperlink ref="V362" r:id="rId555" display="http://pbs.twimg.com/profile_images/1043406771107385345/6eOi0CAb_normal.jpg"/>
    <hyperlink ref="V363" r:id="rId556" display="http://pbs.twimg.com/profile_images/925907541522911237/XTsze1Br_normal.jpg"/>
    <hyperlink ref="V364" r:id="rId557" display="http://pbs.twimg.com/profile_images/1043406771107385345/6eOi0CAb_normal.jpg"/>
    <hyperlink ref="V365" r:id="rId558" display="https://pbs.twimg.com/media/Dv15mT7WsAIV8un.jpg"/>
    <hyperlink ref="V366" r:id="rId559" display="https://pbs.twimg.com/media/Dw5MkdsWwAAamHf.jpg"/>
    <hyperlink ref="V367" r:id="rId560" display="https://pbs.twimg.com/media/DwuypRkXQAEsqvU.jpg"/>
    <hyperlink ref="V368" r:id="rId561" display="https://pbs.twimg.com/media/Dy2SSrbX0AAP1ve.jpg"/>
    <hyperlink ref="V369" r:id="rId562" display="http://pbs.twimg.com/profile_images/925907541522911237/XTsze1Br_normal.jpg"/>
    <hyperlink ref="V370" r:id="rId563" display="https://pbs.twimg.com/media/Dtl3ySvV4AA2rju.jpg"/>
    <hyperlink ref="V371" r:id="rId564" display="https://pbs.twimg.com/media/DtmbDv8U4AAJYKs.jpg"/>
    <hyperlink ref="V372" r:id="rId565" display="http://pbs.twimg.com/profile_images/925907541522911237/XTsze1Br_normal.jpg"/>
    <hyperlink ref="V373" r:id="rId566" display="http://pbs.twimg.com/profile_images/925907541522911237/XTsze1Br_normal.jpg"/>
    <hyperlink ref="V374" r:id="rId567" display="http://pbs.twimg.com/profile_images/925907541522911237/XTsze1Br_normal.jpg"/>
    <hyperlink ref="V375" r:id="rId568" display="https://pbs.twimg.com/media/Dw5g5ZgUwAAQ-5I.jpg"/>
    <hyperlink ref="V376" r:id="rId569" display="http://pbs.twimg.com/profile_images/925907541522911237/XTsze1Br_normal.jpg"/>
    <hyperlink ref="V377" r:id="rId570" display="http://pbs.twimg.com/profile_images/925907541522911237/XTsze1Br_normal.jpg"/>
    <hyperlink ref="V378" r:id="rId571" display="http://pbs.twimg.com/profile_images/925907541522911237/XTsze1Br_normal.jpg"/>
    <hyperlink ref="V379" r:id="rId572" display="http://pbs.twimg.com/profile_images/925907541522911237/XTsze1Br_normal.jpg"/>
    <hyperlink ref="V380" r:id="rId573" display="http://pbs.twimg.com/profile_images/925907541522911237/XTsze1Br_normal.jpg"/>
    <hyperlink ref="V381" r:id="rId574" display="http://pbs.twimg.com/profile_images/925907541522911237/XTsze1Br_normal.jpg"/>
    <hyperlink ref="V382" r:id="rId575" display="https://pbs.twimg.com/media/Dy5GEuAUUAASM8v.jpg"/>
    <hyperlink ref="V383" r:id="rId576" display="http://pbs.twimg.com/profile_images/925907541522911237/XTsze1Br_normal.jpg"/>
    <hyperlink ref="V384" r:id="rId577" display="http://pbs.twimg.com/profile_images/925907541522911237/XTsze1Br_normal.jpg"/>
    <hyperlink ref="V385" r:id="rId578" display="https://pbs.twimg.com/media/DzOlyTiUUAAPECg.jpg"/>
    <hyperlink ref="V386" r:id="rId579" display="http://pbs.twimg.com/profile_images/925907541522911237/XTsze1Br_normal.jpg"/>
    <hyperlink ref="V387" r:id="rId580" display="http://pbs.twimg.com/profile_images/1043406771107385345/6eOi0CAb_normal.jpg"/>
    <hyperlink ref="V388" r:id="rId581" display="http://pbs.twimg.com/profile_images/1043406771107385345/6eOi0CAb_normal.jpg"/>
    <hyperlink ref="V389" r:id="rId582" display="http://pbs.twimg.com/profile_images/1043406771107385345/6eOi0CAb_normal.jpg"/>
    <hyperlink ref="V390" r:id="rId583" display="http://pbs.twimg.com/profile_images/1043406771107385345/6eOi0CAb_normal.jpg"/>
    <hyperlink ref="V391" r:id="rId584" display="http://pbs.twimg.com/profile_images/925907541522911237/XTsze1Br_normal.jpg"/>
    <hyperlink ref="V392" r:id="rId585" display="http://pbs.twimg.com/profile_images/1043406771107385345/6eOi0CAb_normal.jpg"/>
    <hyperlink ref="V393" r:id="rId586" display="https://pbs.twimg.com/media/DtMuswMU0AEVBON.jpg"/>
    <hyperlink ref="V394" r:id="rId587" display="https://pbs.twimg.com/media/Dtl3ySvV4AA2rju.jpg"/>
    <hyperlink ref="V395" r:id="rId588" display="https://pbs.twimg.com/media/DtmbDv8U4AAJYKs.jpg"/>
    <hyperlink ref="V396" r:id="rId589" display="http://pbs.twimg.com/profile_images/925907541522911237/XTsze1Br_normal.jpg"/>
    <hyperlink ref="V397" r:id="rId590" display="https://pbs.twimg.com/media/Dw5g5ZgUwAAQ-5I.jpg"/>
    <hyperlink ref="V398" r:id="rId591" display="https://pbs.twimg.com/media/DxnuGh_UwAAyi6h.jpg"/>
    <hyperlink ref="V399" r:id="rId592" display="https://pbs.twimg.com/media/DxsVR5HUwAE8R7q.jpg"/>
    <hyperlink ref="V400" r:id="rId593" display="http://pbs.twimg.com/profile_images/925907541522911237/XTsze1Br_normal.jpg"/>
    <hyperlink ref="V401" r:id="rId594" display="http://pbs.twimg.com/profile_images/925907541522911237/XTsze1Br_normal.jpg"/>
    <hyperlink ref="V402" r:id="rId595" display="https://pbs.twimg.com/media/Dy5I15RVAAAa2_N.jpg"/>
    <hyperlink ref="V403" r:id="rId596" display="http://pbs.twimg.com/profile_images/925907541522911237/XTsze1Br_normal.jpg"/>
    <hyperlink ref="V404" r:id="rId597" display="http://pbs.twimg.com/profile_images/1043406771107385345/6eOi0CAb_normal.jpg"/>
    <hyperlink ref="V405" r:id="rId598" display="http://pbs.twimg.com/profile_images/1043406771107385345/6eOi0CAb_normal.jpg"/>
    <hyperlink ref="V406" r:id="rId599" display="http://pbs.twimg.com/profile_images/1043406771107385345/6eOi0CAb_normal.jpg"/>
    <hyperlink ref="V407" r:id="rId600" display="http://pbs.twimg.com/profile_images/1043406771107385345/6eOi0CAb_normal.jpg"/>
    <hyperlink ref="V408" r:id="rId601" display="http://pbs.twimg.com/profile_images/1043406771107385345/6eOi0CAb_normal.jpg"/>
    <hyperlink ref="V409" r:id="rId602" display="http://pbs.twimg.com/profile_images/1093425165021659142/viKCUytu_normal.jpg"/>
    <hyperlink ref="V410" r:id="rId603" display="http://pbs.twimg.com/profile_images/3119861225/5ad23eba8b7647403ee993ea81abc67e_normal.jpeg"/>
    <hyperlink ref="V411" r:id="rId604" display="http://pbs.twimg.com/profile_images/1067720966657269761/PSI0Lxr9_normal.jpg"/>
    <hyperlink ref="V412" r:id="rId605" display="http://pbs.twimg.com/profile_images/737013929419759616/BSqFt1y3_normal.jpg"/>
    <hyperlink ref="V413" r:id="rId606" display="http://pbs.twimg.com/profile_images/737013929419759616/BSqFt1y3_normal.jpg"/>
    <hyperlink ref="V414" r:id="rId607" display="http://pbs.twimg.com/profile_images/737013929419759616/BSqFt1y3_normal.jpg"/>
    <hyperlink ref="V415" r:id="rId608" display="http://pbs.twimg.com/profile_images/737013929419759616/BSqFt1y3_normal.jpg"/>
    <hyperlink ref="V416" r:id="rId609" display="http://pbs.twimg.com/profile_images/737013929419759616/BSqFt1y3_normal.jpg"/>
    <hyperlink ref="V417" r:id="rId610" display="http://pbs.twimg.com/profile_images/737013929419759616/BSqFt1y3_normal.jpg"/>
    <hyperlink ref="V418" r:id="rId611" display="http://pbs.twimg.com/profile_images/737013929419759616/BSqFt1y3_normal.jpg"/>
    <hyperlink ref="V419" r:id="rId612" display="http://pbs.twimg.com/profile_images/925907541522911237/XTsze1Br_normal.jpg"/>
    <hyperlink ref="V420" r:id="rId613" display="http://pbs.twimg.com/profile_images/925907541522911237/XTsze1Br_normal.jpg"/>
    <hyperlink ref="V421" r:id="rId614" display="http://pbs.twimg.com/profile_images/925907541522911237/XTsze1Br_normal.jpg"/>
    <hyperlink ref="V422" r:id="rId615" display="http://pbs.twimg.com/profile_images/925907541522911237/XTsze1Br_normal.jpg"/>
    <hyperlink ref="V423" r:id="rId616" display="http://pbs.twimg.com/profile_images/925907541522911237/XTsze1Br_normal.jpg"/>
    <hyperlink ref="V424" r:id="rId617" display="http://pbs.twimg.com/profile_images/925907541522911237/XTsze1Br_normal.jpg"/>
    <hyperlink ref="V425" r:id="rId618" display="https://pbs.twimg.com/media/DuD8PvWU8AIS8ha.jpg"/>
    <hyperlink ref="V426" r:id="rId619" display="https://pbs.twimg.com/media/DuI6xpAW4AQUSDW.jpg"/>
    <hyperlink ref="V427" r:id="rId620" display="https://pbs.twimg.com/media/DuJhWglWoAEODs2.jpg"/>
    <hyperlink ref="V428" r:id="rId621" display="https://pbs.twimg.com/media/Du0Lf65U0AAl1lA.jpg"/>
    <hyperlink ref="V429" r:id="rId622" display="http://pbs.twimg.com/profile_images/925907541522911237/XTsze1Br_normal.jpg"/>
    <hyperlink ref="V430" r:id="rId623" display="https://pbs.twimg.com/media/Dxx5mqMVYAA3XLi.jpg"/>
    <hyperlink ref="V431" r:id="rId624" display="https://pbs.twimg.com/media/DxyBpfBU8AAN03k.jpg"/>
    <hyperlink ref="V432" r:id="rId625" display="https://pbs.twimg.com/media/DyCOF5bV4AAuTuu.png"/>
    <hyperlink ref="V433" r:id="rId626" display="http://pbs.twimg.com/profile_images/925907541522911237/XTsze1Br_normal.jpg"/>
    <hyperlink ref="V434" r:id="rId627" display="http://pbs.twimg.com/profile_images/925907541522911237/XTsze1Br_normal.jpg"/>
    <hyperlink ref="V435" r:id="rId628" display="http://pbs.twimg.com/profile_images/925907541522911237/XTsze1Br_normal.jpg"/>
    <hyperlink ref="V436" r:id="rId629" display="http://pbs.twimg.com/profile_images/925907541522911237/XTsze1Br_normal.jpg"/>
    <hyperlink ref="V437" r:id="rId630" display="http://pbs.twimg.com/profile_images/925907541522911237/XTsze1Br_normal.jpg"/>
    <hyperlink ref="V438" r:id="rId631" display="http://pbs.twimg.com/profile_images/925907541522911237/XTsze1Br_normal.jpg"/>
    <hyperlink ref="V439" r:id="rId632" display="http://pbs.twimg.com/profile_images/1043406771107385345/6eOi0CAb_normal.jpg"/>
    <hyperlink ref="V440" r:id="rId633" display="http://pbs.twimg.com/profile_images/1043406771107385345/6eOi0CAb_normal.jpg"/>
    <hyperlink ref="V441" r:id="rId634" display="http://pbs.twimg.com/profile_images/1043406771107385345/6eOi0CAb_normal.jpg"/>
    <hyperlink ref="V442" r:id="rId635" display="http://pbs.twimg.com/profile_images/1043406771107385345/6eOi0CAb_normal.jpg"/>
    <hyperlink ref="V443" r:id="rId636" display="https://pbs.twimg.com/media/DuI6xpAW4AQUSDW.jpg"/>
    <hyperlink ref="V444" r:id="rId637" display="http://pbs.twimg.com/profile_images/1043406771107385345/6eOi0CAb_normal.jpg"/>
    <hyperlink ref="V445" r:id="rId638" display="http://pbs.twimg.com/profile_images/1043406771107385345/6eOi0CAb_normal.jpg"/>
    <hyperlink ref="V446" r:id="rId639" display="https://pbs.twimg.com/media/DuKP0MEWwAAxNac.jpg"/>
    <hyperlink ref="V447" r:id="rId640" display="https://pbs.twimg.com/media/DuJhWglWoAEODs2.jpg"/>
    <hyperlink ref="V448" r:id="rId641" display="http://pbs.twimg.com/profile_images/1043406771107385345/6eOi0CAb_normal.jpg"/>
    <hyperlink ref="V449" r:id="rId642" display="https://pbs.twimg.com/media/DuJUuurXgAALHB2.jpg"/>
    <hyperlink ref="V450" r:id="rId643" display="http://pbs.twimg.com/profile_images/1043406771107385345/6eOi0CAb_normal.jpg"/>
    <hyperlink ref="V451" r:id="rId644" display="http://pbs.twimg.com/profile_images/1043406771107385345/6eOi0CAb_normal.jpg"/>
    <hyperlink ref="V452" r:id="rId645" display="http://pbs.twimg.com/profile_images/1043406771107385345/6eOi0CAb_normal.jpg"/>
    <hyperlink ref="V453" r:id="rId646" display="http://pbs.twimg.com/profile_images/1043406771107385345/6eOi0CAb_normal.jpg"/>
    <hyperlink ref="V454" r:id="rId647" display="http://pbs.twimg.com/profile_images/1043406771107385345/6eOi0CAb_normal.jpg"/>
    <hyperlink ref="V455" r:id="rId648" display="http://pbs.twimg.com/profile_images/1043406771107385345/6eOi0CAb_normal.jpg"/>
    <hyperlink ref="V456" r:id="rId649" display="http://pbs.twimg.com/profile_images/1043406771107385345/6eOi0CAb_normal.jpg"/>
    <hyperlink ref="V457" r:id="rId650" display="http://pbs.twimg.com/profile_images/1043406771107385345/6eOi0CAb_normal.jpg"/>
    <hyperlink ref="V458" r:id="rId651" display="http://pbs.twimg.com/profile_images/1043406771107385345/6eOi0CAb_normal.jpg"/>
    <hyperlink ref="V459" r:id="rId652" display="http://pbs.twimg.com/profile_images/1043406771107385345/6eOi0CAb_normal.jpg"/>
    <hyperlink ref="V460" r:id="rId653" display="http://pbs.twimg.com/profile_images/1043406771107385345/6eOi0CAb_normal.jpg"/>
    <hyperlink ref="V461" r:id="rId654" display="http://pbs.twimg.com/profile_images/956006600627679233/vdaS1-BX_normal.jpg"/>
    <hyperlink ref="V462" r:id="rId655" display="http://pbs.twimg.com/profile_images/1043406771107385345/6eOi0CAb_normal.jpg"/>
    <hyperlink ref="V463" r:id="rId656" display="http://pbs.twimg.com/profile_images/1043406771107385345/6eOi0CAb_normal.jpg"/>
    <hyperlink ref="V464" r:id="rId657" display="http://pbs.twimg.com/profile_images/1043406771107385345/6eOi0CAb_normal.jpg"/>
    <hyperlink ref="V465" r:id="rId658" display="http://pbs.twimg.com/profile_images/956006600627679233/vdaS1-BX_normal.jpg"/>
    <hyperlink ref="X3" r:id="rId659" display="https://twitter.com/#!/phil_wegge/status/1069883662911586304"/>
    <hyperlink ref="X4" r:id="rId660" display="https://twitter.com/#!/phil_wegge/status/1069883662911586304"/>
    <hyperlink ref="X5" r:id="rId661" display="https://twitter.com/#!/phil_wegge/status/1069883662911586304"/>
    <hyperlink ref="X6" r:id="rId662" display="https://twitter.com/#!/phil_wegge/status/1069883662911586304"/>
    <hyperlink ref="X7" r:id="rId663" display="https://twitter.com/#!/phil_wegge/status/1069883662911586304"/>
    <hyperlink ref="X8" r:id="rId664" display="https://twitter.com/#!/janine1803/status/1069893511091249152"/>
    <hyperlink ref="X9" r:id="rId665" display="https://twitter.com/#!/janine1803/status/1069893511091249152"/>
    <hyperlink ref="X10" r:id="rId666" display="https://twitter.com/#!/janine1803/status/1069893511091249152"/>
    <hyperlink ref="X11" r:id="rId667" display="https://twitter.com/#!/janine1803/status/1069893511091249152"/>
    <hyperlink ref="X12" r:id="rId668" display="https://twitter.com/#!/janine1803/status/1069893511091249152"/>
    <hyperlink ref="X13" r:id="rId669" display="https://twitter.com/#!/ellahafermalz/status/1069896788428115968"/>
    <hyperlink ref="X14" r:id="rId670" display="https://twitter.com/#!/ellahafermalz/status/1069896788428115968"/>
    <hyperlink ref="X15" r:id="rId671" display="https://twitter.com/#!/ellahafermalz/status/1069896788428115968"/>
    <hyperlink ref="X16" r:id="rId672" display="https://twitter.com/#!/ellahafermalz/status/1069896788428115968"/>
    <hyperlink ref="X17" r:id="rId673" display="https://twitter.com/#!/ellahafermalz/status/1069896788428115968"/>
    <hyperlink ref="X18" r:id="rId674" display="https://twitter.com/#!/knowledgebird/status/1071018476939075585"/>
    <hyperlink ref="X19" r:id="rId675" display="https://twitter.com/#!/knowledgebird/status/1071018476939075585"/>
    <hyperlink ref="X20" r:id="rId676" display="https://twitter.com/#!/isreallysexy/status/1072484784159555586"/>
    <hyperlink ref="X21" r:id="rId677" display="https://twitter.com/#!/suegemmell/status/1072650333095161856"/>
    <hyperlink ref="X22" r:id="rId678" display="https://twitter.com/#!/suegemmell/status/1072648994390716416"/>
    <hyperlink ref="X23" r:id="rId679" display="https://twitter.com/#!/suegemmell/status/1072650333095161856"/>
    <hyperlink ref="X24" r:id="rId680" display="https://twitter.com/#!/mrscoachfuller/status/1072751432426758144"/>
    <hyperlink ref="X25" r:id="rId681" display="https://twitter.com/#!/mrscoachfuller/status/1072751432426758144"/>
    <hyperlink ref="X26" r:id="rId682" display="https://twitter.com/#!/palwshaa/status/1079371752181035008"/>
    <hyperlink ref="X27" r:id="rId683" display="https://twitter.com/#!/palwshaa/status/1079371752181035008"/>
    <hyperlink ref="X28" r:id="rId684" display="https://twitter.com/#!/palwshaa/status/1079371752181035008"/>
    <hyperlink ref="X29" r:id="rId685" display="https://twitter.com/#!/palwshaa/status/1079371752181035008"/>
    <hyperlink ref="X30" r:id="rId686" display="https://twitter.com/#!/palwshaa/status/1079371752181035008"/>
    <hyperlink ref="X31" r:id="rId687" display="https://twitter.com/#!/dsrour/status/1080635590327132161"/>
    <hyperlink ref="X32" r:id="rId688" display="https://twitter.com/#!/dsrour/status/1080635590327132161"/>
    <hyperlink ref="X33" r:id="rId689" display="https://twitter.com/#!/dsrour/status/1080635590327132161"/>
    <hyperlink ref="X34" r:id="rId690" display="https://twitter.com/#!/dsrour/status/1080635590327132161"/>
    <hyperlink ref="X35" r:id="rId691" display="https://twitter.com/#!/slatts/status/1084539093726515200"/>
    <hyperlink ref="X36" r:id="rId692" display="https://twitter.com/#!/cmgrchi/status/1085402787859623941"/>
    <hyperlink ref="X37" r:id="rId693" display="https://twitter.com/#!/cmgrchi/status/1085402787859623941"/>
    <hyperlink ref="X38" r:id="rId694" display="https://twitter.com/#!/javier_otaola/status/1087720411440259072"/>
    <hyperlink ref="X39" r:id="rId695" display="https://twitter.com/#!/cookerandlooker/status/1089670323929149440"/>
    <hyperlink ref="X40" r:id="rId696" display="https://twitter.com/#!/voinonen/status/1071090588378906629"/>
    <hyperlink ref="X41" r:id="rId697" display="https://twitter.com/#!/voinonen/status/1071090588378906629"/>
    <hyperlink ref="X42" r:id="rId698" display="https://twitter.com/#!/voinonen/status/1071090588378906629"/>
    <hyperlink ref="X43" r:id="rId699" display="https://twitter.com/#!/voinonen/status/1071090588378906629"/>
    <hyperlink ref="X44" r:id="rId700" display="https://twitter.com/#!/voinonen/status/1071090588378906629"/>
    <hyperlink ref="X45" r:id="rId701" display="https://twitter.com/#!/rhappe/status/1071091965436014592"/>
    <hyperlink ref="X46" r:id="rId702" display="https://twitter.com/#!/mollyanglin/status/1071092771325325312"/>
    <hyperlink ref="X47" r:id="rId703" display="https://twitter.com/#!/britz/status/1071091819516178432"/>
    <hyperlink ref="X48" r:id="rId704" display="https://twitter.com/#!/rhappe/status/1071091965436014592"/>
    <hyperlink ref="X49" r:id="rId705" display="https://twitter.com/#!/mollyanglin/status/1071092771325325312"/>
    <hyperlink ref="X50" r:id="rId706" display="https://twitter.com/#!/britz/status/1071091819516178432"/>
    <hyperlink ref="X51" r:id="rId707" display="https://twitter.com/#!/rhappe/status/1071091965436014592"/>
    <hyperlink ref="X52" r:id="rId708" display="https://twitter.com/#!/rhappe/status/1071091965436014592"/>
    <hyperlink ref="X53" r:id="rId709" display="https://twitter.com/#!/rhappe/status/1071091965436014592"/>
    <hyperlink ref="X54" r:id="rId710" display="https://twitter.com/#!/rhappe/status/1071091965436014592"/>
    <hyperlink ref="X55" r:id="rId711" display="https://twitter.com/#!/mollyanglin/status/1071092771325325312"/>
    <hyperlink ref="X56" r:id="rId712" display="https://twitter.com/#!/britz/status/1071091819516178432"/>
    <hyperlink ref="X57" r:id="rId713" display="https://twitter.com/#!/mollyanglin/status/1071092771325325312"/>
    <hyperlink ref="X58" r:id="rId714" display="https://twitter.com/#!/mollyanglin/status/1071092771325325312"/>
    <hyperlink ref="X59" r:id="rId715" display="https://twitter.com/#!/mollyanglin/status/1071092771325325312"/>
    <hyperlink ref="X60" r:id="rId716" display="https://twitter.com/#!/britz/status/1071091819516178432"/>
    <hyperlink ref="X61" r:id="rId717" display="https://twitter.com/#!/juliebhunt/status/1090612676508729347"/>
    <hyperlink ref="X62" r:id="rId718" display="https://twitter.com/#!/juliebhunt/status/1090612676508729347"/>
    <hyperlink ref="X63" r:id="rId719" display="https://twitter.com/#!/juliebhunt/status/1090612717398999040"/>
    <hyperlink ref="X64" r:id="rId720" display="https://twitter.com/#!/juliebhunt/status/1090612717398999040"/>
    <hyperlink ref="X65" r:id="rId721" display="https://twitter.com/#!/juliebhunt/status/1090612717398999040"/>
    <hyperlink ref="X66" r:id="rId722" display="https://twitter.com/#!/worrelpa/status/1093257807674179589"/>
    <hyperlink ref="X67" r:id="rId723" display="https://twitter.com/#!/hargravesinst/status/1091146775501701120"/>
    <hyperlink ref="X68" r:id="rId724" display="https://twitter.com/#!/hargravesinst/status/1091146775501701120"/>
    <hyperlink ref="X69" r:id="rId725" display="https://twitter.com/#!/hargravesinst/status/1091146775501701120"/>
    <hyperlink ref="X70" r:id="rId726" display="https://twitter.com/#!/hargravesinst/status/1091146775501701120"/>
    <hyperlink ref="X71" r:id="rId727" display="https://twitter.com/#!/hargravesinst/status/1070473746853568512"/>
    <hyperlink ref="X72" r:id="rId728" display="https://twitter.com/#!/hargravesinst/status/1070903402488586240"/>
    <hyperlink ref="X73" r:id="rId729" display="https://twitter.com/#!/hargravesinst/status/1075674919181127681"/>
    <hyperlink ref="X74" r:id="rId730" display="https://twitter.com/#!/hargravesinst/status/1083157341946695681"/>
    <hyperlink ref="X75" r:id="rId731" display="https://twitter.com/#!/hargravesinst/status/1085821725022011392"/>
    <hyperlink ref="X76" r:id="rId732" display="https://twitter.com/#!/hargravesinst/status/1091146775501701120"/>
    <hyperlink ref="X77" r:id="rId733" display="https://twitter.com/#!/hargravesinst/status/1093431946263306240"/>
    <hyperlink ref="X78" r:id="rId734" display="https://twitter.com/#!/clearbox/status/1093825265682141190"/>
    <hyperlink ref="X79" r:id="rId735" display="https://twitter.com/#!/ernstdecsey/status/1094996174262726662"/>
    <hyperlink ref="X80" r:id="rId736" display="https://twitter.com/#!/ernstdecsey/status/1094996174262726662"/>
    <hyperlink ref="X81" r:id="rId737" display="https://twitter.com/#!/ernstdecsey/status/1094996174262726662"/>
    <hyperlink ref="X82" r:id="rId738" display="https://twitter.com/#!/sarahcasdorph/status/1095111723327967232"/>
    <hyperlink ref="X83" r:id="rId739" display="https://twitter.com/#!/sarahcasdorph/status/1095111723327967232"/>
    <hyperlink ref="X84" r:id="rId740" display="https://twitter.com/#!/sarahcasdorph/status/1095111723327967232"/>
    <hyperlink ref="X85" r:id="rId741" display="https://twitter.com/#!/wedge/status/1095261322638442497"/>
    <hyperlink ref="X86" r:id="rId742" display="https://twitter.com/#!/wedge/status/1095261322638442497"/>
    <hyperlink ref="X87" r:id="rId743" display="https://twitter.com/#!/cslemp/status/1093388900813455362"/>
    <hyperlink ref="X88" r:id="rId744" display="https://twitter.com/#!/sammarshall/status/1093400246812590080"/>
    <hyperlink ref="X89" r:id="rId745" display="https://twitter.com/#!/tsdigi/status/1095260745456123904"/>
    <hyperlink ref="X90" r:id="rId746" display="https://twitter.com/#!/sammarshall/status/1095265548949180416"/>
    <hyperlink ref="X91" r:id="rId747" display="https://twitter.com/#!/simongterry/status/1070047656104214528"/>
    <hyperlink ref="X92" r:id="rId748" display="https://twitter.com/#!/simongterry/status/1070047656104214528"/>
    <hyperlink ref="X93" r:id="rId749" display="https://twitter.com/#!/simongterry/status/1070047656104214528"/>
    <hyperlink ref="X94" r:id="rId750" display="https://twitter.com/#!/simongterry/status/1070047656104214528"/>
    <hyperlink ref="X95" r:id="rId751" display="https://twitter.com/#!/simongterry/status/1070047656104214528"/>
    <hyperlink ref="X96" r:id="rId752" display="https://twitter.com/#!/simongterry/status/1095421092192120832"/>
    <hyperlink ref="X97" r:id="rId753" display="https://twitter.com/#!/simongterry/status/1095421092192120832"/>
    <hyperlink ref="X98" r:id="rId754" display="https://twitter.com/#!/intranetfocus/status/1090592764717350912"/>
    <hyperlink ref="X99" r:id="rId755" display="https://twitter.com/#!/tedhopton/status/1090595006841319424"/>
    <hyperlink ref="X100" r:id="rId756" display="https://twitter.com/#!/llocklee/status/1090722776070086657"/>
    <hyperlink ref="X101" r:id="rId757" display="https://twitter.com/#!/llocklee/status/1090723821710004224"/>
    <hyperlink ref="X102" r:id="rId758" display="https://twitter.com/#!/llocklee/status/1090724830091988993"/>
    <hyperlink ref="X103" r:id="rId759" display="https://twitter.com/#!/tedhopton/status/1090595006841319424"/>
    <hyperlink ref="X104" r:id="rId760" display="https://twitter.com/#!/llocklee/status/1090723821710004224"/>
    <hyperlink ref="X105" r:id="rId761" display="https://twitter.com/#!/llocklee/status/1090724830091988993"/>
    <hyperlink ref="X106" r:id="rId762" display="https://twitter.com/#!/benjohn987/status/1095596877008064512"/>
    <hyperlink ref="X107" r:id="rId763" display="https://twitter.com/#!/benjohn987/status/1095596877008064512"/>
    <hyperlink ref="X108" r:id="rId764" display="https://twitter.com/#!/benjohn987/status/1095596877008064512"/>
    <hyperlink ref="X109" r:id="rId765" display="https://twitter.com/#!/benjohn987/status/1095596877008064512"/>
    <hyperlink ref="X110" r:id="rId766" display="https://twitter.com/#!/benjohn987/status/1095596877008064512"/>
    <hyperlink ref="X111" r:id="rId767" display="https://twitter.com/#!/benjohn987/status/1095596877008064512"/>
    <hyperlink ref="X112" r:id="rId768" display="https://twitter.com/#!/stefaniquarles/status/1095617536681566208"/>
    <hyperlink ref="X113" r:id="rId769" display="https://twitter.com/#!/stefaniquarles/status/1095617536681566208"/>
    <hyperlink ref="X114" r:id="rId770" display="https://twitter.com/#!/chieftech/status/1095615922293751809"/>
    <hyperlink ref="X115" r:id="rId771" display="https://twitter.com/#!/owenbrandt/status/1095610385099640832"/>
    <hyperlink ref="X116" r:id="rId772" display="https://twitter.com/#!/owenbrandt/status/1095610385099640832"/>
    <hyperlink ref="X117" r:id="rId773" display="https://twitter.com/#!/owenbrandt/status/1095610385099640832"/>
    <hyperlink ref="X118" r:id="rId774" display="https://twitter.com/#!/owenbrandt/status/1095610385099640832"/>
    <hyperlink ref="X119" r:id="rId775" display="https://twitter.com/#!/owenbrandt/status/1095610385099640832"/>
    <hyperlink ref="X120" r:id="rId776" display="https://twitter.com/#!/owenbrandt/status/1095610385099640832"/>
    <hyperlink ref="X121" r:id="rId777" display="https://twitter.com/#!/owenbrandt/status/1095610385099640832"/>
    <hyperlink ref="X122" r:id="rId778" display="https://twitter.com/#!/owenbrandt/status/1095646094749425664"/>
    <hyperlink ref="X123" r:id="rId779" display="https://twitter.com/#!/owenbrandt/status/1095646094749425664"/>
    <hyperlink ref="X124" r:id="rId780" display="https://twitter.com/#!/owenbrandt/status/1095646094749425664"/>
    <hyperlink ref="X125" r:id="rId781" display="https://twitter.com/#!/owenbrandt/status/1095646094749425664"/>
    <hyperlink ref="X126" r:id="rId782" display="https://twitter.com/#!/owenbrandt/status/1095646094749425664"/>
    <hyperlink ref="X127" r:id="rId783" display="https://twitter.com/#!/owenbrandt/status/1095646094749425664"/>
    <hyperlink ref="X128" r:id="rId784" display="https://twitter.com/#!/owenbrandt/status/1095646094749425664"/>
    <hyperlink ref="X129" r:id="rId785" display="https://twitter.com/#!/britz/status/1071091819516178432"/>
    <hyperlink ref="X130" r:id="rId786" display="https://twitter.com/#!/thecr/status/1071015240903655424"/>
    <hyperlink ref="X131" r:id="rId787" display="https://twitter.com/#!/thecr/status/1072589068498821126"/>
    <hyperlink ref="X132" r:id="rId788" display="https://twitter.com/#!/thecr/status/1072589068498821126"/>
    <hyperlink ref="X133" r:id="rId789" display="https://twitter.com/#!/thecr/status/1073231451007672321"/>
    <hyperlink ref="X134" r:id="rId790" display="https://twitter.com/#!/thecr/status/1075299860537114624"/>
    <hyperlink ref="X135" r:id="rId791" display="https://twitter.com/#!/thecr/status/1076432325238501376"/>
    <hyperlink ref="X136" r:id="rId792" display="https://twitter.com/#!/thecr/status/1082147334442704896"/>
    <hyperlink ref="X137" r:id="rId793" display="https://twitter.com/#!/thecr/status/1084465333929418752"/>
    <hyperlink ref="X138" r:id="rId794" display="https://twitter.com/#!/thecr/status/1086533830369071104"/>
    <hyperlink ref="X139" r:id="rId795" display="https://twitter.com/#!/thecr/status/1087666384111325184"/>
    <hyperlink ref="X140" r:id="rId796" display="https://twitter.com/#!/thecr/status/1095699602337083392"/>
    <hyperlink ref="X141" r:id="rId797" display="https://twitter.com/#!/marcsnyder/status/1095701163750567936"/>
    <hyperlink ref="X142" r:id="rId798" display="https://twitter.com/#!/chieftech/status/1095587221208326144"/>
    <hyperlink ref="X143" r:id="rId799" display="https://twitter.com/#!/chieftech/status/1095615922293751809"/>
    <hyperlink ref="X144" r:id="rId800" display="https://twitter.com/#!/ritazonius/status/1095788881620873217"/>
    <hyperlink ref="X145" r:id="rId801" display="https://twitter.com/#!/chieftech/status/1095587221208326144"/>
    <hyperlink ref="X146" r:id="rId802" display="https://twitter.com/#!/chieftech/status/1095615922293751809"/>
    <hyperlink ref="X147" r:id="rId803" display="https://twitter.com/#!/slybeer/status/1095787914984710144"/>
    <hyperlink ref="X148" r:id="rId804" display="https://twitter.com/#!/ritazonius/status/1095788881620873217"/>
    <hyperlink ref="X149" r:id="rId805" display="https://twitter.com/#!/chieftech/status/1095587221208326144"/>
    <hyperlink ref="X150" r:id="rId806" display="https://twitter.com/#!/chieftech/status/1095615922293751809"/>
    <hyperlink ref="X151" r:id="rId807" display="https://twitter.com/#!/slybeer/status/1095787914984710144"/>
    <hyperlink ref="X152" r:id="rId808" display="https://twitter.com/#!/slybeer/status/1095787914984710144"/>
    <hyperlink ref="X153" r:id="rId809" display="https://twitter.com/#!/slybeer/status/1095787914984710144"/>
    <hyperlink ref="X154" r:id="rId810" display="https://twitter.com/#!/slybeer/status/1095787914984710144"/>
    <hyperlink ref="X155" r:id="rId811" display="https://twitter.com/#!/ritazonius/status/1095788881620873217"/>
    <hyperlink ref="X156" r:id="rId812" display="https://twitter.com/#!/chieftech/status/1095587221208326144"/>
    <hyperlink ref="X157" r:id="rId813" display="https://twitter.com/#!/chieftech/status/1095587221208326144"/>
    <hyperlink ref="X158" r:id="rId814" display="https://twitter.com/#!/chieftech/status/1095587221208326144"/>
    <hyperlink ref="X159" r:id="rId815" display="https://twitter.com/#!/chieftech/status/1095615922293751809"/>
    <hyperlink ref="X160" r:id="rId816" display="https://twitter.com/#!/chieftech/status/1095615922293751809"/>
    <hyperlink ref="X161" r:id="rId817" display="https://twitter.com/#!/chieftech/status/1095615922293751809"/>
    <hyperlink ref="X162" r:id="rId818" display="https://twitter.com/#!/ritazonius/status/1095788881620873217"/>
    <hyperlink ref="X163" r:id="rId819" display="https://twitter.com/#!/ritazonius/status/1095788881620873217"/>
    <hyperlink ref="X164" r:id="rId820" display="https://twitter.com/#!/ritazonius/status/1095788881620873217"/>
    <hyperlink ref="X165" r:id="rId821" display="https://twitter.com/#!/ritazonius/status/1095788881620873217"/>
    <hyperlink ref="X166" r:id="rId822" display="https://twitter.com/#!/wiretap/status/1070060198000119808"/>
    <hyperlink ref="X167" r:id="rId823" display="https://twitter.com/#!/swoopanalytics/status/1070059802833772545"/>
    <hyperlink ref="X168" r:id="rId824" display="https://twitter.com/#!/wiretap/status/1070060198000119808"/>
    <hyperlink ref="X169" r:id="rId825" display="https://twitter.com/#!/wiretap/status/1095285483272253440"/>
    <hyperlink ref="X170" r:id="rId826" display="https://twitter.com/#!/wiretap/status/1095285483272253440"/>
    <hyperlink ref="X171" r:id="rId827" display="https://twitter.com/#!/wiretap/status/1095419254659313670"/>
    <hyperlink ref="X172" r:id="rId828" display="https://twitter.com/#!/swoopanalytics/status/1070059802833772545"/>
    <hyperlink ref="X173" r:id="rId829" display="https://twitter.com/#!/sharonatswoop/status/1071883920050839552"/>
    <hyperlink ref="X174" r:id="rId830" display="https://twitter.com/#!/swoopanalytics/status/1070549456511102977"/>
    <hyperlink ref="X175" r:id="rId831" display="https://twitter.com/#!/sharonatswoop/status/1072704126147010562"/>
    <hyperlink ref="X176" r:id="rId832" display="https://twitter.com/#!/swoopanalytics/status/1072540053845495808"/>
    <hyperlink ref="X177" r:id="rId833" display="https://twitter.com/#!/ljglickman/status/1072166235616481280"/>
    <hyperlink ref="X178" r:id="rId834" display="https://twitter.com/#!/ljglickman/status/1072558941714989057"/>
    <hyperlink ref="X179" r:id="rId835" display="https://twitter.com/#!/sharonatswoop/status/1072704096384245760"/>
    <hyperlink ref="X180" r:id="rId836" display="https://twitter.com/#!/swoopanalytics/status/1072580509384011777"/>
    <hyperlink ref="X181" r:id="rId837" display="https://twitter.com/#!/jimbobtyer/status/1072904447846576129"/>
    <hyperlink ref="X182" r:id="rId838" display="https://twitter.com/#!/sharonatswoop/status/1074867544379449344"/>
    <hyperlink ref="X183" r:id="rId839" display="https://twitter.com/#!/swoopanalytics/status/1072904152035090435"/>
    <hyperlink ref="X184" r:id="rId840" display="https://twitter.com/#!/ljglickman/status/1072166235616481280"/>
    <hyperlink ref="X185" r:id="rId841" display="https://twitter.com/#!/ljglickman/status/1072558941714989057"/>
    <hyperlink ref="X186" r:id="rId842" display="https://twitter.com/#!/jimbobtyer/status/1072529872554201088"/>
    <hyperlink ref="X187" r:id="rId843" display="https://twitter.com/#!/sharonatswoop/status/1072342661271576579"/>
    <hyperlink ref="X188" r:id="rId844" display="https://twitter.com/#!/sharonatswoop/status/1072704096384245760"/>
    <hyperlink ref="X189" r:id="rId845" display="https://twitter.com/#!/swoopanalytics/status/1072341399876571137"/>
    <hyperlink ref="X190" r:id="rId846" display="https://twitter.com/#!/swoopanalytics/status/1072580509384011777"/>
    <hyperlink ref="X191" r:id="rId847" display="https://twitter.com/#!/swoopanalytics/status/1075114130829262848"/>
    <hyperlink ref="X192" r:id="rId848" display="https://twitter.com/#!/swoopanalytics/status/1080550562796457984"/>
    <hyperlink ref="X193" r:id="rId849" display="https://twitter.com/#!/noahsparks/status/1074759907201638405"/>
    <hyperlink ref="X194" r:id="rId850" display="https://twitter.com/#!/noahsparks/status/1074759907201638405"/>
    <hyperlink ref="X195" r:id="rId851" display="https://twitter.com/#!/noahsparks/status/1075155035997106176"/>
    <hyperlink ref="X196" r:id="rId852" display="https://twitter.com/#!/noahsparks/status/1075155035997106176"/>
    <hyperlink ref="X197" r:id="rId853" display="https://twitter.com/#!/swoopanalytics/status/1080550562796457984"/>
    <hyperlink ref="X198" r:id="rId854" display="https://twitter.com/#!/espnguyen/status/1089994929835778049"/>
    <hyperlink ref="X199" r:id="rId855" display="https://twitter.com/#!/espnguyen/status/1089994929835778049"/>
    <hyperlink ref="X200" r:id="rId856" display="https://twitter.com/#!/swoopanalytics/status/1080550562796457984"/>
    <hyperlink ref="X201" r:id="rId857" display="https://twitter.com/#!/swoopanalytics/status/1080550562796457984"/>
    <hyperlink ref="X202" r:id="rId858" display="https://twitter.com/#!/swoopanalytics/status/1080550562796457984"/>
    <hyperlink ref="X203" r:id="rId859" display="https://twitter.com/#!/swoopanalytics/status/1080550562796457984"/>
    <hyperlink ref="X204" r:id="rId860" display="https://twitter.com/#!/swoopanalytics/status/1080550562796457984"/>
    <hyperlink ref="X205" r:id="rId861" display="https://twitter.com/#!/ljglickman/status/1072166235616481280"/>
    <hyperlink ref="X206" r:id="rId862" display="https://twitter.com/#!/ljglickman/status/1072490534386712576"/>
    <hyperlink ref="X207" r:id="rId863" display="https://twitter.com/#!/ljglickman/status/1072558941714989057"/>
    <hyperlink ref="X208" r:id="rId864" display="https://twitter.com/#!/ljglickman/status/1086281515208712192"/>
    <hyperlink ref="X209" r:id="rId865" display="https://twitter.com/#!/jimbobtyer/status/1072529872554201088"/>
    <hyperlink ref="X210" r:id="rId866" display="https://twitter.com/#!/sharonatswoop/status/1072342661271576579"/>
    <hyperlink ref="X211" r:id="rId867" display="https://twitter.com/#!/sharonatswoop/status/1072704096384245760"/>
    <hyperlink ref="X212" r:id="rId868" display="https://twitter.com/#!/swoopanalytics/status/1072341399876571137"/>
    <hyperlink ref="X213" r:id="rId869" display="https://twitter.com/#!/swoopanalytics/status/1072580509384011777"/>
    <hyperlink ref="X214" r:id="rId870" display="https://twitter.com/#!/swoopanalytics/status/1080550562796457984"/>
    <hyperlink ref="X215" r:id="rId871" display="https://twitter.com/#!/swoopanalytics/status/1082350972922253314"/>
    <hyperlink ref="X216" r:id="rId872" display="https://twitter.com/#!/swoopanalytics/status/1082350972922253314"/>
    <hyperlink ref="X217" r:id="rId873" display="https://twitter.com/#!/danieloleary/status/1088247376140165121"/>
    <hyperlink ref="X218" r:id="rId874" display="https://twitter.com/#!/danieloleary/status/1088247376140165121"/>
    <hyperlink ref="X219" r:id="rId875" display="https://twitter.com/#!/swoopanalytics/status/1088162587089334272"/>
    <hyperlink ref="X220" r:id="rId876" display="https://twitter.com/#!/swoopanalytics/status/1074733448877596672"/>
    <hyperlink ref="X221" r:id="rId877" display="https://twitter.com/#!/swoopanalytics/status/1091419629455437825"/>
    <hyperlink ref="X222" r:id="rId878" display="https://twitter.com/#!/swoopanalytics/status/1092492967279976448"/>
    <hyperlink ref="X223" r:id="rId879" display="https://twitter.com/#!/swoopanalytics/status/1095401576783437824"/>
    <hyperlink ref="X224" r:id="rId880" display="https://twitter.com/#!/angusflorance/status/1083143308082212864"/>
    <hyperlink ref="X225" r:id="rId881" display="https://twitter.com/#!/angusflorance/status/1095413566360805376"/>
    <hyperlink ref="X226" r:id="rId882" display="https://twitter.com/#!/angusflorance/status/1095413566360805376"/>
    <hyperlink ref="X227" r:id="rId883" display="https://twitter.com/#!/adveisme/status/1095446668944728064"/>
    <hyperlink ref="X228" r:id="rId884" display="https://twitter.com/#!/sharonatswoop/status/1083380718477049856"/>
    <hyperlink ref="X229" r:id="rId885" display="https://twitter.com/#!/swoopanalytics/status/1080550562796457984"/>
    <hyperlink ref="X230" r:id="rId886" display="https://twitter.com/#!/swoopanalytics/status/1092492967279976448"/>
    <hyperlink ref="X231" r:id="rId887" display="https://twitter.com/#!/swoopanalytics/status/1095401576783437824"/>
    <hyperlink ref="X232" r:id="rId888" display="https://twitter.com/#!/markwoodrow/status/1095527751463841792"/>
    <hyperlink ref="X233" r:id="rId889" display="https://twitter.com/#!/markwoodrow/status/1095527751463841792"/>
    <hyperlink ref="X234" r:id="rId890" display="https://twitter.com/#!/swoopanalytics/status/1095400044193181696"/>
    <hyperlink ref="X235" r:id="rId891" display="https://twitter.com/#!/swoopanalytics/status/1095401576783437824"/>
    <hyperlink ref="X236" r:id="rId892" display="https://twitter.com/#!/caikjaer/status/1095268147966500865"/>
    <hyperlink ref="X237" r:id="rId893" display="https://twitter.com/#!/adveisme/status/1095446668944728064"/>
    <hyperlink ref="X238" r:id="rId894" display="https://twitter.com/#!/adveisme/status/1095446668944728064"/>
    <hyperlink ref="X239" r:id="rId895" display="https://twitter.com/#!/swoopanalytics/status/1095400044193181696"/>
    <hyperlink ref="X240" r:id="rId896" display="https://twitter.com/#!/swoopanalytics/status/1095401576783437824"/>
    <hyperlink ref="X241" r:id="rId897" display="https://twitter.com/#!/caikjaer/status/1095268147966500865"/>
    <hyperlink ref="X242" r:id="rId898" display="https://twitter.com/#!/karisyd/status/1069880611228180480"/>
    <hyperlink ref="X243" r:id="rId899" display="https://twitter.com/#!/caikjaer/status/1069881394220822530"/>
    <hyperlink ref="X244" r:id="rId900" display="https://twitter.com/#!/karisyd/status/1069880611228180480"/>
    <hyperlink ref="X245" r:id="rId901" display="https://twitter.com/#!/karisyd/status/1069880611228180480"/>
    <hyperlink ref="X246" r:id="rId902" display="https://twitter.com/#!/karisyd/status/1069880611228180480"/>
    <hyperlink ref="X247" r:id="rId903" display="https://twitter.com/#!/llocklee/status/1070237469591760896"/>
    <hyperlink ref="X248" r:id="rId904" display="https://twitter.com/#!/swoopanalytics/status/1070549456511102977"/>
    <hyperlink ref="X249" r:id="rId905" display="https://twitter.com/#!/caikjaer/status/1069881394220822530"/>
    <hyperlink ref="X250" r:id="rId906" display="https://twitter.com/#!/sharonatswoop/status/1072704146661363712"/>
    <hyperlink ref="X251" r:id="rId907" display="https://twitter.com/#!/swoopanalytics/status/1072533390069514241"/>
    <hyperlink ref="X252" r:id="rId908" display="https://twitter.com/#!/caikjaer/status/1072586188081586177"/>
    <hyperlink ref="X253" r:id="rId909" display="https://twitter.com/#!/sharonatswoop/status/1070057803388080128"/>
    <hyperlink ref="X254" r:id="rId910" display="https://twitter.com/#!/sharonatswoop/status/1070057803388080128"/>
    <hyperlink ref="X255" r:id="rId911" display="https://twitter.com/#!/sharonatswoop/status/1070057803388080128"/>
    <hyperlink ref="X256" r:id="rId912" display="https://twitter.com/#!/sharonatswoop/status/1070057815547367424"/>
    <hyperlink ref="X257" r:id="rId913" display="https://twitter.com/#!/sharonatswoop/status/1070057829887705088"/>
    <hyperlink ref="X258" r:id="rId914" display="https://twitter.com/#!/sharonatswoop/status/1071883892259401728"/>
    <hyperlink ref="X259" r:id="rId915" display="https://twitter.com/#!/sharonatswoop/status/1071883892259401728"/>
    <hyperlink ref="X260" r:id="rId916" display="https://twitter.com/#!/sharonatswoop/status/1071883920050839552"/>
    <hyperlink ref="X261" r:id="rId917" display="https://twitter.com/#!/sharonatswoop/status/1072342647178780674"/>
    <hyperlink ref="X262" r:id="rId918" display="https://twitter.com/#!/sharonatswoop/status/1072342647178780674"/>
    <hyperlink ref="X263" r:id="rId919" display="https://twitter.com/#!/sharonatswoop/status/1072342661271576579"/>
    <hyperlink ref="X264" r:id="rId920" display="https://twitter.com/#!/sharonatswoop/status/1072342673049223168"/>
    <hyperlink ref="X265" r:id="rId921" display="https://twitter.com/#!/sharonatswoop/status/1072704096384245760"/>
    <hyperlink ref="X266" r:id="rId922" display="https://twitter.com/#!/sharonatswoop/status/1072704111110430722"/>
    <hyperlink ref="X267" r:id="rId923" display="https://twitter.com/#!/sharonatswoop/status/1072704111110430722"/>
    <hyperlink ref="X268" r:id="rId924" display="https://twitter.com/#!/sharonatswoop/status/1072704126147010562"/>
    <hyperlink ref="X269" r:id="rId925" display="https://twitter.com/#!/sharonatswoop/status/1072704146661363712"/>
    <hyperlink ref="X270" r:id="rId926" display="https://twitter.com/#!/sharonatswoop/status/1072704202353377280"/>
    <hyperlink ref="X271" r:id="rId927" display="https://twitter.com/#!/sharonatswoop/status/1072704219365416962"/>
    <hyperlink ref="X272" r:id="rId928" display="https://twitter.com/#!/sharonatswoop/status/1072704219365416962"/>
    <hyperlink ref="X273" r:id="rId929" display="https://twitter.com/#!/sharonatswoop/status/1072704232128688129"/>
    <hyperlink ref="X274" r:id="rId930" display="https://twitter.com/#!/sharonatswoop/status/1072704232128688129"/>
    <hyperlink ref="X275" r:id="rId931" display="https://twitter.com/#!/sharonatswoop/status/1072704246074785793"/>
    <hyperlink ref="X276" r:id="rId932" display="https://twitter.com/#!/sharonatswoop/status/1074867345149980677"/>
    <hyperlink ref="X277" r:id="rId933" display="https://twitter.com/#!/sharonatswoop/status/1074867345149980677"/>
    <hyperlink ref="X278" r:id="rId934" display="https://twitter.com/#!/sharonatswoop/status/1074867544379449344"/>
    <hyperlink ref="X279" r:id="rId935" display="https://twitter.com/#!/sharonatswoop/status/1074867544379449344"/>
    <hyperlink ref="X280" r:id="rId936" display="https://twitter.com/#!/sharonatswoop/status/1080562121115488256"/>
    <hyperlink ref="X281" r:id="rId937" display="https://twitter.com/#!/sharonatswoop/status/1080562121115488256"/>
    <hyperlink ref="X282" r:id="rId938" display="https://twitter.com/#!/sharonatswoop/status/1080562121115488256"/>
    <hyperlink ref="X283" r:id="rId939" display="https://twitter.com/#!/sharonatswoop/status/1080562121115488256"/>
    <hyperlink ref="X284" r:id="rId940" display="https://twitter.com/#!/sharonatswoop/status/1080562169517756416"/>
    <hyperlink ref="X285" r:id="rId941" display="https://twitter.com/#!/sharonatswoop/status/1080562169517756416"/>
    <hyperlink ref="X286" r:id="rId942" display="https://twitter.com/#!/sharonatswoop/status/1082351888111099904"/>
    <hyperlink ref="X287" r:id="rId943" display="https://twitter.com/#!/sharonatswoop/status/1083380151029649408"/>
    <hyperlink ref="X288" r:id="rId944" display="https://twitter.com/#!/sharonatswoop/status/1083380166036905985"/>
    <hyperlink ref="X289" r:id="rId945" display="https://twitter.com/#!/sharonatswoop/status/1085215723385835520"/>
    <hyperlink ref="X290" r:id="rId946" display="https://twitter.com/#!/sharonatswoop/status/1085215723385835520"/>
    <hyperlink ref="X291" r:id="rId947" display="https://twitter.com/#!/sharonatswoop/status/1085215723385835520"/>
    <hyperlink ref="X292" r:id="rId948" display="https://twitter.com/#!/sharonatswoop/status/1088326390187929601"/>
    <hyperlink ref="X293" r:id="rId949" display="https://twitter.com/#!/sharonatswoop/status/1088326390187929601"/>
    <hyperlink ref="X294" r:id="rId950" display="https://twitter.com/#!/sharonatswoop/status/1088326591351062529"/>
    <hyperlink ref="X295" r:id="rId951" display="https://twitter.com/#!/sharonatswoop/status/1088326591351062529"/>
    <hyperlink ref="X296" r:id="rId952" display="https://twitter.com/#!/sharonatswoop/status/1088891034296377344"/>
    <hyperlink ref="X297" r:id="rId953" display="https://twitter.com/#!/sharonatswoop/status/1088891034296377344"/>
    <hyperlink ref="X298" r:id="rId954" display="https://twitter.com/#!/sharonatswoop/status/1088891148297555968"/>
    <hyperlink ref="X299" r:id="rId955" display="https://twitter.com/#!/sharonatswoop/status/1088891183257006080"/>
    <hyperlink ref="X300" r:id="rId956" display="https://twitter.com/#!/sharonatswoop/status/1090031470637445120"/>
    <hyperlink ref="X301" r:id="rId957" display="https://twitter.com/#!/sharonatswoop/status/1095481384603447297"/>
    <hyperlink ref="X302" r:id="rId958" display="https://twitter.com/#!/sharonatswoop/status/1095481384603447297"/>
    <hyperlink ref="X303" r:id="rId959" display="https://twitter.com/#!/sharonatswoop/status/1095483434619805697"/>
    <hyperlink ref="X304" r:id="rId960" display="https://twitter.com/#!/sharonatswoop/status/1095483434619805697"/>
    <hyperlink ref="X305" r:id="rId961" display="https://twitter.com/#!/sharonatswoop/status/1095483434619805697"/>
    <hyperlink ref="X306" r:id="rId962" display="https://twitter.com/#!/swoopanalytics/status/1072342515804721153"/>
    <hyperlink ref="X307" r:id="rId963" display="https://twitter.com/#!/swoopanalytics/status/1088162587089334272"/>
    <hyperlink ref="X308" r:id="rId964" display="https://twitter.com/#!/caikjaer/status/1072586232360775681"/>
    <hyperlink ref="X309" r:id="rId965" display="https://twitter.com/#!/britz/status/1072504607836946433"/>
    <hyperlink ref="X310" r:id="rId966" display="https://twitter.com/#!/britz/status/1072504607836946433"/>
    <hyperlink ref="X311" r:id="rId967" display="https://twitter.com/#!/britz/status/1070722787910725632"/>
    <hyperlink ref="X312" r:id="rId968" display="https://twitter.com/#!/britz/status/1071091819516178432"/>
    <hyperlink ref="X313" r:id="rId969" display="https://twitter.com/#!/britz/status/1072838236156911616"/>
    <hyperlink ref="X314" r:id="rId970" display="https://twitter.com/#!/britz/status/1090281504813522944"/>
    <hyperlink ref="X315" r:id="rId971" display="https://twitter.com/#!/britz/status/1090281504813522944"/>
    <hyperlink ref="X316" r:id="rId972" display="https://twitter.com/#!/jimbobtyer/status/1072861801845530624"/>
    <hyperlink ref="X317" r:id="rId973" display="https://twitter.com/#!/jimbobtyer/status/1090289988435103745"/>
    <hyperlink ref="X318" r:id="rId974" display="https://twitter.com/#!/swoopanalytics/status/1070773725132349440"/>
    <hyperlink ref="X319" r:id="rId975" display="https://twitter.com/#!/swoopanalytics/status/1072526850595979265"/>
    <hyperlink ref="X320" r:id="rId976" display="https://twitter.com/#!/swoopanalytics/status/1072577795874672640"/>
    <hyperlink ref="X321" r:id="rId977" display="https://twitter.com/#!/swoopanalytics/status/1075114130829262848"/>
    <hyperlink ref="X322" r:id="rId978" display="https://twitter.com/#!/caikjaer/status/1072586260903022592"/>
    <hyperlink ref="X323" r:id="rId979" display="https://twitter.com/#!/jimbobtyer/status/1072904447846576129"/>
    <hyperlink ref="X324" r:id="rId980" display="https://twitter.com/#!/swoopanalytics/status/1072512845038931968"/>
    <hyperlink ref="X325" r:id="rId981" display="https://twitter.com/#!/swoopanalytics/status/1072904152035090435"/>
    <hyperlink ref="X326" r:id="rId982" display="https://twitter.com/#!/swoopanalytics/status/1075114130829262848"/>
    <hyperlink ref="X327" r:id="rId983" display="https://twitter.com/#!/caikjaer/status/1072586325751226370"/>
    <hyperlink ref="X328" r:id="rId984" display="https://twitter.com/#!/jimbobtyer/status/1071891152415141889"/>
    <hyperlink ref="X329" r:id="rId985" display="https://twitter.com/#!/jimbobtyer/status/1072529872554201088"/>
    <hyperlink ref="X330" r:id="rId986" display="https://twitter.com/#!/jimbobtyer/status/1072861801845530624"/>
    <hyperlink ref="X331" r:id="rId987" display="https://twitter.com/#!/jimbobtyer/status/1072904447846576129"/>
    <hyperlink ref="X332" r:id="rId988" display="https://twitter.com/#!/jimbobtyer/status/1090289988435103745"/>
    <hyperlink ref="X333" r:id="rId989" display="https://twitter.com/#!/swoopanalytics/status/1071881881581277184"/>
    <hyperlink ref="X334" r:id="rId990" display="https://twitter.com/#!/swoopanalytics/status/1072342515804721153"/>
    <hyperlink ref="X335" r:id="rId991" display="https://twitter.com/#!/swoopanalytics/status/1072526850595979265"/>
    <hyperlink ref="X336" r:id="rId992" display="https://twitter.com/#!/swoopanalytics/status/1075114130829262848"/>
    <hyperlink ref="X337" r:id="rId993" display="https://twitter.com/#!/caikjaer/status/1072586232360775681"/>
    <hyperlink ref="X338" r:id="rId994" display="https://twitter.com/#!/caikjaer/status/1072586388737064962"/>
    <hyperlink ref="X339" r:id="rId995" display="https://twitter.com/#!/caikjaer/status/1074952531955077120"/>
    <hyperlink ref="X340" r:id="rId996" display="https://twitter.com/#!/realfoundations/status/1080552230137331712"/>
    <hyperlink ref="X341" r:id="rId997" display="https://twitter.com/#!/swoopanalytics/status/1070021075252109312"/>
    <hyperlink ref="X342" r:id="rId998" display="https://twitter.com/#!/swoopanalytics/status/1080551144227667968"/>
    <hyperlink ref="X343" r:id="rId999" display="https://twitter.com/#!/swoopanalytics/status/1093888909426098176"/>
    <hyperlink ref="X344" r:id="rId1000" display="https://twitter.com/#!/caikjaer/status/1080947045970706432"/>
    <hyperlink ref="X345" r:id="rId1001" display="https://twitter.com/#!/realfoundations/status/1080552230137331712"/>
    <hyperlink ref="X346" r:id="rId1002" display="https://twitter.com/#!/realfoundations/status/1080552230137331712"/>
    <hyperlink ref="X347" r:id="rId1003" display="https://twitter.com/#!/swoopanalytics/status/1072519605069983746"/>
    <hyperlink ref="X348" r:id="rId1004" display="https://twitter.com/#!/swoopanalytics/status/1075114130829262848"/>
    <hyperlink ref="X349" r:id="rId1005" display="https://twitter.com/#!/swoopanalytics/status/1080551144227667968"/>
    <hyperlink ref="X350" r:id="rId1006" display="https://twitter.com/#!/caikjaer/status/1072586308718116864"/>
    <hyperlink ref="X351" r:id="rId1007" display="https://twitter.com/#!/caikjaer/status/1080947045970706432"/>
    <hyperlink ref="X352" r:id="rId1008" display="https://twitter.com/#!/llocklee/status/1070237469591760896"/>
    <hyperlink ref="X353" r:id="rId1009" display="https://twitter.com/#!/llocklee/status/1090722776070086657"/>
    <hyperlink ref="X354" r:id="rId1010" display="https://twitter.com/#!/llocklee/status/1090723821710004224"/>
    <hyperlink ref="X355" r:id="rId1011" display="https://twitter.com/#!/llocklee/status/1090724830091988993"/>
    <hyperlink ref="X356" r:id="rId1012" display="https://twitter.com/#!/llocklee/status/1095519757577547781"/>
    <hyperlink ref="X357" r:id="rId1013" display="https://twitter.com/#!/llocklee/status/1095519757577547781"/>
    <hyperlink ref="X358" r:id="rId1014" display="https://twitter.com/#!/swoopanalytics/status/1070549456511102977"/>
    <hyperlink ref="X359" r:id="rId1015" display="https://twitter.com/#!/swoopanalytics/status/1085310731191341056"/>
    <hyperlink ref="X360" r:id="rId1016" display="https://twitter.com/#!/swoopanalytics/status/1090027208473665537"/>
    <hyperlink ref="X361" r:id="rId1017" display="https://twitter.com/#!/caikjaer/status/1069881394220822530"/>
    <hyperlink ref="X362" r:id="rId1018" display="https://twitter.com/#!/caikjaer/status/1088578422555566080"/>
    <hyperlink ref="X363" r:id="rId1019" display="https://twitter.com/#!/swoopanalytics/status/1075114130829262848"/>
    <hyperlink ref="X364" r:id="rId1020" display="https://twitter.com/#!/caikjaer/status/1088578597248364544"/>
    <hyperlink ref="X365" r:id="rId1021" display="https://twitter.com/#!/yammer/status/1080153194385293313"/>
    <hyperlink ref="X366" r:id="rId1022" display="https://twitter.com/#!/yammer/status/1084888753834024960"/>
    <hyperlink ref="X367" r:id="rId1023" display="https://twitter.com/#!/yammer/status/1084156561163984901"/>
    <hyperlink ref="X368" r:id="rId1024" display="https://twitter.com/#!/yammer/status/1093691137469153281"/>
    <hyperlink ref="X369" r:id="rId1025" display="https://twitter.com/#!/swoopanalytics/status/1067500948942053376"/>
    <hyperlink ref="X370" r:id="rId1026" display="https://twitter.com/#!/swoopanalytics/status/1070021075252109312"/>
    <hyperlink ref="X371" r:id="rId1027" display="https://twitter.com/#!/swoopanalytics/status/1070057439825813504"/>
    <hyperlink ref="X372" r:id="rId1028" display="https://twitter.com/#!/swoopanalytics/status/1080551144227667968"/>
    <hyperlink ref="X373" r:id="rId1029" display="https://twitter.com/#!/swoopanalytics/status/1080555067579674624"/>
    <hyperlink ref="X374" r:id="rId1030" display="https://twitter.com/#!/swoopanalytics/status/1082350972922253314"/>
    <hyperlink ref="X375" r:id="rId1031" display="https://twitter.com/#!/swoopanalytics/status/1084911241204707328"/>
    <hyperlink ref="X376" r:id="rId1032" display="https://twitter.com/#!/swoopanalytics/status/1084911314441449472"/>
    <hyperlink ref="X377" r:id="rId1033" display="https://twitter.com/#!/swoopanalytics/status/1084911496587403264"/>
    <hyperlink ref="X378" r:id="rId1034" display="https://twitter.com/#!/swoopanalytics/status/1092492967279976448"/>
    <hyperlink ref="X379" r:id="rId1035" display="https://twitter.com/#!/swoopanalytics/status/1092847168656859136"/>
    <hyperlink ref="X380" r:id="rId1036" display="https://twitter.com/#!/swoopanalytics/status/1092858132810747904"/>
    <hyperlink ref="X381" r:id="rId1037" display="https://twitter.com/#!/swoopanalytics/status/1093579408097435648"/>
    <hyperlink ref="X382" r:id="rId1038" display="https://twitter.com/#!/swoopanalytics/status/1093888909426098176"/>
    <hyperlink ref="X383" r:id="rId1039" display="https://twitter.com/#!/swoopanalytics/status/1093891945074548736"/>
    <hyperlink ref="X384" r:id="rId1040" display="https://twitter.com/#!/swoopanalytics/status/1095032578736676865"/>
    <hyperlink ref="X385" r:id="rId1041" display="https://twitter.com/#!/swoopanalytics/status/1095401576783437824"/>
    <hyperlink ref="X386" r:id="rId1042" display="https://twitter.com/#!/swoopanalytics/status/1096159515462926336"/>
    <hyperlink ref="X387" r:id="rId1043" display="https://twitter.com/#!/caikjaer/status/1080947045970706432"/>
    <hyperlink ref="X388" r:id="rId1044" display="https://twitter.com/#!/caikjaer/status/1084999473737064448"/>
    <hyperlink ref="X389" r:id="rId1045" display="https://twitter.com/#!/caikjaer/status/1093087563919675392"/>
    <hyperlink ref="X390" r:id="rId1046" display="https://twitter.com/#!/caikjaer/status/1093087603828568064"/>
    <hyperlink ref="X391" r:id="rId1047" display="https://twitter.com/#!/swoopanalytics/status/1092858132810747904"/>
    <hyperlink ref="X392" r:id="rId1048" display="https://twitter.com/#!/caikjaer/status/1093087603828568064"/>
    <hyperlink ref="X393" r:id="rId1049" display="https://twitter.com/#!/swoopanalytics/status/1068249209629925378"/>
    <hyperlink ref="X394" r:id="rId1050" display="https://twitter.com/#!/swoopanalytics/status/1070021075252109312"/>
    <hyperlink ref="X395" r:id="rId1051" display="https://twitter.com/#!/swoopanalytics/status/1070057439825813504"/>
    <hyperlink ref="X396" r:id="rId1052" display="https://twitter.com/#!/swoopanalytics/status/1083144214710345733"/>
    <hyperlink ref="X397" r:id="rId1053" display="https://twitter.com/#!/swoopanalytics/status/1084911241204707328"/>
    <hyperlink ref="X398" r:id="rId1054" display="https://twitter.com/#!/swoopanalytics/status/1088162587089334272"/>
    <hyperlink ref="X399" r:id="rId1055" display="https://twitter.com/#!/swoopanalytics/status/1088487260683624448"/>
    <hyperlink ref="X400" r:id="rId1056" display="https://twitter.com/#!/swoopanalytics/status/1092847168656859136"/>
    <hyperlink ref="X401" r:id="rId1057" display="https://twitter.com/#!/swoopanalytics/status/1093578633279463424"/>
    <hyperlink ref="X402" r:id="rId1058" display="https://twitter.com/#!/swoopanalytics/status/1093891872173391873"/>
    <hyperlink ref="X403" r:id="rId1059" display="https://twitter.com/#!/swoopanalytics/status/1096159515462926336"/>
    <hyperlink ref="X404" r:id="rId1060" display="https://twitter.com/#!/caikjaer/status/1069847630803390464"/>
    <hyperlink ref="X405" r:id="rId1061" display="https://twitter.com/#!/caikjaer/status/1084999473737064448"/>
    <hyperlink ref="X406" r:id="rId1062" display="https://twitter.com/#!/caikjaer/status/1088578381325594626"/>
    <hyperlink ref="X407" r:id="rId1063" display="https://twitter.com/#!/caikjaer/status/1093087563919675392"/>
    <hyperlink ref="X408" r:id="rId1064" display="https://twitter.com/#!/caikjaer/status/1093687590127992832"/>
    <hyperlink ref="X409" r:id="rId1065" display="https://twitter.com/#!/danjleonard/status/1096297117746892800"/>
    <hyperlink ref="X410" r:id="rId1066" display="https://twitter.com/#!/peterstaal/status/1096298801315356672"/>
    <hyperlink ref="X411" r:id="rId1067" display="https://twitter.com/#!/lisariemers/status/1096312667638300673"/>
    <hyperlink ref="X412" r:id="rId1068" display="https://twitter.com/#!/piotrmakula/status/1069962788561399808"/>
    <hyperlink ref="X413" r:id="rId1069" display="https://twitter.com/#!/piotrmakula/status/1072122513075916800"/>
    <hyperlink ref="X414" r:id="rId1070" display="https://twitter.com/#!/piotrmakula/status/1072148180794531840"/>
    <hyperlink ref="X415" r:id="rId1071" display="https://twitter.com/#!/piotrmakula/status/1082269382762549249"/>
    <hyperlink ref="X416" r:id="rId1072" display="https://twitter.com/#!/piotrmakula/status/1093197386330066947"/>
    <hyperlink ref="X417" r:id="rId1073" display="https://twitter.com/#!/piotrmakula/status/1096310674303709185"/>
    <hyperlink ref="X418" r:id="rId1074" display="https://twitter.com/#!/piotrmakula/status/1096379848145162245"/>
    <hyperlink ref="X419" r:id="rId1075" display="https://twitter.com/#!/swoopanalytics/status/1067500948942053376"/>
    <hyperlink ref="X420" r:id="rId1076" display="https://twitter.com/#!/swoopanalytics/status/1069625058228764672"/>
    <hyperlink ref="X421" r:id="rId1077" display="https://twitter.com/#!/swoopanalytics/status/1069990389023686656"/>
    <hyperlink ref="X422" r:id="rId1078" display="https://twitter.com/#!/swoopanalytics/status/1070022035399630848"/>
    <hyperlink ref="X423" r:id="rId1079" display="https://twitter.com/#!/swoopanalytics/status/1070549456511102977"/>
    <hyperlink ref="X424" r:id="rId1080" display="https://twitter.com/#!/swoopanalytics/status/1070773424203558912"/>
    <hyperlink ref="X425" r:id="rId1081" display="https://twitter.com/#!/swoopanalytics/status/1072134244116312064"/>
    <hyperlink ref="X426" r:id="rId1082" display="https://twitter.com/#!/swoopanalytics/status/1072484292071165955"/>
    <hyperlink ref="X427" r:id="rId1083" display="https://twitter.com/#!/swoopanalytics/status/1072526713832333312"/>
    <hyperlink ref="X428" r:id="rId1084" display="https://twitter.com/#!/swoopanalytics/status/1075529324277583872"/>
    <hyperlink ref="X429" r:id="rId1085" display="https://twitter.com/#!/swoopanalytics/status/1082662311989571584"/>
    <hyperlink ref="X430" r:id="rId1086" display="https://twitter.com/#!/swoopanalytics/status/1088878939060109312"/>
    <hyperlink ref="X431" r:id="rId1087" display="https://twitter.com/#!/swoopanalytics/status/1088887998110826496"/>
    <hyperlink ref="X432" r:id="rId1088" display="https://twitter.com/#!/swoopanalytics/status/1090027505635930112"/>
    <hyperlink ref="X433" r:id="rId1089" display="https://twitter.com/#!/swoopanalytics/status/1090308001422925824"/>
    <hyperlink ref="X434" r:id="rId1090" display="https://twitter.com/#!/swoopanalytics/status/1091419629455437825"/>
    <hyperlink ref="X435" r:id="rId1091" display="https://twitter.com/#!/swoopanalytics/status/1092492967279976448"/>
    <hyperlink ref="X436" r:id="rId1092" display="https://twitter.com/#!/swoopanalytics/status/1092847325205094400"/>
    <hyperlink ref="X437" r:id="rId1093" display="https://twitter.com/#!/swoopanalytics/status/1095400044193181696"/>
    <hyperlink ref="X438" r:id="rId1094" display="https://twitter.com/#!/swoopanalytics/status/1096159515462926336"/>
    <hyperlink ref="X439" r:id="rId1095" display="https://twitter.com/#!/caikjaer/status/1069847630803390464"/>
    <hyperlink ref="X440" r:id="rId1096" display="https://twitter.com/#!/caikjaer/status/1069881394220822530"/>
    <hyperlink ref="X441" r:id="rId1097" display="https://twitter.com/#!/caikjaer/status/1070908287481110528"/>
    <hyperlink ref="X442" r:id="rId1098" display="https://twitter.com/#!/caikjaer/status/1070908424756449280"/>
    <hyperlink ref="X443" r:id="rId1099" display="https://twitter.com/#!/caikjaer/status/1072586114005958656"/>
    <hyperlink ref="X444" r:id="rId1100" display="https://twitter.com/#!/caikjaer/status/1072586188081586177"/>
    <hyperlink ref="X445" r:id="rId1101" display="https://twitter.com/#!/caikjaer/status/1072586232360775681"/>
    <hyperlink ref="X446" r:id="rId1102" display="https://twitter.com/#!/caikjaer/status/1072586260903022592"/>
    <hyperlink ref="X447" r:id="rId1103" display="https://twitter.com/#!/caikjaer/status/1072586281564160002"/>
    <hyperlink ref="X448" r:id="rId1104" display="https://twitter.com/#!/caikjaer/status/1072586308718116864"/>
    <hyperlink ref="X449" r:id="rId1105" display="https://twitter.com/#!/caikjaer/status/1072586325751226370"/>
    <hyperlink ref="X450" r:id="rId1106" display="https://twitter.com/#!/caikjaer/status/1072586388737064962"/>
    <hyperlink ref="X451" r:id="rId1107" display="https://twitter.com/#!/caikjaer/status/1074952531955077120"/>
    <hyperlink ref="X452" r:id="rId1108" display="https://twitter.com/#!/caikjaer/status/1080947045970706432"/>
    <hyperlink ref="X453" r:id="rId1109" display="https://twitter.com/#!/caikjaer/status/1084999473737064448"/>
    <hyperlink ref="X454" r:id="rId1110" display="https://twitter.com/#!/caikjaer/status/1088578381325594626"/>
    <hyperlink ref="X455" r:id="rId1111" display="https://twitter.com/#!/caikjaer/status/1088578422555566080"/>
    <hyperlink ref="X456" r:id="rId1112" display="https://twitter.com/#!/caikjaer/status/1088578597248364544"/>
    <hyperlink ref="X457" r:id="rId1113" display="https://twitter.com/#!/caikjaer/status/1088972682060652544"/>
    <hyperlink ref="X458" r:id="rId1114" display="https://twitter.com/#!/caikjaer/status/1093087563919675392"/>
    <hyperlink ref="X459" r:id="rId1115" display="https://twitter.com/#!/caikjaer/status/1093087603828568064"/>
    <hyperlink ref="X460" r:id="rId1116" display="https://twitter.com/#!/caikjaer/status/1093687590127992832"/>
    <hyperlink ref="X461" r:id="rId1117" display="https://twitter.com/#!/kirstymcgrath13/status/1096542814710620160"/>
    <hyperlink ref="X462" r:id="rId1118" display="https://twitter.com/#!/caikjaer/status/1092689381041864704"/>
    <hyperlink ref="X463" r:id="rId1119" display="https://twitter.com/#!/caikjaer/status/1092882944274817024"/>
    <hyperlink ref="X464" r:id="rId1120" display="https://twitter.com/#!/caikjaer/status/1096184441855188993"/>
    <hyperlink ref="X465" r:id="rId1121" display="https://twitter.com/#!/kirstymcgrath13/status/1096542814710620160"/>
    <hyperlink ref="AZ144" r:id="rId1122" display="https://api.twitter.com/1.1/geo/id/01864a8a64df9dc4.json"/>
    <hyperlink ref="AZ148" r:id="rId1123" display="https://api.twitter.com/1.1/geo/id/01864a8a64df9dc4.json"/>
    <hyperlink ref="AZ155" r:id="rId1124" display="https://api.twitter.com/1.1/geo/id/01864a8a64df9dc4.json"/>
    <hyperlink ref="AZ162" r:id="rId1125" display="https://api.twitter.com/1.1/geo/id/01864a8a64df9dc4.json"/>
    <hyperlink ref="AZ163" r:id="rId1126" display="https://api.twitter.com/1.1/geo/id/01864a8a64df9dc4.json"/>
    <hyperlink ref="AZ164" r:id="rId1127" display="https://api.twitter.com/1.1/geo/id/01864a8a64df9dc4.json"/>
    <hyperlink ref="AZ165" r:id="rId1128" display="https://api.twitter.com/1.1/geo/id/01864a8a64df9dc4.json"/>
    <hyperlink ref="AZ178" r:id="rId1129" display="https://api.twitter.com/1.1/geo/id/ed888f00de07aa3a.json"/>
    <hyperlink ref="AZ185" r:id="rId1130" display="https://api.twitter.com/1.1/geo/id/ed888f00de07aa3a.json"/>
    <hyperlink ref="AZ207" r:id="rId1131" display="https://api.twitter.com/1.1/geo/id/ed888f00de07aa3a.json"/>
    <hyperlink ref="AZ313" r:id="rId1132" display="https://api.twitter.com/1.1/geo/id/016b77b26c104867.json"/>
    <hyperlink ref="AZ461" r:id="rId1133" display="https://api.twitter.com/1.1/geo/id/0073b76548e5984f.json"/>
    <hyperlink ref="AZ465" r:id="rId1134" display="https://api.twitter.com/1.1/geo/id/0073b76548e5984f.json"/>
  </hyperlinks>
  <printOptions/>
  <pageMargins left="0.7" right="0.7" top="0.75" bottom="0.75" header="0.3" footer="0.3"/>
  <pageSetup horizontalDpi="600" verticalDpi="600" orientation="portrait" r:id="rId1138"/>
  <legacyDrawing r:id="rId1136"/>
  <tableParts>
    <tablePart r:id="rId11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2422</v>
      </c>
      <c r="B1" s="13" t="s">
        <v>2799</v>
      </c>
      <c r="C1" s="13" t="s">
        <v>2800</v>
      </c>
      <c r="D1" s="13" t="s">
        <v>144</v>
      </c>
      <c r="E1" s="13" t="s">
        <v>2802</v>
      </c>
      <c r="F1" s="13" t="s">
        <v>2803</v>
      </c>
      <c r="G1" s="13" t="s">
        <v>2804</v>
      </c>
    </row>
    <row r="2" spans="1:7" ht="15">
      <c r="A2" s="78" t="s">
        <v>2055</v>
      </c>
      <c r="B2" s="78">
        <v>219</v>
      </c>
      <c r="C2" s="121">
        <v>0.045416839485690585</v>
      </c>
      <c r="D2" s="78" t="s">
        <v>2801</v>
      </c>
      <c r="E2" s="78"/>
      <c r="F2" s="78"/>
      <c r="G2" s="78"/>
    </row>
    <row r="3" spans="1:7" ht="15">
      <c r="A3" s="78" t="s">
        <v>2056</v>
      </c>
      <c r="B3" s="78">
        <v>18</v>
      </c>
      <c r="C3" s="121">
        <v>0.0037328909166321027</v>
      </c>
      <c r="D3" s="78" t="s">
        <v>2801</v>
      </c>
      <c r="E3" s="78"/>
      <c r="F3" s="78"/>
      <c r="G3" s="78"/>
    </row>
    <row r="4" spans="1:7" ht="15">
      <c r="A4" s="78" t="s">
        <v>2057</v>
      </c>
      <c r="B4" s="78">
        <v>0</v>
      </c>
      <c r="C4" s="121">
        <v>0</v>
      </c>
      <c r="D4" s="78" t="s">
        <v>2801</v>
      </c>
      <c r="E4" s="78"/>
      <c r="F4" s="78"/>
      <c r="G4" s="78"/>
    </row>
    <row r="5" spans="1:7" ht="15">
      <c r="A5" s="78" t="s">
        <v>2058</v>
      </c>
      <c r="B5" s="78">
        <v>4585</v>
      </c>
      <c r="C5" s="121">
        <v>0.9508502695976773</v>
      </c>
      <c r="D5" s="78" t="s">
        <v>2801</v>
      </c>
      <c r="E5" s="78"/>
      <c r="F5" s="78"/>
      <c r="G5" s="78"/>
    </row>
    <row r="6" spans="1:7" ht="15">
      <c r="A6" s="78" t="s">
        <v>2059</v>
      </c>
      <c r="B6" s="78">
        <v>4822</v>
      </c>
      <c r="C6" s="121">
        <v>1</v>
      </c>
      <c r="D6" s="78" t="s">
        <v>2801</v>
      </c>
      <c r="E6" s="78"/>
      <c r="F6" s="78"/>
      <c r="G6" s="78"/>
    </row>
    <row r="7" spans="1:7" ht="15">
      <c r="A7" s="84" t="s">
        <v>252</v>
      </c>
      <c r="B7" s="84">
        <v>164</v>
      </c>
      <c r="C7" s="122">
        <v>0.009713598208624531</v>
      </c>
      <c r="D7" s="84" t="s">
        <v>2801</v>
      </c>
      <c r="E7" s="84" t="b">
        <v>0</v>
      </c>
      <c r="F7" s="84" t="b">
        <v>0</v>
      </c>
      <c r="G7" s="84" t="b">
        <v>0</v>
      </c>
    </row>
    <row r="8" spans="1:7" ht="15">
      <c r="A8" s="84" t="s">
        <v>265</v>
      </c>
      <c r="B8" s="84">
        <v>88</v>
      </c>
      <c r="C8" s="122">
        <v>0.014914207572641273</v>
      </c>
      <c r="D8" s="84" t="s">
        <v>2801</v>
      </c>
      <c r="E8" s="84" t="b">
        <v>0</v>
      </c>
      <c r="F8" s="84" t="b">
        <v>0</v>
      </c>
      <c r="G8" s="84" t="b">
        <v>0</v>
      </c>
    </row>
    <row r="9" spans="1:7" ht="15">
      <c r="A9" s="84" t="s">
        <v>2023</v>
      </c>
      <c r="B9" s="84">
        <v>57</v>
      </c>
      <c r="C9" s="122">
        <v>0.011233702734668382</v>
      </c>
      <c r="D9" s="84" t="s">
        <v>2801</v>
      </c>
      <c r="E9" s="84" t="b">
        <v>0</v>
      </c>
      <c r="F9" s="84" t="b">
        <v>0</v>
      </c>
      <c r="G9" s="84" t="b">
        <v>0</v>
      </c>
    </row>
    <row r="10" spans="1:7" ht="15">
      <c r="A10" s="84" t="s">
        <v>2024</v>
      </c>
      <c r="B10" s="84">
        <v>50</v>
      </c>
      <c r="C10" s="122">
        <v>0.01080064635249737</v>
      </c>
      <c r="D10" s="84" t="s">
        <v>2801</v>
      </c>
      <c r="E10" s="84" t="b">
        <v>0</v>
      </c>
      <c r="F10" s="84" t="b">
        <v>0</v>
      </c>
      <c r="G10" s="84" t="b">
        <v>0</v>
      </c>
    </row>
    <row r="11" spans="1:7" ht="15">
      <c r="A11" s="84" t="s">
        <v>562</v>
      </c>
      <c r="B11" s="84">
        <v>48</v>
      </c>
      <c r="C11" s="122">
        <v>0.010651714581597978</v>
      </c>
      <c r="D11" s="84" t="s">
        <v>2801</v>
      </c>
      <c r="E11" s="84" t="b">
        <v>0</v>
      </c>
      <c r="F11" s="84" t="b">
        <v>0</v>
      </c>
      <c r="G11" s="84" t="b">
        <v>0</v>
      </c>
    </row>
    <row r="12" spans="1:7" ht="15">
      <c r="A12" s="84" t="s">
        <v>581</v>
      </c>
      <c r="B12" s="84">
        <v>46</v>
      </c>
      <c r="C12" s="122">
        <v>0.010490739668284425</v>
      </c>
      <c r="D12" s="84" t="s">
        <v>2801</v>
      </c>
      <c r="E12" s="84" t="b">
        <v>0</v>
      </c>
      <c r="F12" s="84" t="b">
        <v>0</v>
      </c>
      <c r="G12" s="84" t="b">
        <v>0</v>
      </c>
    </row>
    <row r="13" spans="1:7" ht="15">
      <c r="A13" s="84" t="s">
        <v>2025</v>
      </c>
      <c r="B13" s="84">
        <v>44</v>
      </c>
      <c r="C13" s="122">
        <v>0.010923078627973627</v>
      </c>
      <c r="D13" s="84" t="s">
        <v>2801</v>
      </c>
      <c r="E13" s="84" t="b">
        <v>0</v>
      </c>
      <c r="F13" s="84" t="b">
        <v>0</v>
      </c>
      <c r="G13" s="84" t="b">
        <v>0</v>
      </c>
    </row>
    <row r="14" spans="1:7" ht="15">
      <c r="A14" s="84" t="s">
        <v>2071</v>
      </c>
      <c r="B14" s="84">
        <v>37</v>
      </c>
      <c r="C14" s="122">
        <v>0.011286367484663811</v>
      </c>
      <c r="D14" s="84" t="s">
        <v>2801</v>
      </c>
      <c r="E14" s="84" t="b">
        <v>1</v>
      </c>
      <c r="F14" s="84" t="b">
        <v>0</v>
      </c>
      <c r="G14" s="84" t="b">
        <v>0</v>
      </c>
    </row>
    <row r="15" spans="1:7" ht="15">
      <c r="A15" s="84" t="s">
        <v>2026</v>
      </c>
      <c r="B15" s="84">
        <v>36</v>
      </c>
      <c r="C15" s="122">
        <v>0.009485058230908665</v>
      </c>
      <c r="D15" s="84" t="s">
        <v>2801</v>
      </c>
      <c r="E15" s="84" t="b">
        <v>0</v>
      </c>
      <c r="F15" s="84" t="b">
        <v>0</v>
      </c>
      <c r="G15" s="84" t="b">
        <v>0</v>
      </c>
    </row>
    <row r="16" spans="1:7" ht="15">
      <c r="A16" s="84" t="s">
        <v>2061</v>
      </c>
      <c r="B16" s="84">
        <v>33</v>
      </c>
      <c r="C16" s="122">
        <v>0.00910948119248803</v>
      </c>
      <c r="D16" s="84" t="s">
        <v>2801</v>
      </c>
      <c r="E16" s="84" t="b">
        <v>0</v>
      </c>
      <c r="F16" s="84" t="b">
        <v>0</v>
      </c>
      <c r="G16" s="84" t="b">
        <v>0</v>
      </c>
    </row>
    <row r="17" spans="1:7" ht="15">
      <c r="A17" s="84" t="s">
        <v>2062</v>
      </c>
      <c r="B17" s="84">
        <v>30</v>
      </c>
      <c r="C17" s="122">
        <v>0.008694447188907169</v>
      </c>
      <c r="D17" s="84" t="s">
        <v>2801</v>
      </c>
      <c r="E17" s="84" t="b">
        <v>0</v>
      </c>
      <c r="F17" s="84" t="b">
        <v>0</v>
      </c>
      <c r="G17" s="84" t="b">
        <v>0</v>
      </c>
    </row>
    <row r="18" spans="1:7" ht="15">
      <c r="A18" s="84" t="s">
        <v>2067</v>
      </c>
      <c r="B18" s="84">
        <v>29</v>
      </c>
      <c r="C18" s="122">
        <v>0.008546673017074827</v>
      </c>
      <c r="D18" s="84" t="s">
        <v>2801</v>
      </c>
      <c r="E18" s="84" t="b">
        <v>0</v>
      </c>
      <c r="F18" s="84" t="b">
        <v>0</v>
      </c>
      <c r="G18" s="84" t="b">
        <v>0</v>
      </c>
    </row>
    <row r="19" spans="1:7" ht="15">
      <c r="A19" s="84" t="s">
        <v>2068</v>
      </c>
      <c r="B19" s="84">
        <v>24</v>
      </c>
      <c r="C19" s="122">
        <v>0.008192299946620688</v>
      </c>
      <c r="D19" s="84" t="s">
        <v>2801</v>
      </c>
      <c r="E19" s="84" t="b">
        <v>0</v>
      </c>
      <c r="F19" s="84" t="b">
        <v>0</v>
      </c>
      <c r="G19" s="84" t="b">
        <v>0</v>
      </c>
    </row>
    <row r="20" spans="1:7" ht="15">
      <c r="A20" s="84" t="s">
        <v>2423</v>
      </c>
      <c r="B20" s="84">
        <v>22</v>
      </c>
      <c r="C20" s="122">
        <v>0.007999571481965005</v>
      </c>
      <c r="D20" s="84" t="s">
        <v>2801</v>
      </c>
      <c r="E20" s="84" t="b">
        <v>0</v>
      </c>
      <c r="F20" s="84" t="b">
        <v>0</v>
      </c>
      <c r="G20" s="84" t="b">
        <v>0</v>
      </c>
    </row>
    <row r="21" spans="1:7" ht="15">
      <c r="A21" s="84" t="s">
        <v>262</v>
      </c>
      <c r="B21" s="84">
        <v>20</v>
      </c>
      <c r="C21" s="122">
        <v>0.00696789665591603</v>
      </c>
      <c r="D21" s="84" t="s">
        <v>2801</v>
      </c>
      <c r="E21" s="84" t="b">
        <v>0</v>
      </c>
      <c r="F21" s="84" t="b">
        <v>0</v>
      </c>
      <c r="G21" s="84" t="b">
        <v>0</v>
      </c>
    </row>
    <row r="22" spans="1:7" ht="15">
      <c r="A22" s="84" t="s">
        <v>595</v>
      </c>
      <c r="B22" s="84">
        <v>20</v>
      </c>
      <c r="C22" s="122">
        <v>0.00711610952824572</v>
      </c>
      <c r="D22" s="84" t="s">
        <v>2801</v>
      </c>
      <c r="E22" s="84" t="b">
        <v>0</v>
      </c>
      <c r="F22" s="84" t="b">
        <v>0</v>
      </c>
      <c r="G22" s="84" t="b">
        <v>0</v>
      </c>
    </row>
    <row r="23" spans="1:7" ht="15">
      <c r="A23" s="84" t="s">
        <v>2424</v>
      </c>
      <c r="B23" s="84">
        <v>20</v>
      </c>
      <c r="C23" s="122">
        <v>0.00711610952824572</v>
      </c>
      <c r="D23" s="84" t="s">
        <v>2801</v>
      </c>
      <c r="E23" s="84" t="b">
        <v>0</v>
      </c>
      <c r="F23" s="84" t="b">
        <v>0</v>
      </c>
      <c r="G23" s="84" t="b">
        <v>0</v>
      </c>
    </row>
    <row r="24" spans="1:7" ht="15">
      <c r="A24" s="84" t="s">
        <v>1226</v>
      </c>
      <c r="B24" s="84">
        <v>19</v>
      </c>
      <c r="C24" s="122">
        <v>0.006760304051833434</v>
      </c>
      <c r="D24" s="84" t="s">
        <v>2801</v>
      </c>
      <c r="E24" s="84" t="b">
        <v>0</v>
      </c>
      <c r="F24" s="84" t="b">
        <v>0</v>
      </c>
      <c r="G24" s="84" t="b">
        <v>0</v>
      </c>
    </row>
    <row r="25" spans="1:7" ht="15">
      <c r="A25" s="84" t="s">
        <v>302</v>
      </c>
      <c r="B25" s="84">
        <v>18</v>
      </c>
      <c r="C25" s="122">
        <v>0.006545103939789549</v>
      </c>
      <c r="D25" s="84" t="s">
        <v>2801</v>
      </c>
      <c r="E25" s="84" t="b">
        <v>0</v>
      </c>
      <c r="F25" s="84" t="b">
        <v>0</v>
      </c>
      <c r="G25" s="84" t="b">
        <v>0</v>
      </c>
    </row>
    <row r="26" spans="1:7" ht="15">
      <c r="A26" s="84" t="s">
        <v>2078</v>
      </c>
      <c r="B26" s="84">
        <v>16</v>
      </c>
      <c r="C26" s="122">
        <v>0.0060901390839240765</v>
      </c>
      <c r="D26" s="84" t="s">
        <v>2801</v>
      </c>
      <c r="E26" s="84" t="b">
        <v>0</v>
      </c>
      <c r="F26" s="84" t="b">
        <v>0</v>
      </c>
      <c r="G26" s="84" t="b">
        <v>0</v>
      </c>
    </row>
    <row r="27" spans="1:7" ht="15">
      <c r="A27" s="84" t="s">
        <v>2425</v>
      </c>
      <c r="B27" s="84">
        <v>16</v>
      </c>
      <c r="C27" s="122">
        <v>0.0060901390839240765</v>
      </c>
      <c r="D27" s="84" t="s">
        <v>2801</v>
      </c>
      <c r="E27" s="84" t="b">
        <v>0</v>
      </c>
      <c r="F27" s="84" t="b">
        <v>0</v>
      </c>
      <c r="G27" s="84" t="b">
        <v>0</v>
      </c>
    </row>
    <row r="28" spans="1:7" ht="15">
      <c r="A28" s="84" t="s">
        <v>2105</v>
      </c>
      <c r="B28" s="84">
        <v>15</v>
      </c>
      <c r="C28" s="122">
        <v>0.005849369281399598</v>
      </c>
      <c r="D28" s="84" t="s">
        <v>2801</v>
      </c>
      <c r="E28" s="84" t="b">
        <v>0</v>
      </c>
      <c r="F28" s="84" t="b">
        <v>0</v>
      </c>
      <c r="G28" s="84" t="b">
        <v>0</v>
      </c>
    </row>
    <row r="29" spans="1:7" ht="15">
      <c r="A29" s="84" t="s">
        <v>2064</v>
      </c>
      <c r="B29" s="84">
        <v>14</v>
      </c>
      <c r="C29" s="122">
        <v>0.006086749996826048</v>
      </c>
      <c r="D29" s="84" t="s">
        <v>2801</v>
      </c>
      <c r="E29" s="84" t="b">
        <v>0</v>
      </c>
      <c r="F29" s="84" t="b">
        <v>0</v>
      </c>
      <c r="G29" s="84" t="b">
        <v>0</v>
      </c>
    </row>
    <row r="30" spans="1:7" ht="15">
      <c r="A30" s="84" t="s">
        <v>2102</v>
      </c>
      <c r="B30" s="84">
        <v>14</v>
      </c>
      <c r="C30" s="122">
        <v>0.005598960606513279</v>
      </c>
      <c r="D30" s="84" t="s">
        <v>2801</v>
      </c>
      <c r="E30" s="84" t="b">
        <v>0</v>
      </c>
      <c r="F30" s="84" t="b">
        <v>0</v>
      </c>
      <c r="G30" s="84" t="b">
        <v>0</v>
      </c>
    </row>
    <row r="31" spans="1:7" ht="15">
      <c r="A31" s="84" t="s">
        <v>2426</v>
      </c>
      <c r="B31" s="84">
        <v>14</v>
      </c>
      <c r="C31" s="122">
        <v>0.005598960606513279</v>
      </c>
      <c r="D31" s="84" t="s">
        <v>2801</v>
      </c>
      <c r="E31" s="84" t="b">
        <v>0</v>
      </c>
      <c r="F31" s="84" t="b">
        <v>0</v>
      </c>
      <c r="G31" s="84" t="b">
        <v>0</v>
      </c>
    </row>
    <row r="32" spans="1:7" ht="15">
      <c r="A32" s="84" t="s">
        <v>2082</v>
      </c>
      <c r="B32" s="84">
        <v>13</v>
      </c>
      <c r="C32" s="122">
        <v>0.005651982139909901</v>
      </c>
      <c r="D32" s="84" t="s">
        <v>2801</v>
      </c>
      <c r="E32" s="84" t="b">
        <v>0</v>
      </c>
      <c r="F32" s="84" t="b">
        <v>0</v>
      </c>
      <c r="G32" s="84" t="b">
        <v>0</v>
      </c>
    </row>
    <row r="33" spans="1:7" ht="15">
      <c r="A33" s="84" t="s">
        <v>2427</v>
      </c>
      <c r="B33" s="84">
        <v>13</v>
      </c>
      <c r="C33" s="122">
        <v>0.005338223433013044</v>
      </c>
      <c r="D33" s="84" t="s">
        <v>2801</v>
      </c>
      <c r="E33" s="84" t="b">
        <v>0</v>
      </c>
      <c r="F33" s="84" t="b">
        <v>0</v>
      </c>
      <c r="G33" s="84" t="b">
        <v>0</v>
      </c>
    </row>
    <row r="34" spans="1:7" ht="15">
      <c r="A34" s="84" t="s">
        <v>2083</v>
      </c>
      <c r="B34" s="84">
        <v>13</v>
      </c>
      <c r="C34" s="122">
        <v>0.005338223433013044</v>
      </c>
      <c r="D34" s="84" t="s">
        <v>2801</v>
      </c>
      <c r="E34" s="84" t="b">
        <v>0</v>
      </c>
      <c r="F34" s="84" t="b">
        <v>0</v>
      </c>
      <c r="G34" s="84" t="b">
        <v>0</v>
      </c>
    </row>
    <row r="35" spans="1:7" ht="15">
      <c r="A35" s="84" t="s">
        <v>2428</v>
      </c>
      <c r="B35" s="84">
        <v>13</v>
      </c>
      <c r="C35" s="122">
        <v>0.005488558556555876</v>
      </c>
      <c r="D35" s="84" t="s">
        <v>2801</v>
      </c>
      <c r="E35" s="84" t="b">
        <v>0</v>
      </c>
      <c r="F35" s="84" t="b">
        <v>0</v>
      </c>
      <c r="G35" s="84" t="b">
        <v>0</v>
      </c>
    </row>
    <row r="36" spans="1:7" ht="15">
      <c r="A36" s="84" t="s">
        <v>2429</v>
      </c>
      <c r="B36" s="84">
        <v>13</v>
      </c>
      <c r="C36" s="122">
        <v>0.005338223433013044</v>
      </c>
      <c r="D36" s="84" t="s">
        <v>2801</v>
      </c>
      <c r="E36" s="84" t="b">
        <v>0</v>
      </c>
      <c r="F36" s="84" t="b">
        <v>0</v>
      </c>
      <c r="G36" s="84" t="b">
        <v>0</v>
      </c>
    </row>
    <row r="37" spans="1:7" ht="15">
      <c r="A37" s="84" t="s">
        <v>2079</v>
      </c>
      <c r="B37" s="84">
        <v>13</v>
      </c>
      <c r="C37" s="122">
        <v>0.005338223433013044</v>
      </c>
      <c r="D37" s="84" t="s">
        <v>2801</v>
      </c>
      <c r="E37" s="84" t="b">
        <v>0</v>
      </c>
      <c r="F37" s="84" t="b">
        <v>0</v>
      </c>
      <c r="G37" s="84" t="b">
        <v>0</v>
      </c>
    </row>
    <row r="38" spans="1:7" ht="15">
      <c r="A38" s="84" t="s">
        <v>2430</v>
      </c>
      <c r="B38" s="84">
        <v>12</v>
      </c>
      <c r="C38" s="122">
        <v>0.005066361744513116</v>
      </c>
      <c r="D38" s="84" t="s">
        <v>2801</v>
      </c>
      <c r="E38" s="84" t="b">
        <v>0</v>
      </c>
      <c r="F38" s="84" t="b">
        <v>0</v>
      </c>
      <c r="G38" s="84" t="b">
        <v>0</v>
      </c>
    </row>
    <row r="39" spans="1:7" ht="15">
      <c r="A39" s="84" t="s">
        <v>2431</v>
      </c>
      <c r="B39" s="84">
        <v>12</v>
      </c>
      <c r="C39" s="122">
        <v>0.005066361744513116</v>
      </c>
      <c r="D39" s="84" t="s">
        <v>2801</v>
      </c>
      <c r="E39" s="84" t="b">
        <v>0</v>
      </c>
      <c r="F39" s="84" t="b">
        <v>0</v>
      </c>
      <c r="G39" s="84" t="b">
        <v>0</v>
      </c>
    </row>
    <row r="40" spans="1:7" ht="15">
      <c r="A40" s="84" t="s">
        <v>259</v>
      </c>
      <c r="B40" s="84">
        <v>12</v>
      </c>
      <c r="C40" s="122">
        <v>0.005066361744513116</v>
      </c>
      <c r="D40" s="84" t="s">
        <v>2801</v>
      </c>
      <c r="E40" s="84" t="b">
        <v>0</v>
      </c>
      <c r="F40" s="84" t="b">
        <v>0</v>
      </c>
      <c r="G40" s="84" t="b">
        <v>0</v>
      </c>
    </row>
    <row r="41" spans="1:7" ht="15">
      <c r="A41" s="84" t="s">
        <v>2432</v>
      </c>
      <c r="B41" s="84">
        <v>12</v>
      </c>
      <c r="C41" s="122">
        <v>0.005066361744513116</v>
      </c>
      <c r="D41" s="84" t="s">
        <v>2801</v>
      </c>
      <c r="E41" s="84" t="b">
        <v>1</v>
      </c>
      <c r="F41" s="84" t="b">
        <v>0</v>
      </c>
      <c r="G41" s="84" t="b">
        <v>0</v>
      </c>
    </row>
    <row r="42" spans="1:7" ht="15">
      <c r="A42" s="84" t="s">
        <v>2080</v>
      </c>
      <c r="B42" s="84">
        <v>12</v>
      </c>
      <c r="C42" s="122">
        <v>0.005066361744513116</v>
      </c>
      <c r="D42" s="84" t="s">
        <v>2801</v>
      </c>
      <c r="E42" s="84" t="b">
        <v>0</v>
      </c>
      <c r="F42" s="84" t="b">
        <v>0</v>
      </c>
      <c r="G42" s="84" t="b">
        <v>0</v>
      </c>
    </row>
    <row r="43" spans="1:7" ht="15">
      <c r="A43" s="84" t="s">
        <v>2072</v>
      </c>
      <c r="B43" s="84">
        <v>12</v>
      </c>
      <c r="C43" s="122">
        <v>0.005066361744513116</v>
      </c>
      <c r="D43" s="84" t="s">
        <v>2801</v>
      </c>
      <c r="E43" s="84" t="b">
        <v>0</v>
      </c>
      <c r="F43" s="84" t="b">
        <v>0</v>
      </c>
      <c r="G43" s="84" t="b">
        <v>0</v>
      </c>
    </row>
    <row r="44" spans="1:7" ht="15">
      <c r="A44" s="84" t="s">
        <v>242</v>
      </c>
      <c r="B44" s="84">
        <v>12</v>
      </c>
      <c r="C44" s="122">
        <v>0.005066361744513116</v>
      </c>
      <c r="D44" s="84" t="s">
        <v>2801</v>
      </c>
      <c r="E44" s="84" t="b">
        <v>0</v>
      </c>
      <c r="F44" s="84" t="b">
        <v>0</v>
      </c>
      <c r="G44" s="84" t="b">
        <v>0</v>
      </c>
    </row>
    <row r="45" spans="1:7" ht="15">
      <c r="A45" s="84" t="s">
        <v>2077</v>
      </c>
      <c r="B45" s="84">
        <v>12</v>
      </c>
      <c r="C45" s="122">
        <v>0.005066361744513116</v>
      </c>
      <c r="D45" s="84" t="s">
        <v>2801</v>
      </c>
      <c r="E45" s="84" t="b">
        <v>0</v>
      </c>
      <c r="F45" s="84" t="b">
        <v>0</v>
      </c>
      <c r="G45" s="84" t="b">
        <v>0</v>
      </c>
    </row>
    <row r="46" spans="1:7" ht="15">
      <c r="A46" s="84" t="s">
        <v>2433</v>
      </c>
      <c r="B46" s="84">
        <v>11</v>
      </c>
      <c r="C46" s="122">
        <v>0.004782446426077609</v>
      </c>
      <c r="D46" s="84" t="s">
        <v>2801</v>
      </c>
      <c r="E46" s="84" t="b">
        <v>0</v>
      </c>
      <c r="F46" s="84" t="b">
        <v>0</v>
      </c>
      <c r="G46" s="84" t="b">
        <v>0</v>
      </c>
    </row>
    <row r="47" spans="1:7" ht="15">
      <c r="A47" s="84" t="s">
        <v>2434</v>
      </c>
      <c r="B47" s="84">
        <v>11</v>
      </c>
      <c r="C47" s="122">
        <v>0.004782446426077609</v>
      </c>
      <c r="D47" s="84" t="s">
        <v>2801</v>
      </c>
      <c r="E47" s="84" t="b">
        <v>0</v>
      </c>
      <c r="F47" s="84" t="b">
        <v>0</v>
      </c>
      <c r="G47" s="84" t="b">
        <v>0</v>
      </c>
    </row>
    <row r="48" spans="1:7" ht="15">
      <c r="A48" s="84" t="s">
        <v>2435</v>
      </c>
      <c r="B48" s="84">
        <v>11</v>
      </c>
      <c r="C48" s="122">
        <v>0.004782446426077609</v>
      </c>
      <c r="D48" s="84" t="s">
        <v>2801</v>
      </c>
      <c r="E48" s="84" t="b">
        <v>0</v>
      </c>
      <c r="F48" s="84" t="b">
        <v>0</v>
      </c>
      <c r="G48" s="84" t="b">
        <v>0</v>
      </c>
    </row>
    <row r="49" spans="1:7" ht="15">
      <c r="A49" s="84" t="s">
        <v>2027</v>
      </c>
      <c r="B49" s="84">
        <v>11</v>
      </c>
      <c r="C49" s="122">
        <v>0.0049339166645142275</v>
      </c>
      <c r="D49" s="84" t="s">
        <v>2801</v>
      </c>
      <c r="E49" s="84" t="b">
        <v>0</v>
      </c>
      <c r="F49" s="84" t="b">
        <v>0</v>
      </c>
      <c r="G49" s="84" t="b">
        <v>0</v>
      </c>
    </row>
    <row r="50" spans="1:7" ht="15">
      <c r="A50" s="84" t="s">
        <v>2436</v>
      </c>
      <c r="B50" s="84">
        <v>11</v>
      </c>
      <c r="C50" s="122">
        <v>0.0049339166645142275</v>
      </c>
      <c r="D50" s="84" t="s">
        <v>2801</v>
      </c>
      <c r="E50" s="84" t="b">
        <v>0</v>
      </c>
      <c r="F50" s="84" t="b">
        <v>0</v>
      </c>
      <c r="G50" s="84" t="b">
        <v>0</v>
      </c>
    </row>
    <row r="51" spans="1:7" ht="15">
      <c r="A51" s="84" t="s">
        <v>228</v>
      </c>
      <c r="B51" s="84">
        <v>11</v>
      </c>
      <c r="C51" s="122">
        <v>0.004782446426077609</v>
      </c>
      <c r="D51" s="84" t="s">
        <v>2801</v>
      </c>
      <c r="E51" s="84" t="b">
        <v>0</v>
      </c>
      <c r="F51" s="84" t="b">
        <v>0</v>
      </c>
      <c r="G51" s="84" t="b">
        <v>0</v>
      </c>
    </row>
    <row r="52" spans="1:7" ht="15">
      <c r="A52" s="84" t="s">
        <v>255</v>
      </c>
      <c r="B52" s="84">
        <v>11</v>
      </c>
      <c r="C52" s="122">
        <v>0.004782446426077609</v>
      </c>
      <c r="D52" s="84" t="s">
        <v>2801</v>
      </c>
      <c r="E52" s="84" t="b">
        <v>0</v>
      </c>
      <c r="F52" s="84" t="b">
        <v>0</v>
      </c>
      <c r="G52" s="84" t="b">
        <v>0</v>
      </c>
    </row>
    <row r="53" spans="1:7" ht="15">
      <c r="A53" s="84" t="s">
        <v>2437</v>
      </c>
      <c r="B53" s="84">
        <v>11</v>
      </c>
      <c r="C53" s="122">
        <v>0.004782446426077609</v>
      </c>
      <c r="D53" s="84" t="s">
        <v>2801</v>
      </c>
      <c r="E53" s="84" t="b">
        <v>0</v>
      </c>
      <c r="F53" s="84" t="b">
        <v>0</v>
      </c>
      <c r="G53" s="84" t="b">
        <v>0</v>
      </c>
    </row>
    <row r="54" spans="1:7" ht="15">
      <c r="A54" s="84" t="s">
        <v>2438</v>
      </c>
      <c r="B54" s="84">
        <v>11</v>
      </c>
      <c r="C54" s="122">
        <v>0.004782446426077609</v>
      </c>
      <c r="D54" s="84" t="s">
        <v>2801</v>
      </c>
      <c r="E54" s="84" t="b">
        <v>0</v>
      </c>
      <c r="F54" s="84" t="b">
        <v>0</v>
      </c>
      <c r="G54" s="84" t="b">
        <v>0</v>
      </c>
    </row>
    <row r="55" spans="1:7" ht="15">
      <c r="A55" s="84" t="s">
        <v>2074</v>
      </c>
      <c r="B55" s="84">
        <v>11</v>
      </c>
      <c r="C55" s="122">
        <v>0.004782446426077609</v>
      </c>
      <c r="D55" s="84" t="s">
        <v>2801</v>
      </c>
      <c r="E55" s="84" t="b">
        <v>0</v>
      </c>
      <c r="F55" s="84" t="b">
        <v>0</v>
      </c>
      <c r="G55" s="84" t="b">
        <v>0</v>
      </c>
    </row>
    <row r="56" spans="1:7" ht="15">
      <c r="A56" s="84" t="s">
        <v>2439</v>
      </c>
      <c r="B56" s="84">
        <v>10</v>
      </c>
      <c r="C56" s="122">
        <v>0.0044853787859220244</v>
      </c>
      <c r="D56" s="84" t="s">
        <v>2801</v>
      </c>
      <c r="E56" s="84" t="b">
        <v>0</v>
      </c>
      <c r="F56" s="84" t="b">
        <v>0</v>
      </c>
      <c r="G56" s="84" t="b">
        <v>0</v>
      </c>
    </row>
    <row r="57" spans="1:7" ht="15">
      <c r="A57" s="84" t="s">
        <v>261</v>
      </c>
      <c r="B57" s="84">
        <v>10</v>
      </c>
      <c r="C57" s="122">
        <v>0.0044853787859220244</v>
      </c>
      <c r="D57" s="84" t="s">
        <v>2801</v>
      </c>
      <c r="E57" s="84" t="b">
        <v>0</v>
      </c>
      <c r="F57" s="84" t="b">
        <v>0</v>
      </c>
      <c r="G57" s="84" t="b">
        <v>0</v>
      </c>
    </row>
    <row r="58" spans="1:7" ht="15">
      <c r="A58" s="84" t="s">
        <v>2440</v>
      </c>
      <c r="B58" s="84">
        <v>10</v>
      </c>
      <c r="C58" s="122">
        <v>0.0044853787859220244</v>
      </c>
      <c r="D58" s="84" t="s">
        <v>2801</v>
      </c>
      <c r="E58" s="84" t="b">
        <v>0</v>
      </c>
      <c r="F58" s="84" t="b">
        <v>0</v>
      </c>
      <c r="G58" s="84" t="b">
        <v>0</v>
      </c>
    </row>
    <row r="59" spans="1:7" ht="15">
      <c r="A59" s="84" t="s">
        <v>2441</v>
      </c>
      <c r="B59" s="84">
        <v>10</v>
      </c>
      <c r="C59" s="122">
        <v>0.0044853787859220244</v>
      </c>
      <c r="D59" s="84" t="s">
        <v>2801</v>
      </c>
      <c r="E59" s="84" t="b">
        <v>0</v>
      </c>
      <c r="F59" s="84" t="b">
        <v>0</v>
      </c>
      <c r="G59" s="84" t="b">
        <v>0</v>
      </c>
    </row>
    <row r="60" spans="1:7" ht="15">
      <c r="A60" s="84" t="s">
        <v>2028</v>
      </c>
      <c r="B60" s="84">
        <v>10</v>
      </c>
      <c r="C60" s="122">
        <v>0.0044853787859220244</v>
      </c>
      <c r="D60" s="84" t="s">
        <v>2801</v>
      </c>
      <c r="E60" s="84" t="b">
        <v>0</v>
      </c>
      <c r="F60" s="84" t="b">
        <v>0</v>
      </c>
      <c r="G60" s="84" t="b">
        <v>0</v>
      </c>
    </row>
    <row r="61" spans="1:7" ht="15">
      <c r="A61" s="84" t="s">
        <v>2442</v>
      </c>
      <c r="B61" s="84">
        <v>10</v>
      </c>
      <c r="C61" s="122">
        <v>0.004637599313402648</v>
      </c>
      <c r="D61" s="84" t="s">
        <v>2801</v>
      </c>
      <c r="E61" s="84" t="b">
        <v>0</v>
      </c>
      <c r="F61" s="84" t="b">
        <v>0</v>
      </c>
      <c r="G61" s="84" t="b">
        <v>0</v>
      </c>
    </row>
    <row r="62" spans="1:7" ht="15">
      <c r="A62" s="84" t="s">
        <v>2443</v>
      </c>
      <c r="B62" s="84">
        <v>10</v>
      </c>
      <c r="C62" s="122">
        <v>0.004637599313402648</v>
      </c>
      <c r="D62" s="84" t="s">
        <v>2801</v>
      </c>
      <c r="E62" s="84" t="b">
        <v>0</v>
      </c>
      <c r="F62" s="84" t="b">
        <v>0</v>
      </c>
      <c r="G62" s="84" t="b">
        <v>0</v>
      </c>
    </row>
    <row r="63" spans="1:7" ht="15">
      <c r="A63" s="84" t="s">
        <v>2444</v>
      </c>
      <c r="B63" s="84">
        <v>10</v>
      </c>
      <c r="C63" s="122">
        <v>0.0044853787859220244</v>
      </c>
      <c r="D63" s="84" t="s">
        <v>2801</v>
      </c>
      <c r="E63" s="84" t="b">
        <v>1</v>
      </c>
      <c r="F63" s="84" t="b">
        <v>0</v>
      </c>
      <c r="G63" s="84" t="b">
        <v>0</v>
      </c>
    </row>
    <row r="64" spans="1:7" ht="15">
      <c r="A64" s="84" t="s">
        <v>2445</v>
      </c>
      <c r="B64" s="84">
        <v>10</v>
      </c>
      <c r="C64" s="122">
        <v>0.0044853787859220244</v>
      </c>
      <c r="D64" s="84" t="s">
        <v>2801</v>
      </c>
      <c r="E64" s="84" t="b">
        <v>0</v>
      </c>
      <c r="F64" s="84" t="b">
        <v>0</v>
      </c>
      <c r="G64" s="84" t="b">
        <v>0</v>
      </c>
    </row>
    <row r="65" spans="1:7" ht="15">
      <c r="A65" s="84" t="s">
        <v>264</v>
      </c>
      <c r="B65" s="84">
        <v>10</v>
      </c>
      <c r="C65" s="122">
        <v>0.0044853787859220244</v>
      </c>
      <c r="D65" s="84" t="s">
        <v>2801</v>
      </c>
      <c r="E65" s="84" t="b">
        <v>0</v>
      </c>
      <c r="F65" s="84" t="b">
        <v>0</v>
      </c>
      <c r="G65" s="84" t="b">
        <v>0</v>
      </c>
    </row>
    <row r="66" spans="1:7" ht="15">
      <c r="A66" s="84" t="s">
        <v>2446</v>
      </c>
      <c r="B66" s="84">
        <v>10</v>
      </c>
      <c r="C66" s="122">
        <v>0.004807767385416557</v>
      </c>
      <c r="D66" s="84" t="s">
        <v>2801</v>
      </c>
      <c r="E66" s="84" t="b">
        <v>0</v>
      </c>
      <c r="F66" s="84" t="b">
        <v>0</v>
      </c>
      <c r="G66" s="84" t="b">
        <v>0</v>
      </c>
    </row>
    <row r="67" spans="1:7" ht="15">
      <c r="A67" s="84" t="s">
        <v>2075</v>
      </c>
      <c r="B67" s="84">
        <v>10</v>
      </c>
      <c r="C67" s="122">
        <v>0.0044853787859220244</v>
      </c>
      <c r="D67" s="84" t="s">
        <v>2801</v>
      </c>
      <c r="E67" s="84" t="b">
        <v>0</v>
      </c>
      <c r="F67" s="84" t="b">
        <v>0</v>
      </c>
      <c r="G67" s="84" t="b">
        <v>0</v>
      </c>
    </row>
    <row r="68" spans="1:7" ht="15">
      <c r="A68" s="84" t="s">
        <v>2076</v>
      </c>
      <c r="B68" s="84">
        <v>10</v>
      </c>
      <c r="C68" s="122">
        <v>0.0044853787859220244</v>
      </c>
      <c r="D68" s="84" t="s">
        <v>2801</v>
      </c>
      <c r="E68" s="84" t="b">
        <v>0</v>
      </c>
      <c r="F68" s="84" t="b">
        <v>0</v>
      </c>
      <c r="G68" s="84" t="b">
        <v>0</v>
      </c>
    </row>
    <row r="69" spans="1:7" ht="15">
      <c r="A69" s="84" t="s">
        <v>2065</v>
      </c>
      <c r="B69" s="84">
        <v>9</v>
      </c>
      <c r="C69" s="122">
        <v>0.004500619230640431</v>
      </c>
      <c r="D69" s="84" t="s">
        <v>2801</v>
      </c>
      <c r="E69" s="84" t="b">
        <v>0</v>
      </c>
      <c r="F69" s="84" t="b">
        <v>0</v>
      </c>
      <c r="G69" s="84" t="b">
        <v>0</v>
      </c>
    </row>
    <row r="70" spans="1:7" ht="15">
      <c r="A70" s="84" t="s">
        <v>2447</v>
      </c>
      <c r="B70" s="84">
        <v>9</v>
      </c>
      <c r="C70" s="122">
        <v>0.004173839382062383</v>
      </c>
      <c r="D70" s="84" t="s">
        <v>2801</v>
      </c>
      <c r="E70" s="84" t="b">
        <v>0</v>
      </c>
      <c r="F70" s="84" t="b">
        <v>0</v>
      </c>
      <c r="G70" s="84" t="b">
        <v>0</v>
      </c>
    </row>
    <row r="71" spans="1:7" ht="15">
      <c r="A71" s="84" t="s">
        <v>2448</v>
      </c>
      <c r="B71" s="84">
        <v>9</v>
      </c>
      <c r="C71" s="122">
        <v>0.004173839382062383</v>
      </c>
      <c r="D71" s="84" t="s">
        <v>2801</v>
      </c>
      <c r="E71" s="84" t="b">
        <v>0</v>
      </c>
      <c r="F71" s="84" t="b">
        <v>0</v>
      </c>
      <c r="G71" s="84" t="b">
        <v>0</v>
      </c>
    </row>
    <row r="72" spans="1:7" ht="15">
      <c r="A72" s="84" t="s">
        <v>2449</v>
      </c>
      <c r="B72" s="84">
        <v>9</v>
      </c>
      <c r="C72" s="122">
        <v>0.004173839382062383</v>
      </c>
      <c r="D72" s="84" t="s">
        <v>2801</v>
      </c>
      <c r="E72" s="84" t="b">
        <v>0</v>
      </c>
      <c r="F72" s="84" t="b">
        <v>0</v>
      </c>
      <c r="G72" s="84" t="b">
        <v>0</v>
      </c>
    </row>
    <row r="73" spans="1:7" ht="15">
      <c r="A73" s="84" t="s">
        <v>2450</v>
      </c>
      <c r="B73" s="84">
        <v>9</v>
      </c>
      <c r="C73" s="122">
        <v>0.004173839382062383</v>
      </c>
      <c r="D73" s="84" t="s">
        <v>2801</v>
      </c>
      <c r="E73" s="84" t="b">
        <v>0</v>
      </c>
      <c r="F73" s="84" t="b">
        <v>0</v>
      </c>
      <c r="G73" s="84" t="b">
        <v>0</v>
      </c>
    </row>
    <row r="74" spans="1:7" ht="15">
      <c r="A74" s="84" t="s">
        <v>2451</v>
      </c>
      <c r="B74" s="84">
        <v>9</v>
      </c>
      <c r="C74" s="122">
        <v>0.004173839382062383</v>
      </c>
      <c r="D74" s="84" t="s">
        <v>2801</v>
      </c>
      <c r="E74" s="84" t="b">
        <v>0</v>
      </c>
      <c r="F74" s="84" t="b">
        <v>0</v>
      </c>
      <c r="G74" s="84" t="b">
        <v>0</v>
      </c>
    </row>
    <row r="75" spans="1:7" ht="15">
      <c r="A75" s="84" t="s">
        <v>2452</v>
      </c>
      <c r="B75" s="84">
        <v>9</v>
      </c>
      <c r="C75" s="122">
        <v>0.004173839382062383</v>
      </c>
      <c r="D75" s="84" t="s">
        <v>2801</v>
      </c>
      <c r="E75" s="84" t="b">
        <v>0</v>
      </c>
      <c r="F75" s="84" t="b">
        <v>0</v>
      </c>
      <c r="G75" s="84" t="b">
        <v>0</v>
      </c>
    </row>
    <row r="76" spans="1:7" ht="15">
      <c r="A76" s="84" t="s">
        <v>2453</v>
      </c>
      <c r="B76" s="84">
        <v>9</v>
      </c>
      <c r="C76" s="122">
        <v>0.004173839382062383</v>
      </c>
      <c r="D76" s="84" t="s">
        <v>2801</v>
      </c>
      <c r="E76" s="84" t="b">
        <v>0</v>
      </c>
      <c r="F76" s="84" t="b">
        <v>0</v>
      </c>
      <c r="G76" s="84" t="b">
        <v>0</v>
      </c>
    </row>
    <row r="77" spans="1:7" ht="15">
      <c r="A77" s="84" t="s">
        <v>2454</v>
      </c>
      <c r="B77" s="84">
        <v>9</v>
      </c>
      <c r="C77" s="122">
        <v>0.004326990646874902</v>
      </c>
      <c r="D77" s="84" t="s">
        <v>2801</v>
      </c>
      <c r="E77" s="84" t="b">
        <v>0</v>
      </c>
      <c r="F77" s="84" t="b">
        <v>0</v>
      </c>
      <c r="G77" s="84" t="b">
        <v>0</v>
      </c>
    </row>
    <row r="78" spans="1:7" ht="15">
      <c r="A78" s="84" t="s">
        <v>273</v>
      </c>
      <c r="B78" s="84">
        <v>9</v>
      </c>
      <c r="C78" s="122">
        <v>0.004173839382062383</v>
      </c>
      <c r="D78" s="84" t="s">
        <v>2801</v>
      </c>
      <c r="E78" s="84" t="b">
        <v>0</v>
      </c>
      <c r="F78" s="84" t="b">
        <v>0</v>
      </c>
      <c r="G78" s="84" t="b">
        <v>0</v>
      </c>
    </row>
    <row r="79" spans="1:7" ht="15">
      <c r="A79" s="84" t="s">
        <v>2100</v>
      </c>
      <c r="B79" s="84">
        <v>8</v>
      </c>
      <c r="C79" s="122">
        <v>0.003846213908333246</v>
      </c>
      <c r="D79" s="84" t="s">
        <v>2801</v>
      </c>
      <c r="E79" s="84" t="b">
        <v>0</v>
      </c>
      <c r="F79" s="84" t="b">
        <v>0</v>
      </c>
      <c r="G79" s="84" t="b">
        <v>0</v>
      </c>
    </row>
    <row r="80" spans="1:7" ht="15">
      <c r="A80" s="84" t="s">
        <v>2455</v>
      </c>
      <c r="B80" s="84">
        <v>8</v>
      </c>
      <c r="C80" s="122">
        <v>0.003846213908333246</v>
      </c>
      <c r="D80" s="84" t="s">
        <v>2801</v>
      </c>
      <c r="E80" s="84" t="b">
        <v>1</v>
      </c>
      <c r="F80" s="84" t="b">
        <v>0</v>
      </c>
      <c r="G80" s="84" t="b">
        <v>0</v>
      </c>
    </row>
    <row r="81" spans="1:7" ht="15">
      <c r="A81" s="84" t="s">
        <v>2456</v>
      </c>
      <c r="B81" s="84">
        <v>8</v>
      </c>
      <c r="C81" s="122">
        <v>0.003846213908333246</v>
      </c>
      <c r="D81" s="84" t="s">
        <v>2801</v>
      </c>
      <c r="E81" s="84" t="b">
        <v>0</v>
      </c>
      <c r="F81" s="84" t="b">
        <v>0</v>
      </c>
      <c r="G81" s="84" t="b">
        <v>0</v>
      </c>
    </row>
    <row r="82" spans="1:7" ht="15">
      <c r="A82" s="84" t="s">
        <v>2457</v>
      </c>
      <c r="B82" s="84">
        <v>8</v>
      </c>
      <c r="C82" s="122">
        <v>0.003846213908333246</v>
      </c>
      <c r="D82" s="84" t="s">
        <v>2801</v>
      </c>
      <c r="E82" s="84" t="b">
        <v>0</v>
      </c>
      <c r="F82" s="84" t="b">
        <v>0</v>
      </c>
      <c r="G82" s="84" t="b">
        <v>0</v>
      </c>
    </row>
    <row r="83" spans="1:7" ht="15">
      <c r="A83" s="84" t="s">
        <v>2458</v>
      </c>
      <c r="B83" s="84">
        <v>8</v>
      </c>
      <c r="C83" s="122">
        <v>0.003846213908333246</v>
      </c>
      <c r="D83" s="84" t="s">
        <v>2801</v>
      </c>
      <c r="E83" s="84" t="b">
        <v>1</v>
      </c>
      <c r="F83" s="84" t="b">
        <v>0</v>
      </c>
      <c r="G83" s="84" t="b">
        <v>0</v>
      </c>
    </row>
    <row r="84" spans="1:7" ht="15">
      <c r="A84" s="84" t="s">
        <v>254</v>
      </c>
      <c r="B84" s="84">
        <v>8</v>
      </c>
      <c r="C84" s="122">
        <v>0.004000550427235939</v>
      </c>
      <c r="D84" s="84" t="s">
        <v>2801</v>
      </c>
      <c r="E84" s="84" t="b">
        <v>0</v>
      </c>
      <c r="F84" s="84" t="b">
        <v>0</v>
      </c>
      <c r="G84" s="84" t="b">
        <v>0</v>
      </c>
    </row>
    <row r="85" spans="1:7" ht="15">
      <c r="A85" s="84" t="s">
        <v>2459</v>
      </c>
      <c r="B85" s="84">
        <v>8</v>
      </c>
      <c r="C85" s="122">
        <v>0.003846213908333246</v>
      </c>
      <c r="D85" s="84" t="s">
        <v>2801</v>
      </c>
      <c r="E85" s="84" t="b">
        <v>0</v>
      </c>
      <c r="F85" s="84" t="b">
        <v>0</v>
      </c>
      <c r="G85" s="84" t="b">
        <v>0</v>
      </c>
    </row>
    <row r="86" spans="1:7" ht="15">
      <c r="A86" s="84" t="s">
        <v>292</v>
      </c>
      <c r="B86" s="84">
        <v>8</v>
      </c>
      <c r="C86" s="122">
        <v>0.003846213908333246</v>
      </c>
      <c r="D86" s="84" t="s">
        <v>2801</v>
      </c>
      <c r="E86" s="84" t="b">
        <v>0</v>
      </c>
      <c r="F86" s="84" t="b">
        <v>0</v>
      </c>
      <c r="G86" s="84" t="b">
        <v>0</v>
      </c>
    </row>
    <row r="87" spans="1:7" ht="15">
      <c r="A87" s="84" t="s">
        <v>2460</v>
      </c>
      <c r="B87" s="84">
        <v>8</v>
      </c>
      <c r="C87" s="122">
        <v>0.004178718862713286</v>
      </c>
      <c r="D87" s="84" t="s">
        <v>2801</v>
      </c>
      <c r="E87" s="84" t="b">
        <v>1</v>
      </c>
      <c r="F87" s="84" t="b">
        <v>0</v>
      </c>
      <c r="G87" s="84" t="b">
        <v>0</v>
      </c>
    </row>
    <row r="88" spans="1:7" ht="15">
      <c r="A88" s="84" t="s">
        <v>240</v>
      </c>
      <c r="B88" s="84">
        <v>8</v>
      </c>
      <c r="C88" s="122">
        <v>0.004178718862713286</v>
      </c>
      <c r="D88" s="84" t="s">
        <v>2801</v>
      </c>
      <c r="E88" s="84" t="b">
        <v>0</v>
      </c>
      <c r="F88" s="84" t="b">
        <v>0</v>
      </c>
      <c r="G88" s="84" t="b">
        <v>0</v>
      </c>
    </row>
    <row r="89" spans="1:7" ht="15">
      <c r="A89" s="84" t="s">
        <v>2461</v>
      </c>
      <c r="B89" s="84">
        <v>7</v>
      </c>
      <c r="C89" s="122">
        <v>0.0035004816238314463</v>
      </c>
      <c r="D89" s="84" t="s">
        <v>2801</v>
      </c>
      <c r="E89" s="84" t="b">
        <v>0</v>
      </c>
      <c r="F89" s="84" t="b">
        <v>0</v>
      </c>
      <c r="G89" s="84" t="b">
        <v>0</v>
      </c>
    </row>
    <row r="90" spans="1:7" ht="15">
      <c r="A90" s="84" t="s">
        <v>2462</v>
      </c>
      <c r="B90" s="84">
        <v>7</v>
      </c>
      <c r="C90" s="122">
        <v>0.0035004816238314463</v>
      </c>
      <c r="D90" s="84" t="s">
        <v>2801</v>
      </c>
      <c r="E90" s="84" t="b">
        <v>0</v>
      </c>
      <c r="F90" s="84" t="b">
        <v>0</v>
      </c>
      <c r="G90" s="84" t="b">
        <v>0</v>
      </c>
    </row>
    <row r="91" spans="1:7" ht="15">
      <c r="A91" s="84" t="s">
        <v>2463</v>
      </c>
      <c r="B91" s="84">
        <v>7</v>
      </c>
      <c r="C91" s="122">
        <v>0.0035004816238314463</v>
      </c>
      <c r="D91" s="84" t="s">
        <v>2801</v>
      </c>
      <c r="E91" s="84" t="b">
        <v>0</v>
      </c>
      <c r="F91" s="84" t="b">
        <v>0</v>
      </c>
      <c r="G91" s="84" t="b">
        <v>0</v>
      </c>
    </row>
    <row r="92" spans="1:7" ht="15">
      <c r="A92" s="84" t="s">
        <v>2464</v>
      </c>
      <c r="B92" s="84">
        <v>7</v>
      </c>
      <c r="C92" s="122">
        <v>0.0035004816238314463</v>
      </c>
      <c r="D92" s="84" t="s">
        <v>2801</v>
      </c>
      <c r="E92" s="84" t="b">
        <v>0</v>
      </c>
      <c r="F92" s="84" t="b">
        <v>0</v>
      </c>
      <c r="G92" s="84" t="b">
        <v>0</v>
      </c>
    </row>
    <row r="93" spans="1:7" ht="15">
      <c r="A93" s="84" t="s">
        <v>2465</v>
      </c>
      <c r="B93" s="84">
        <v>7</v>
      </c>
      <c r="C93" s="122">
        <v>0.0035004816238314463</v>
      </c>
      <c r="D93" s="84" t="s">
        <v>2801</v>
      </c>
      <c r="E93" s="84" t="b">
        <v>0</v>
      </c>
      <c r="F93" s="84" t="b">
        <v>0</v>
      </c>
      <c r="G93" s="84" t="b">
        <v>0</v>
      </c>
    </row>
    <row r="94" spans="1:7" ht="15">
      <c r="A94" s="84" t="s">
        <v>2466</v>
      </c>
      <c r="B94" s="84">
        <v>7</v>
      </c>
      <c r="C94" s="122">
        <v>0.003840766470720224</v>
      </c>
      <c r="D94" s="84" t="s">
        <v>2801</v>
      </c>
      <c r="E94" s="84" t="b">
        <v>0</v>
      </c>
      <c r="F94" s="84" t="b">
        <v>0</v>
      </c>
      <c r="G94" s="84" t="b">
        <v>0</v>
      </c>
    </row>
    <row r="95" spans="1:7" ht="15">
      <c r="A95" s="84" t="s">
        <v>2467</v>
      </c>
      <c r="B95" s="84">
        <v>7</v>
      </c>
      <c r="C95" s="122">
        <v>0.0035004816238314463</v>
      </c>
      <c r="D95" s="84" t="s">
        <v>2801</v>
      </c>
      <c r="E95" s="84" t="b">
        <v>0</v>
      </c>
      <c r="F95" s="84" t="b">
        <v>0</v>
      </c>
      <c r="G95" s="84" t="b">
        <v>0</v>
      </c>
    </row>
    <row r="96" spans="1:7" ht="15">
      <c r="A96" s="84" t="s">
        <v>2468</v>
      </c>
      <c r="B96" s="84">
        <v>7</v>
      </c>
      <c r="C96" s="122">
        <v>0.0035004816238314463</v>
      </c>
      <c r="D96" s="84" t="s">
        <v>2801</v>
      </c>
      <c r="E96" s="84" t="b">
        <v>1</v>
      </c>
      <c r="F96" s="84" t="b">
        <v>0</v>
      </c>
      <c r="G96" s="84" t="b">
        <v>0</v>
      </c>
    </row>
    <row r="97" spans="1:7" ht="15">
      <c r="A97" s="84" t="s">
        <v>2469</v>
      </c>
      <c r="B97" s="84">
        <v>7</v>
      </c>
      <c r="C97" s="122">
        <v>0.0035004816238314463</v>
      </c>
      <c r="D97" s="84" t="s">
        <v>2801</v>
      </c>
      <c r="E97" s="84" t="b">
        <v>0</v>
      </c>
      <c r="F97" s="84" t="b">
        <v>0</v>
      </c>
      <c r="G97" s="84" t="b">
        <v>0</v>
      </c>
    </row>
    <row r="98" spans="1:7" ht="15">
      <c r="A98" s="84" t="s">
        <v>263</v>
      </c>
      <c r="B98" s="84">
        <v>7</v>
      </c>
      <c r="C98" s="122">
        <v>0.0035004816238314463</v>
      </c>
      <c r="D98" s="84" t="s">
        <v>2801</v>
      </c>
      <c r="E98" s="84" t="b">
        <v>0</v>
      </c>
      <c r="F98" s="84" t="b">
        <v>0</v>
      </c>
      <c r="G98" s="84" t="b">
        <v>0</v>
      </c>
    </row>
    <row r="99" spans="1:7" ht="15">
      <c r="A99" s="84" t="s">
        <v>2470</v>
      </c>
      <c r="B99" s="84">
        <v>7</v>
      </c>
      <c r="C99" s="122">
        <v>0.004066438490366396</v>
      </c>
      <c r="D99" s="84" t="s">
        <v>2801</v>
      </c>
      <c r="E99" s="84" t="b">
        <v>0</v>
      </c>
      <c r="F99" s="84" t="b">
        <v>0</v>
      </c>
      <c r="G99" s="84" t="b">
        <v>0</v>
      </c>
    </row>
    <row r="100" spans="1:7" ht="15">
      <c r="A100" s="84" t="s">
        <v>250</v>
      </c>
      <c r="B100" s="84">
        <v>7</v>
      </c>
      <c r="C100" s="122">
        <v>0.0035004816238314463</v>
      </c>
      <c r="D100" s="84" t="s">
        <v>2801</v>
      </c>
      <c r="E100" s="84" t="b">
        <v>0</v>
      </c>
      <c r="F100" s="84" t="b">
        <v>0</v>
      </c>
      <c r="G100" s="84" t="b">
        <v>0</v>
      </c>
    </row>
    <row r="101" spans="1:7" ht="15">
      <c r="A101" s="84" t="s">
        <v>285</v>
      </c>
      <c r="B101" s="84">
        <v>7</v>
      </c>
      <c r="C101" s="122">
        <v>0.0035004816238314463</v>
      </c>
      <c r="D101" s="84" t="s">
        <v>2801</v>
      </c>
      <c r="E101" s="84" t="b">
        <v>0</v>
      </c>
      <c r="F101" s="84" t="b">
        <v>0</v>
      </c>
      <c r="G101" s="84" t="b">
        <v>0</v>
      </c>
    </row>
    <row r="102" spans="1:7" ht="15">
      <c r="A102" s="84" t="s">
        <v>2471</v>
      </c>
      <c r="B102" s="84">
        <v>6</v>
      </c>
      <c r="C102" s="122">
        <v>0.003134039147034964</v>
      </c>
      <c r="D102" s="84" t="s">
        <v>2801</v>
      </c>
      <c r="E102" s="84" t="b">
        <v>0</v>
      </c>
      <c r="F102" s="84" t="b">
        <v>0</v>
      </c>
      <c r="G102" s="84" t="b">
        <v>0</v>
      </c>
    </row>
    <row r="103" spans="1:7" ht="15">
      <c r="A103" s="84" t="s">
        <v>2089</v>
      </c>
      <c r="B103" s="84">
        <v>6</v>
      </c>
      <c r="C103" s="122">
        <v>0.003134039147034964</v>
      </c>
      <c r="D103" s="84" t="s">
        <v>2801</v>
      </c>
      <c r="E103" s="84" t="b">
        <v>0</v>
      </c>
      <c r="F103" s="84" t="b">
        <v>0</v>
      </c>
      <c r="G103" s="84" t="b">
        <v>0</v>
      </c>
    </row>
    <row r="104" spans="1:7" ht="15">
      <c r="A104" s="84" t="s">
        <v>2090</v>
      </c>
      <c r="B104" s="84">
        <v>6</v>
      </c>
      <c r="C104" s="122">
        <v>0.003134039147034964</v>
      </c>
      <c r="D104" s="84" t="s">
        <v>2801</v>
      </c>
      <c r="E104" s="84" t="b">
        <v>0</v>
      </c>
      <c r="F104" s="84" t="b">
        <v>0</v>
      </c>
      <c r="G104" s="84" t="b">
        <v>0</v>
      </c>
    </row>
    <row r="105" spans="1:7" ht="15">
      <c r="A105" s="84" t="s">
        <v>2472</v>
      </c>
      <c r="B105" s="84">
        <v>6</v>
      </c>
      <c r="C105" s="122">
        <v>0.003134039147034964</v>
      </c>
      <c r="D105" s="84" t="s">
        <v>2801</v>
      </c>
      <c r="E105" s="84" t="b">
        <v>0</v>
      </c>
      <c r="F105" s="84" t="b">
        <v>0</v>
      </c>
      <c r="G105" s="84" t="b">
        <v>0</v>
      </c>
    </row>
    <row r="106" spans="1:7" ht="15">
      <c r="A106" s="84" t="s">
        <v>2070</v>
      </c>
      <c r="B106" s="84">
        <v>6</v>
      </c>
      <c r="C106" s="122">
        <v>0.0037348974218133694</v>
      </c>
      <c r="D106" s="84" t="s">
        <v>2801</v>
      </c>
      <c r="E106" s="84" t="b">
        <v>1</v>
      </c>
      <c r="F106" s="84" t="b">
        <v>0</v>
      </c>
      <c r="G106" s="84" t="b">
        <v>0</v>
      </c>
    </row>
    <row r="107" spans="1:7" ht="15">
      <c r="A107" s="84" t="s">
        <v>2473</v>
      </c>
      <c r="B107" s="84">
        <v>6</v>
      </c>
      <c r="C107" s="122">
        <v>0.003134039147034964</v>
      </c>
      <c r="D107" s="84" t="s">
        <v>2801</v>
      </c>
      <c r="E107" s="84" t="b">
        <v>0</v>
      </c>
      <c r="F107" s="84" t="b">
        <v>0</v>
      </c>
      <c r="G107" s="84" t="b">
        <v>0</v>
      </c>
    </row>
    <row r="108" spans="1:7" ht="15">
      <c r="A108" s="84" t="s">
        <v>2474</v>
      </c>
      <c r="B108" s="84">
        <v>6</v>
      </c>
      <c r="C108" s="122">
        <v>0.0032920855463316203</v>
      </c>
      <c r="D108" s="84" t="s">
        <v>2801</v>
      </c>
      <c r="E108" s="84" t="b">
        <v>0</v>
      </c>
      <c r="F108" s="84" t="b">
        <v>0</v>
      </c>
      <c r="G108" s="84" t="b">
        <v>0</v>
      </c>
    </row>
    <row r="109" spans="1:7" ht="15">
      <c r="A109" s="84" t="s">
        <v>2475</v>
      </c>
      <c r="B109" s="84">
        <v>6</v>
      </c>
      <c r="C109" s="122">
        <v>0.003134039147034964</v>
      </c>
      <c r="D109" s="84" t="s">
        <v>2801</v>
      </c>
      <c r="E109" s="84" t="b">
        <v>0</v>
      </c>
      <c r="F109" s="84" t="b">
        <v>0</v>
      </c>
      <c r="G109" s="84" t="b">
        <v>0</v>
      </c>
    </row>
    <row r="110" spans="1:7" ht="15">
      <c r="A110" s="84" t="s">
        <v>2476</v>
      </c>
      <c r="B110" s="84">
        <v>6</v>
      </c>
      <c r="C110" s="122">
        <v>0.003134039147034964</v>
      </c>
      <c r="D110" s="84" t="s">
        <v>2801</v>
      </c>
      <c r="E110" s="84" t="b">
        <v>0</v>
      </c>
      <c r="F110" s="84" t="b">
        <v>0</v>
      </c>
      <c r="G110" s="84" t="b">
        <v>0</v>
      </c>
    </row>
    <row r="111" spans="1:7" ht="15">
      <c r="A111" s="84" t="s">
        <v>2477</v>
      </c>
      <c r="B111" s="84">
        <v>6</v>
      </c>
      <c r="C111" s="122">
        <v>0.003134039147034964</v>
      </c>
      <c r="D111" s="84" t="s">
        <v>2801</v>
      </c>
      <c r="E111" s="84" t="b">
        <v>0</v>
      </c>
      <c r="F111" s="84" t="b">
        <v>0</v>
      </c>
      <c r="G111" s="84" t="b">
        <v>0</v>
      </c>
    </row>
    <row r="112" spans="1:7" ht="15">
      <c r="A112" s="84" t="s">
        <v>2478</v>
      </c>
      <c r="B112" s="84">
        <v>6</v>
      </c>
      <c r="C112" s="122">
        <v>0.003134039147034964</v>
      </c>
      <c r="D112" s="84" t="s">
        <v>2801</v>
      </c>
      <c r="E112" s="84" t="b">
        <v>0</v>
      </c>
      <c r="F112" s="84" t="b">
        <v>0</v>
      </c>
      <c r="G112" s="84" t="b">
        <v>0</v>
      </c>
    </row>
    <row r="113" spans="1:7" ht="15">
      <c r="A113" s="84" t="s">
        <v>278</v>
      </c>
      <c r="B113" s="84">
        <v>6</v>
      </c>
      <c r="C113" s="122">
        <v>0.003134039147034964</v>
      </c>
      <c r="D113" s="84" t="s">
        <v>2801</v>
      </c>
      <c r="E113" s="84" t="b">
        <v>0</v>
      </c>
      <c r="F113" s="84" t="b">
        <v>0</v>
      </c>
      <c r="G113" s="84" t="b">
        <v>0</v>
      </c>
    </row>
    <row r="114" spans="1:7" ht="15">
      <c r="A114" s="84" t="s">
        <v>2479</v>
      </c>
      <c r="B114" s="84">
        <v>6</v>
      </c>
      <c r="C114" s="122">
        <v>0.003134039147034964</v>
      </c>
      <c r="D114" s="84" t="s">
        <v>2801</v>
      </c>
      <c r="E114" s="84" t="b">
        <v>0</v>
      </c>
      <c r="F114" s="84" t="b">
        <v>0</v>
      </c>
      <c r="G114" s="84" t="b">
        <v>0</v>
      </c>
    </row>
    <row r="115" spans="1:7" ht="15">
      <c r="A115" s="84" t="s">
        <v>2480</v>
      </c>
      <c r="B115" s="84">
        <v>6</v>
      </c>
      <c r="C115" s="122">
        <v>0.003134039147034964</v>
      </c>
      <c r="D115" s="84" t="s">
        <v>2801</v>
      </c>
      <c r="E115" s="84" t="b">
        <v>1</v>
      </c>
      <c r="F115" s="84" t="b">
        <v>0</v>
      </c>
      <c r="G115" s="84" t="b">
        <v>0</v>
      </c>
    </row>
    <row r="116" spans="1:7" ht="15">
      <c r="A116" s="84" t="s">
        <v>2481</v>
      </c>
      <c r="B116" s="84">
        <v>6</v>
      </c>
      <c r="C116" s="122">
        <v>0.003134039147034964</v>
      </c>
      <c r="D116" s="84" t="s">
        <v>2801</v>
      </c>
      <c r="E116" s="84" t="b">
        <v>0</v>
      </c>
      <c r="F116" s="84" t="b">
        <v>0</v>
      </c>
      <c r="G116" s="84" t="b">
        <v>0</v>
      </c>
    </row>
    <row r="117" spans="1:7" ht="15">
      <c r="A117" s="84" t="s">
        <v>2482</v>
      </c>
      <c r="B117" s="84">
        <v>6</v>
      </c>
      <c r="C117" s="122">
        <v>0.003134039147034964</v>
      </c>
      <c r="D117" s="84" t="s">
        <v>2801</v>
      </c>
      <c r="E117" s="84" t="b">
        <v>0</v>
      </c>
      <c r="F117" s="84" t="b">
        <v>0</v>
      </c>
      <c r="G117" s="84" t="b">
        <v>0</v>
      </c>
    </row>
    <row r="118" spans="1:7" ht="15">
      <c r="A118" s="84" t="s">
        <v>2483</v>
      </c>
      <c r="B118" s="84">
        <v>6</v>
      </c>
      <c r="C118" s="122">
        <v>0.003134039147034964</v>
      </c>
      <c r="D118" s="84" t="s">
        <v>2801</v>
      </c>
      <c r="E118" s="84" t="b">
        <v>0</v>
      </c>
      <c r="F118" s="84" t="b">
        <v>0</v>
      </c>
      <c r="G118" s="84" t="b">
        <v>0</v>
      </c>
    </row>
    <row r="119" spans="1:7" ht="15">
      <c r="A119" s="84" t="s">
        <v>271</v>
      </c>
      <c r="B119" s="84">
        <v>6</v>
      </c>
      <c r="C119" s="122">
        <v>0.003134039147034964</v>
      </c>
      <c r="D119" s="84" t="s">
        <v>2801</v>
      </c>
      <c r="E119" s="84" t="b">
        <v>0</v>
      </c>
      <c r="F119" s="84" t="b">
        <v>0</v>
      </c>
      <c r="G119" s="84" t="b">
        <v>0</v>
      </c>
    </row>
    <row r="120" spans="1:7" ht="15">
      <c r="A120" s="84" t="s">
        <v>2484</v>
      </c>
      <c r="B120" s="84">
        <v>6</v>
      </c>
      <c r="C120" s="122">
        <v>0.004086376980806745</v>
      </c>
      <c r="D120" s="84" t="s">
        <v>2801</v>
      </c>
      <c r="E120" s="84" t="b">
        <v>0</v>
      </c>
      <c r="F120" s="84" t="b">
        <v>0</v>
      </c>
      <c r="G120" s="84" t="b">
        <v>0</v>
      </c>
    </row>
    <row r="121" spans="1:7" ht="15">
      <c r="A121" s="84" t="s">
        <v>2485</v>
      </c>
      <c r="B121" s="84">
        <v>6</v>
      </c>
      <c r="C121" s="122">
        <v>0.003134039147034964</v>
      </c>
      <c r="D121" s="84" t="s">
        <v>2801</v>
      </c>
      <c r="E121" s="84" t="b">
        <v>0</v>
      </c>
      <c r="F121" s="84" t="b">
        <v>0</v>
      </c>
      <c r="G121" s="84" t="b">
        <v>0</v>
      </c>
    </row>
    <row r="122" spans="1:7" ht="15">
      <c r="A122" s="84" t="s">
        <v>2486</v>
      </c>
      <c r="B122" s="84">
        <v>6</v>
      </c>
      <c r="C122" s="122">
        <v>0.004086376980806745</v>
      </c>
      <c r="D122" s="84" t="s">
        <v>2801</v>
      </c>
      <c r="E122" s="84" t="b">
        <v>0</v>
      </c>
      <c r="F122" s="84" t="b">
        <v>0</v>
      </c>
      <c r="G122" s="84" t="b">
        <v>0</v>
      </c>
    </row>
    <row r="123" spans="1:7" ht="15">
      <c r="A123" s="84" t="s">
        <v>2099</v>
      </c>
      <c r="B123" s="84">
        <v>5</v>
      </c>
      <c r="C123" s="122">
        <v>0.002743404621943017</v>
      </c>
      <c r="D123" s="84" t="s">
        <v>2801</v>
      </c>
      <c r="E123" s="84" t="b">
        <v>0</v>
      </c>
      <c r="F123" s="84" t="b">
        <v>0</v>
      </c>
      <c r="G123" s="84" t="b">
        <v>0</v>
      </c>
    </row>
    <row r="124" spans="1:7" ht="15">
      <c r="A124" s="84" t="s">
        <v>2487</v>
      </c>
      <c r="B124" s="84">
        <v>5</v>
      </c>
      <c r="C124" s="122">
        <v>0.002743404621943017</v>
      </c>
      <c r="D124" s="84" t="s">
        <v>2801</v>
      </c>
      <c r="E124" s="84" t="b">
        <v>0</v>
      </c>
      <c r="F124" s="84" t="b">
        <v>0</v>
      </c>
      <c r="G124" s="84" t="b">
        <v>0</v>
      </c>
    </row>
    <row r="125" spans="1:7" ht="15">
      <c r="A125" s="84" t="s">
        <v>2488</v>
      </c>
      <c r="B125" s="84">
        <v>5</v>
      </c>
      <c r="C125" s="122">
        <v>0.002743404621943017</v>
      </c>
      <c r="D125" s="84" t="s">
        <v>2801</v>
      </c>
      <c r="E125" s="84" t="b">
        <v>0</v>
      </c>
      <c r="F125" s="84" t="b">
        <v>0</v>
      </c>
      <c r="G125" s="84" t="b">
        <v>0</v>
      </c>
    </row>
    <row r="126" spans="1:7" ht="15">
      <c r="A126" s="84" t="s">
        <v>2091</v>
      </c>
      <c r="B126" s="84">
        <v>5</v>
      </c>
      <c r="C126" s="122">
        <v>0.002743404621943017</v>
      </c>
      <c r="D126" s="84" t="s">
        <v>2801</v>
      </c>
      <c r="E126" s="84" t="b">
        <v>0</v>
      </c>
      <c r="F126" s="84" t="b">
        <v>0</v>
      </c>
      <c r="G126" s="84" t="b">
        <v>0</v>
      </c>
    </row>
    <row r="127" spans="1:7" ht="15">
      <c r="A127" s="84" t="s">
        <v>301</v>
      </c>
      <c r="B127" s="84">
        <v>5</v>
      </c>
      <c r="C127" s="122">
        <v>0.002743404621943017</v>
      </c>
      <c r="D127" s="84" t="s">
        <v>2801</v>
      </c>
      <c r="E127" s="84" t="b">
        <v>0</v>
      </c>
      <c r="F127" s="84" t="b">
        <v>0</v>
      </c>
      <c r="G127" s="84" t="b">
        <v>0</v>
      </c>
    </row>
    <row r="128" spans="1:7" ht="15">
      <c r="A128" s="84" t="s">
        <v>2489</v>
      </c>
      <c r="B128" s="84">
        <v>5</v>
      </c>
      <c r="C128" s="122">
        <v>0.002743404621943017</v>
      </c>
      <c r="D128" s="84" t="s">
        <v>2801</v>
      </c>
      <c r="E128" s="84" t="b">
        <v>0</v>
      </c>
      <c r="F128" s="84" t="b">
        <v>0</v>
      </c>
      <c r="G128" s="84" t="b">
        <v>0</v>
      </c>
    </row>
    <row r="129" spans="1:7" ht="15">
      <c r="A129" s="84" t="s">
        <v>2490</v>
      </c>
      <c r="B129" s="84">
        <v>5</v>
      </c>
      <c r="C129" s="122">
        <v>0.002904598921690283</v>
      </c>
      <c r="D129" s="84" t="s">
        <v>2801</v>
      </c>
      <c r="E129" s="84" t="b">
        <v>0</v>
      </c>
      <c r="F129" s="84" t="b">
        <v>0</v>
      </c>
      <c r="G129" s="84" t="b">
        <v>0</v>
      </c>
    </row>
    <row r="130" spans="1:7" ht="15">
      <c r="A130" s="84" t="s">
        <v>2491</v>
      </c>
      <c r="B130" s="84">
        <v>5</v>
      </c>
      <c r="C130" s="122">
        <v>0.002743404621943017</v>
      </c>
      <c r="D130" s="84" t="s">
        <v>2801</v>
      </c>
      <c r="E130" s="84" t="b">
        <v>1</v>
      </c>
      <c r="F130" s="84" t="b">
        <v>0</v>
      </c>
      <c r="G130" s="84" t="b">
        <v>0</v>
      </c>
    </row>
    <row r="131" spans="1:7" ht="15">
      <c r="A131" s="84" t="s">
        <v>2492</v>
      </c>
      <c r="B131" s="84">
        <v>5</v>
      </c>
      <c r="C131" s="122">
        <v>0.002743404621943017</v>
      </c>
      <c r="D131" s="84" t="s">
        <v>2801</v>
      </c>
      <c r="E131" s="84" t="b">
        <v>1</v>
      </c>
      <c r="F131" s="84" t="b">
        <v>0</v>
      </c>
      <c r="G131" s="84" t="b">
        <v>0</v>
      </c>
    </row>
    <row r="132" spans="1:7" ht="15">
      <c r="A132" s="84" t="s">
        <v>2493</v>
      </c>
      <c r="B132" s="84">
        <v>5</v>
      </c>
      <c r="C132" s="122">
        <v>0.002904598921690283</v>
      </c>
      <c r="D132" s="84" t="s">
        <v>2801</v>
      </c>
      <c r="E132" s="84" t="b">
        <v>0</v>
      </c>
      <c r="F132" s="84" t="b">
        <v>0</v>
      </c>
      <c r="G132" s="84" t="b">
        <v>0</v>
      </c>
    </row>
    <row r="133" spans="1:7" ht="15">
      <c r="A133" s="84" t="s">
        <v>295</v>
      </c>
      <c r="B133" s="84">
        <v>5</v>
      </c>
      <c r="C133" s="122">
        <v>0.002904598921690283</v>
      </c>
      <c r="D133" s="84" t="s">
        <v>2801</v>
      </c>
      <c r="E133" s="84" t="b">
        <v>0</v>
      </c>
      <c r="F133" s="84" t="b">
        <v>0</v>
      </c>
      <c r="G133" s="84" t="b">
        <v>0</v>
      </c>
    </row>
    <row r="134" spans="1:7" ht="15">
      <c r="A134" s="84" t="s">
        <v>2494</v>
      </c>
      <c r="B134" s="84">
        <v>5</v>
      </c>
      <c r="C134" s="122">
        <v>0.002743404621943017</v>
      </c>
      <c r="D134" s="84" t="s">
        <v>2801</v>
      </c>
      <c r="E134" s="84" t="b">
        <v>1</v>
      </c>
      <c r="F134" s="84" t="b">
        <v>0</v>
      </c>
      <c r="G134" s="84" t="b">
        <v>0</v>
      </c>
    </row>
    <row r="135" spans="1:7" ht="15">
      <c r="A135" s="84" t="s">
        <v>2495</v>
      </c>
      <c r="B135" s="84">
        <v>5</v>
      </c>
      <c r="C135" s="122">
        <v>0.002743404621943017</v>
      </c>
      <c r="D135" s="84" t="s">
        <v>2801</v>
      </c>
      <c r="E135" s="84" t="b">
        <v>0</v>
      </c>
      <c r="F135" s="84" t="b">
        <v>0</v>
      </c>
      <c r="G135" s="84" t="b">
        <v>0</v>
      </c>
    </row>
    <row r="136" spans="1:7" ht="15">
      <c r="A136" s="84" t="s">
        <v>2496</v>
      </c>
      <c r="B136" s="84">
        <v>5</v>
      </c>
      <c r="C136" s="122">
        <v>0.002743404621943017</v>
      </c>
      <c r="D136" s="84" t="s">
        <v>2801</v>
      </c>
      <c r="E136" s="84" t="b">
        <v>0</v>
      </c>
      <c r="F136" s="84" t="b">
        <v>0</v>
      </c>
      <c r="G136" s="84" t="b">
        <v>0</v>
      </c>
    </row>
    <row r="137" spans="1:7" ht="15">
      <c r="A137" s="84" t="s">
        <v>2497</v>
      </c>
      <c r="B137" s="84">
        <v>5</v>
      </c>
      <c r="C137" s="122">
        <v>0.002743404621943017</v>
      </c>
      <c r="D137" s="84" t="s">
        <v>2801</v>
      </c>
      <c r="E137" s="84" t="b">
        <v>0</v>
      </c>
      <c r="F137" s="84" t="b">
        <v>0</v>
      </c>
      <c r="G137" s="84" t="b">
        <v>0</v>
      </c>
    </row>
    <row r="138" spans="1:7" ht="15">
      <c r="A138" s="84" t="s">
        <v>2498</v>
      </c>
      <c r="B138" s="84">
        <v>5</v>
      </c>
      <c r="C138" s="122">
        <v>0.002743404621943017</v>
      </c>
      <c r="D138" s="84" t="s">
        <v>2801</v>
      </c>
      <c r="E138" s="84" t="b">
        <v>1</v>
      </c>
      <c r="F138" s="84" t="b">
        <v>0</v>
      </c>
      <c r="G138" s="84" t="b">
        <v>0</v>
      </c>
    </row>
    <row r="139" spans="1:7" ht="15">
      <c r="A139" s="84" t="s">
        <v>2499</v>
      </c>
      <c r="B139" s="84">
        <v>5</v>
      </c>
      <c r="C139" s="122">
        <v>0.002743404621943017</v>
      </c>
      <c r="D139" s="84" t="s">
        <v>2801</v>
      </c>
      <c r="E139" s="84" t="b">
        <v>1</v>
      </c>
      <c r="F139" s="84" t="b">
        <v>0</v>
      </c>
      <c r="G139" s="84" t="b">
        <v>0</v>
      </c>
    </row>
    <row r="140" spans="1:7" ht="15">
      <c r="A140" s="84" t="s">
        <v>2500</v>
      </c>
      <c r="B140" s="84">
        <v>5</v>
      </c>
      <c r="C140" s="122">
        <v>0.002743404621943017</v>
      </c>
      <c r="D140" s="84" t="s">
        <v>2801</v>
      </c>
      <c r="E140" s="84" t="b">
        <v>0</v>
      </c>
      <c r="F140" s="84" t="b">
        <v>0</v>
      </c>
      <c r="G140" s="84" t="b">
        <v>0</v>
      </c>
    </row>
    <row r="141" spans="1:7" ht="15">
      <c r="A141" s="84" t="s">
        <v>2501</v>
      </c>
      <c r="B141" s="84">
        <v>5</v>
      </c>
      <c r="C141" s="122">
        <v>0.002743404621943017</v>
      </c>
      <c r="D141" s="84" t="s">
        <v>2801</v>
      </c>
      <c r="E141" s="84" t="b">
        <v>0</v>
      </c>
      <c r="F141" s="84" t="b">
        <v>0</v>
      </c>
      <c r="G141" s="84" t="b">
        <v>0</v>
      </c>
    </row>
    <row r="142" spans="1:7" ht="15">
      <c r="A142" s="84" t="s">
        <v>2502</v>
      </c>
      <c r="B142" s="84">
        <v>5</v>
      </c>
      <c r="C142" s="122">
        <v>0.002743404621943017</v>
      </c>
      <c r="D142" s="84" t="s">
        <v>2801</v>
      </c>
      <c r="E142" s="84" t="b">
        <v>0</v>
      </c>
      <c r="F142" s="84" t="b">
        <v>0</v>
      </c>
      <c r="G142" s="84" t="b">
        <v>0</v>
      </c>
    </row>
    <row r="143" spans="1:7" ht="15">
      <c r="A143" s="84" t="s">
        <v>2503</v>
      </c>
      <c r="B143" s="84">
        <v>5</v>
      </c>
      <c r="C143" s="122">
        <v>0.002743404621943017</v>
      </c>
      <c r="D143" s="84" t="s">
        <v>2801</v>
      </c>
      <c r="E143" s="84" t="b">
        <v>0</v>
      </c>
      <c r="F143" s="84" t="b">
        <v>0</v>
      </c>
      <c r="G143" s="84" t="b">
        <v>0</v>
      </c>
    </row>
    <row r="144" spans="1:7" ht="15">
      <c r="A144" s="84" t="s">
        <v>2504</v>
      </c>
      <c r="B144" s="84">
        <v>5</v>
      </c>
      <c r="C144" s="122">
        <v>0.002743404621943017</v>
      </c>
      <c r="D144" s="84" t="s">
        <v>2801</v>
      </c>
      <c r="E144" s="84" t="b">
        <v>0</v>
      </c>
      <c r="F144" s="84" t="b">
        <v>0</v>
      </c>
      <c r="G144" s="84" t="b">
        <v>0</v>
      </c>
    </row>
    <row r="145" spans="1:7" ht="15">
      <c r="A145" s="84" t="s">
        <v>2505</v>
      </c>
      <c r="B145" s="84">
        <v>5</v>
      </c>
      <c r="C145" s="122">
        <v>0.002743404621943017</v>
      </c>
      <c r="D145" s="84" t="s">
        <v>2801</v>
      </c>
      <c r="E145" s="84" t="b">
        <v>0</v>
      </c>
      <c r="F145" s="84" t="b">
        <v>0</v>
      </c>
      <c r="G145" s="84" t="b">
        <v>0</v>
      </c>
    </row>
    <row r="146" spans="1:7" ht="15">
      <c r="A146" s="84" t="s">
        <v>2506</v>
      </c>
      <c r="B146" s="84">
        <v>5</v>
      </c>
      <c r="C146" s="122">
        <v>0.002743404621943017</v>
      </c>
      <c r="D146" s="84" t="s">
        <v>2801</v>
      </c>
      <c r="E146" s="84" t="b">
        <v>0</v>
      </c>
      <c r="F146" s="84" t="b">
        <v>0</v>
      </c>
      <c r="G146" s="84" t="b">
        <v>0</v>
      </c>
    </row>
    <row r="147" spans="1:7" ht="15">
      <c r="A147" s="84" t="s">
        <v>2507</v>
      </c>
      <c r="B147" s="84">
        <v>5</v>
      </c>
      <c r="C147" s="122">
        <v>0.002743404621943017</v>
      </c>
      <c r="D147" s="84" t="s">
        <v>2801</v>
      </c>
      <c r="E147" s="84" t="b">
        <v>0</v>
      </c>
      <c r="F147" s="84" t="b">
        <v>0</v>
      </c>
      <c r="G147" s="84" t="b">
        <v>0</v>
      </c>
    </row>
    <row r="148" spans="1:7" ht="15">
      <c r="A148" s="84" t="s">
        <v>2508</v>
      </c>
      <c r="B148" s="84">
        <v>5</v>
      </c>
      <c r="C148" s="122">
        <v>0.002743404621943017</v>
      </c>
      <c r="D148" s="84" t="s">
        <v>2801</v>
      </c>
      <c r="E148" s="84" t="b">
        <v>0</v>
      </c>
      <c r="F148" s="84" t="b">
        <v>0</v>
      </c>
      <c r="G148" s="84" t="b">
        <v>0</v>
      </c>
    </row>
    <row r="149" spans="1:7" ht="15">
      <c r="A149" s="84" t="s">
        <v>245</v>
      </c>
      <c r="B149" s="84">
        <v>5</v>
      </c>
      <c r="C149" s="122">
        <v>0.002743404621943017</v>
      </c>
      <c r="D149" s="84" t="s">
        <v>2801</v>
      </c>
      <c r="E149" s="84" t="b">
        <v>0</v>
      </c>
      <c r="F149" s="84" t="b">
        <v>0</v>
      </c>
      <c r="G149" s="84" t="b">
        <v>0</v>
      </c>
    </row>
    <row r="150" spans="1:7" ht="15">
      <c r="A150" s="84" t="s">
        <v>2509</v>
      </c>
      <c r="B150" s="84">
        <v>5</v>
      </c>
      <c r="C150" s="122">
        <v>0.002904598921690283</v>
      </c>
      <c r="D150" s="84" t="s">
        <v>2801</v>
      </c>
      <c r="E150" s="84" t="b">
        <v>0</v>
      </c>
      <c r="F150" s="84" t="b">
        <v>0</v>
      </c>
      <c r="G150" s="84" t="b">
        <v>0</v>
      </c>
    </row>
    <row r="151" spans="1:7" ht="15">
      <c r="A151" s="84" t="s">
        <v>2510</v>
      </c>
      <c r="B151" s="84">
        <v>5</v>
      </c>
      <c r="C151" s="122">
        <v>0.002904598921690283</v>
      </c>
      <c r="D151" s="84" t="s">
        <v>2801</v>
      </c>
      <c r="E151" s="84" t="b">
        <v>0</v>
      </c>
      <c r="F151" s="84" t="b">
        <v>0</v>
      </c>
      <c r="G151" s="84" t="b">
        <v>0</v>
      </c>
    </row>
    <row r="152" spans="1:7" ht="15">
      <c r="A152" s="84" t="s">
        <v>247</v>
      </c>
      <c r="B152" s="84">
        <v>5</v>
      </c>
      <c r="C152" s="122">
        <v>0.002743404621943017</v>
      </c>
      <c r="D152" s="84" t="s">
        <v>2801</v>
      </c>
      <c r="E152" s="84" t="b">
        <v>0</v>
      </c>
      <c r="F152" s="84" t="b">
        <v>0</v>
      </c>
      <c r="G152" s="84" t="b">
        <v>0</v>
      </c>
    </row>
    <row r="153" spans="1:7" ht="15">
      <c r="A153" s="84" t="s">
        <v>2096</v>
      </c>
      <c r="B153" s="84">
        <v>4</v>
      </c>
      <c r="C153" s="122">
        <v>0.0023236791373522267</v>
      </c>
      <c r="D153" s="84" t="s">
        <v>2801</v>
      </c>
      <c r="E153" s="84" t="b">
        <v>0</v>
      </c>
      <c r="F153" s="84" t="b">
        <v>0</v>
      </c>
      <c r="G153" s="84" t="b">
        <v>0</v>
      </c>
    </row>
    <row r="154" spans="1:7" ht="15">
      <c r="A154" s="84" t="s">
        <v>2098</v>
      </c>
      <c r="B154" s="84">
        <v>4</v>
      </c>
      <c r="C154" s="122">
        <v>0.0023236791373522267</v>
      </c>
      <c r="D154" s="84" t="s">
        <v>2801</v>
      </c>
      <c r="E154" s="84" t="b">
        <v>0</v>
      </c>
      <c r="F154" s="84" t="b">
        <v>0</v>
      </c>
      <c r="G154" s="84" t="b">
        <v>0</v>
      </c>
    </row>
    <row r="155" spans="1:7" ht="15">
      <c r="A155" s="84" t="s">
        <v>2103</v>
      </c>
      <c r="B155" s="84">
        <v>4</v>
      </c>
      <c r="C155" s="122">
        <v>0.0023236791373522267</v>
      </c>
      <c r="D155" s="84" t="s">
        <v>2801</v>
      </c>
      <c r="E155" s="84" t="b">
        <v>0</v>
      </c>
      <c r="F155" s="84" t="b">
        <v>0</v>
      </c>
      <c r="G155" s="84" t="b">
        <v>0</v>
      </c>
    </row>
    <row r="156" spans="1:7" ht="15">
      <c r="A156" s="84" t="s">
        <v>2511</v>
      </c>
      <c r="B156" s="84">
        <v>4</v>
      </c>
      <c r="C156" s="122">
        <v>0.0023236791373522267</v>
      </c>
      <c r="D156" s="84" t="s">
        <v>2801</v>
      </c>
      <c r="E156" s="84" t="b">
        <v>0</v>
      </c>
      <c r="F156" s="84" t="b">
        <v>0</v>
      </c>
      <c r="G156" s="84" t="b">
        <v>0</v>
      </c>
    </row>
    <row r="157" spans="1:7" ht="15">
      <c r="A157" s="84" t="s">
        <v>2512</v>
      </c>
      <c r="B157" s="84">
        <v>4</v>
      </c>
      <c r="C157" s="122">
        <v>0.0023236791373522267</v>
      </c>
      <c r="D157" s="84" t="s">
        <v>2801</v>
      </c>
      <c r="E157" s="84" t="b">
        <v>0</v>
      </c>
      <c r="F157" s="84" t="b">
        <v>0</v>
      </c>
      <c r="G157" s="84" t="b">
        <v>0</v>
      </c>
    </row>
    <row r="158" spans="1:7" ht="15">
      <c r="A158" s="84" t="s">
        <v>2513</v>
      </c>
      <c r="B158" s="84">
        <v>4</v>
      </c>
      <c r="C158" s="122">
        <v>0.0023236791373522267</v>
      </c>
      <c r="D158" s="84" t="s">
        <v>2801</v>
      </c>
      <c r="E158" s="84" t="b">
        <v>1</v>
      </c>
      <c r="F158" s="84" t="b">
        <v>0</v>
      </c>
      <c r="G158" s="84" t="b">
        <v>0</v>
      </c>
    </row>
    <row r="159" spans="1:7" ht="15">
      <c r="A159" s="84" t="s">
        <v>2514</v>
      </c>
      <c r="B159" s="84">
        <v>4</v>
      </c>
      <c r="C159" s="122">
        <v>0.0023236791373522267</v>
      </c>
      <c r="D159" s="84" t="s">
        <v>2801</v>
      </c>
      <c r="E159" s="84" t="b">
        <v>0</v>
      </c>
      <c r="F159" s="84" t="b">
        <v>0</v>
      </c>
      <c r="G159" s="84" t="b">
        <v>0</v>
      </c>
    </row>
    <row r="160" spans="1:7" ht="15">
      <c r="A160" s="84" t="s">
        <v>2515</v>
      </c>
      <c r="B160" s="84">
        <v>4</v>
      </c>
      <c r="C160" s="122">
        <v>0.0024899316145422464</v>
      </c>
      <c r="D160" s="84" t="s">
        <v>2801</v>
      </c>
      <c r="E160" s="84" t="b">
        <v>0</v>
      </c>
      <c r="F160" s="84" t="b">
        <v>0</v>
      </c>
      <c r="G160" s="84" t="b">
        <v>0</v>
      </c>
    </row>
    <row r="161" spans="1:7" ht="15">
      <c r="A161" s="84" t="s">
        <v>2516</v>
      </c>
      <c r="B161" s="84">
        <v>4</v>
      </c>
      <c r="C161" s="122">
        <v>0.0023236791373522267</v>
      </c>
      <c r="D161" s="84" t="s">
        <v>2801</v>
      </c>
      <c r="E161" s="84" t="b">
        <v>0</v>
      </c>
      <c r="F161" s="84" t="b">
        <v>0</v>
      </c>
      <c r="G161" s="84" t="b">
        <v>0</v>
      </c>
    </row>
    <row r="162" spans="1:7" ht="15">
      <c r="A162" s="84" t="s">
        <v>2517</v>
      </c>
      <c r="B162" s="84">
        <v>4</v>
      </c>
      <c r="C162" s="122">
        <v>0.0023236791373522267</v>
      </c>
      <c r="D162" s="84" t="s">
        <v>2801</v>
      </c>
      <c r="E162" s="84" t="b">
        <v>0</v>
      </c>
      <c r="F162" s="84" t="b">
        <v>0</v>
      </c>
      <c r="G162" s="84" t="b">
        <v>0</v>
      </c>
    </row>
    <row r="163" spans="1:7" ht="15">
      <c r="A163" s="84" t="s">
        <v>2518</v>
      </c>
      <c r="B163" s="84">
        <v>4</v>
      </c>
      <c r="C163" s="122">
        <v>0.0023236791373522267</v>
      </c>
      <c r="D163" s="84" t="s">
        <v>2801</v>
      </c>
      <c r="E163" s="84" t="b">
        <v>0</v>
      </c>
      <c r="F163" s="84" t="b">
        <v>0</v>
      </c>
      <c r="G163" s="84" t="b">
        <v>0</v>
      </c>
    </row>
    <row r="164" spans="1:7" ht="15">
      <c r="A164" s="84" t="s">
        <v>2519</v>
      </c>
      <c r="B164" s="84">
        <v>4</v>
      </c>
      <c r="C164" s="122">
        <v>0.0023236791373522267</v>
      </c>
      <c r="D164" s="84" t="s">
        <v>2801</v>
      </c>
      <c r="E164" s="84" t="b">
        <v>0</v>
      </c>
      <c r="F164" s="84" t="b">
        <v>1</v>
      </c>
      <c r="G164" s="84" t="b">
        <v>0</v>
      </c>
    </row>
    <row r="165" spans="1:7" ht="15">
      <c r="A165" s="84" t="s">
        <v>2520</v>
      </c>
      <c r="B165" s="84">
        <v>4</v>
      </c>
      <c r="C165" s="122">
        <v>0.0023236791373522267</v>
      </c>
      <c r="D165" s="84" t="s">
        <v>2801</v>
      </c>
      <c r="E165" s="84" t="b">
        <v>0</v>
      </c>
      <c r="F165" s="84" t="b">
        <v>0</v>
      </c>
      <c r="G165" s="84" t="b">
        <v>0</v>
      </c>
    </row>
    <row r="166" spans="1:7" ht="15">
      <c r="A166" s="84" t="s">
        <v>2521</v>
      </c>
      <c r="B166" s="84">
        <v>4</v>
      </c>
      <c r="C166" s="122">
        <v>0.0023236791373522267</v>
      </c>
      <c r="D166" s="84" t="s">
        <v>2801</v>
      </c>
      <c r="E166" s="84" t="b">
        <v>0</v>
      </c>
      <c r="F166" s="84" t="b">
        <v>0</v>
      </c>
      <c r="G166" s="84" t="b">
        <v>0</v>
      </c>
    </row>
    <row r="167" spans="1:7" ht="15">
      <c r="A167" s="84" t="s">
        <v>2522</v>
      </c>
      <c r="B167" s="84">
        <v>4</v>
      </c>
      <c r="C167" s="122">
        <v>0.0023236791373522267</v>
      </c>
      <c r="D167" s="84" t="s">
        <v>2801</v>
      </c>
      <c r="E167" s="84" t="b">
        <v>0</v>
      </c>
      <c r="F167" s="84" t="b">
        <v>0</v>
      </c>
      <c r="G167" s="84" t="b">
        <v>0</v>
      </c>
    </row>
    <row r="168" spans="1:7" ht="15">
      <c r="A168" s="84" t="s">
        <v>2523</v>
      </c>
      <c r="B168" s="84">
        <v>4</v>
      </c>
      <c r="C168" s="122">
        <v>0.0023236791373522267</v>
      </c>
      <c r="D168" s="84" t="s">
        <v>2801</v>
      </c>
      <c r="E168" s="84" t="b">
        <v>0</v>
      </c>
      <c r="F168" s="84" t="b">
        <v>0</v>
      </c>
      <c r="G168" s="84" t="b">
        <v>0</v>
      </c>
    </row>
    <row r="169" spans="1:7" ht="15">
      <c r="A169" s="84" t="s">
        <v>2524</v>
      </c>
      <c r="B169" s="84">
        <v>4</v>
      </c>
      <c r="C169" s="122">
        <v>0.0023236791373522267</v>
      </c>
      <c r="D169" s="84" t="s">
        <v>2801</v>
      </c>
      <c r="E169" s="84" t="b">
        <v>0</v>
      </c>
      <c r="F169" s="84" t="b">
        <v>0</v>
      </c>
      <c r="G169" s="84" t="b">
        <v>0</v>
      </c>
    </row>
    <row r="170" spans="1:7" ht="15">
      <c r="A170" s="84" t="s">
        <v>2525</v>
      </c>
      <c r="B170" s="84">
        <v>4</v>
      </c>
      <c r="C170" s="122">
        <v>0.0023236791373522267</v>
      </c>
      <c r="D170" s="84" t="s">
        <v>2801</v>
      </c>
      <c r="E170" s="84" t="b">
        <v>0</v>
      </c>
      <c r="F170" s="84" t="b">
        <v>0</v>
      </c>
      <c r="G170" s="84" t="b">
        <v>0</v>
      </c>
    </row>
    <row r="171" spans="1:7" ht="15">
      <c r="A171" s="84" t="s">
        <v>2526</v>
      </c>
      <c r="B171" s="84">
        <v>4</v>
      </c>
      <c r="C171" s="122">
        <v>0.0023236791373522267</v>
      </c>
      <c r="D171" s="84" t="s">
        <v>2801</v>
      </c>
      <c r="E171" s="84" t="b">
        <v>0</v>
      </c>
      <c r="F171" s="84" t="b">
        <v>0</v>
      </c>
      <c r="G171" s="84" t="b">
        <v>0</v>
      </c>
    </row>
    <row r="172" spans="1:7" ht="15">
      <c r="A172" s="84" t="s">
        <v>2527</v>
      </c>
      <c r="B172" s="84">
        <v>4</v>
      </c>
      <c r="C172" s="122">
        <v>0.0023236791373522267</v>
      </c>
      <c r="D172" s="84" t="s">
        <v>2801</v>
      </c>
      <c r="E172" s="84" t="b">
        <v>0</v>
      </c>
      <c r="F172" s="84" t="b">
        <v>0</v>
      </c>
      <c r="G172" s="84" t="b">
        <v>0</v>
      </c>
    </row>
    <row r="173" spans="1:7" ht="15">
      <c r="A173" s="84" t="s">
        <v>2528</v>
      </c>
      <c r="B173" s="84">
        <v>4</v>
      </c>
      <c r="C173" s="122">
        <v>0.0023236791373522267</v>
      </c>
      <c r="D173" s="84" t="s">
        <v>2801</v>
      </c>
      <c r="E173" s="84" t="b">
        <v>0</v>
      </c>
      <c r="F173" s="84" t="b">
        <v>0</v>
      </c>
      <c r="G173" s="84" t="b">
        <v>0</v>
      </c>
    </row>
    <row r="174" spans="1:7" ht="15">
      <c r="A174" s="84" t="s">
        <v>253</v>
      </c>
      <c r="B174" s="84">
        <v>4</v>
      </c>
      <c r="C174" s="122">
        <v>0.0023236791373522267</v>
      </c>
      <c r="D174" s="84" t="s">
        <v>2801</v>
      </c>
      <c r="E174" s="84" t="b">
        <v>0</v>
      </c>
      <c r="F174" s="84" t="b">
        <v>0</v>
      </c>
      <c r="G174" s="84" t="b">
        <v>0</v>
      </c>
    </row>
    <row r="175" spans="1:7" ht="15">
      <c r="A175" s="84" t="s">
        <v>2529</v>
      </c>
      <c r="B175" s="84">
        <v>4</v>
      </c>
      <c r="C175" s="122">
        <v>0.0023236791373522267</v>
      </c>
      <c r="D175" s="84" t="s">
        <v>2801</v>
      </c>
      <c r="E175" s="84" t="b">
        <v>0</v>
      </c>
      <c r="F175" s="84" t="b">
        <v>0</v>
      </c>
      <c r="G175" s="84" t="b">
        <v>0</v>
      </c>
    </row>
    <row r="176" spans="1:7" ht="15">
      <c r="A176" s="84" t="s">
        <v>2530</v>
      </c>
      <c r="B176" s="84">
        <v>4</v>
      </c>
      <c r="C176" s="122">
        <v>0.0023236791373522267</v>
      </c>
      <c r="D176" s="84" t="s">
        <v>2801</v>
      </c>
      <c r="E176" s="84" t="b">
        <v>1</v>
      </c>
      <c r="F176" s="84" t="b">
        <v>0</v>
      </c>
      <c r="G176" s="84" t="b">
        <v>0</v>
      </c>
    </row>
    <row r="177" spans="1:7" ht="15">
      <c r="A177" s="84" t="s">
        <v>2531</v>
      </c>
      <c r="B177" s="84">
        <v>4</v>
      </c>
      <c r="C177" s="122">
        <v>0.0023236791373522267</v>
      </c>
      <c r="D177" s="84" t="s">
        <v>2801</v>
      </c>
      <c r="E177" s="84" t="b">
        <v>1</v>
      </c>
      <c r="F177" s="84" t="b">
        <v>0</v>
      </c>
      <c r="G177" s="84" t="b">
        <v>0</v>
      </c>
    </row>
    <row r="178" spans="1:7" ht="15">
      <c r="A178" s="84" t="s">
        <v>2532</v>
      </c>
      <c r="B178" s="84">
        <v>4</v>
      </c>
      <c r="C178" s="122">
        <v>0.0023236791373522267</v>
      </c>
      <c r="D178" s="84" t="s">
        <v>2801</v>
      </c>
      <c r="E178" s="84" t="b">
        <v>0</v>
      </c>
      <c r="F178" s="84" t="b">
        <v>0</v>
      </c>
      <c r="G178" s="84" t="b">
        <v>0</v>
      </c>
    </row>
    <row r="179" spans="1:7" ht="15">
      <c r="A179" s="84" t="s">
        <v>2533</v>
      </c>
      <c r="B179" s="84">
        <v>4</v>
      </c>
      <c r="C179" s="122">
        <v>0.0023236791373522267</v>
      </c>
      <c r="D179" s="84" t="s">
        <v>2801</v>
      </c>
      <c r="E179" s="84" t="b">
        <v>0</v>
      </c>
      <c r="F179" s="84" t="b">
        <v>0</v>
      </c>
      <c r="G179" s="84" t="b">
        <v>0</v>
      </c>
    </row>
    <row r="180" spans="1:7" ht="15">
      <c r="A180" s="84" t="s">
        <v>290</v>
      </c>
      <c r="B180" s="84">
        <v>4</v>
      </c>
      <c r="C180" s="122">
        <v>0.0023236791373522267</v>
      </c>
      <c r="D180" s="84" t="s">
        <v>2801</v>
      </c>
      <c r="E180" s="84" t="b">
        <v>0</v>
      </c>
      <c r="F180" s="84" t="b">
        <v>0</v>
      </c>
      <c r="G180" s="84" t="b">
        <v>0</v>
      </c>
    </row>
    <row r="181" spans="1:7" ht="15">
      <c r="A181" s="84" t="s">
        <v>2534</v>
      </c>
      <c r="B181" s="84">
        <v>4</v>
      </c>
      <c r="C181" s="122">
        <v>0.0023236791373522267</v>
      </c>
      <c r="D181" s="84" t="s">
        <v>2801</v>
      </c>
      <c r="E181" s="84" t="b">
        <v>0</v>
      </c>
      <c r="F181" s="84" t="b">
        <v>1</v>
      </c>
      <c r="G181" s="84" t="b">
        <v>0</v>
      </c>
    </row>
    <row r="182" spans="1:7" ht="15">
      <c r="A182" s="84" t="s">
        <v>2535</v>
      </c>
      <c r="B182" s="84">
        <v>4</v>
      </c>
      <c r="C182" s="122">
        <v>0.0023236791373522267</v>
      </c>
      <c r="D182" s="84" t="s">
        <v>2801</v>
      </c>
      <c r="E182" s="84" t="b">
        <v>0</v>
      </c>
      <c r="F182" s="84" t="b">
        <v>0</v>
      </c>
      <c r="G182" s="84" t="b">
        <v>0</v>
      </c>
    </row>
    <row r="183" spans="1:7" ht="15">
      <c r="A183" s="84" t="s">
        <v>2536</v>
      </c>
      <c r="B183" s="84">
        <v>4</v>
      </c>
      <c r="C183" s="122">
        <v>0.0023236791373522267</v>
      </c>
      <c r="D183" s="84" t="s">
        <v>2801</v>
      </c>
      <c r="E183" s="84" t="b">
        <v>0</v>
      </c>
      <c r="F183" s="84" t="b">
        <v>0</v>
      </c>
      <c r="G183" s="84" t="b">
        <v>0</v>
      </c>
    </row>
    <row r="184" spans="1:7" ht="15">
      <c r="A184" s="84" t="s">
        <v>2537</v>
      </c>
      <c r="B184" s="84">
        <v>4</v>
      </c>
      <c r="C184" s="122">
        <v>0.0023236791373522267</v>
      </c>
      <c r="D184" s="84" t="s">
        <v>2801</v>
      </c>
      <c r="E184" s="84" t="b">
        <v>0</v>
      </c>
      <c r="F184" s="84" t="b">
        <v>0</v>
      </c>
      <c r="G184" s="84" t="b">
        <v>0</v>
      </c>
    </row>
    <row r="185" spans="1:7" ht="15">
      <c r="A185" s="84" t="s">
        <v>2538</v>
      </c>
      <c r="B185" s="84">
        <v>4</v>
      </c>
      <c r="C185" s="122">
        <v>0.0023236791373522267</v>
      </c>
      <c r="D185" s="84" t="s">
        <v>2801</v>
      </c>
      <c r="E185" s="84" t="b">
        <v>0</v>
      </c>
      <c r="F185" s="84" t="b">
        <v>0</v>
      </c>
      <c r="G185" s="84" t="b">
        <v>0</v>
      </c>
    </row>
    <row r="186" spans="1:7" ht="15">
      <c r="A186" s="84" t="s">
        <v>2539</v>
      </c>
      <c r="B186" s="84">
        <v>4</v>
      </c>
      <c r="C186" s="122">
        <v>0.0027242513205378302</v>
      </c>
      <c r="D186" s="84" t="s">
        <v>2801</v>
      </c>
      <c r="E186" s="84" t="b">
        <v>0</v>
      </c>
      <c r="F186" s="84" t="b">
        <v>0</v>
      </c>
      <c r="G186" s="84" t="b">
        <v>0</v>
      </c>
    </row>
    <row r="187" spans="1:7" ht="15">
      <c r="A187" s="84" t="s">
        <v>2540</v>
      </c>
      <c r="B187" s="84">
        <v>4</v>
      </c>
      <c r="C187" s="122">
        <v>0.0027242513205378302</v>
      </c>
      <c r="D187" s="84" t="s">
        <v>2801</v>
      </c>
      <c r="E187" s="84" t="b">
        <v>0</v>
      </c>
      <c r="F187" s="84" t="b">
        <v>0</v>
      </c>
      <c r="G187" s="84" t="b">
        <v>0</v>
      </c>
    </row>
    <row r="188" spans="1:7" ht="15">
      <c r="A188" s="84" t="s">
        <v>2541</v>
      </c>
      <c r="B188" s="84">
        <v>4</v>
      </c>
      <c r="C188" s="122">
        <v>0.0023236791373522267</v>
      </c>
      <c r="D188" s="84" t="s">
        <v>2801</v>
      </c>
      <c r="E188" s="84" t="b">
        <v>0</v>
      </c>
      <c r="F188" s="84" t="b">
        <v>0</v>
      </c>
      <c r="G188" s="84" t="b">
        <v>0</v>
      </c>
    </row>
    <row r="189" spans="1:7" ht="15">
      <c r="A189" s="84" t="s">
        <v>2542</v>
      </c>
      <c r="B189" s="84">
        <v>4</v>
      </c>
      <c r="C189" s="122">
        <v>0.0023236791373522267</v>
      </c>
      <c r="D189" s="84" t="s">
        <v>2801</v>
      </c>
      <c r="E189" s="84" t="b">
        <v>0</v>
      </c>
      <c r="F189" s="84" t="b">
        <v>0</v>
      </c>
      <c r="G189" s="84" t="b">
        <v>0</v>
      </c>
    </row>
    <row r="190" spans="1:7" ht="15">
      <c r="A190" s="84" t="s">
        <v>2543</v>
      </c>
      <c r="B190" s="84">
        <v>4</v>
      </c>
      <c r="C190" s="122">
        <v>0.0023236791373522267</v>
      </c>
      <c r="D190" s="84" t="s">
        <v>2801</v>
      </c>
      <c r="E190" s="84" t="b">
        <v>0</v>
      </c>
      <c r="F190" s="84" t="b">
        <v>0</v>
      </c>
      <c r="G190" s="84" t="b">
        <v>0</v>
      </c>
    </row>
    <row r="191" spans="1:7" ht="15">
      <c r="A191" s="84" t="s">
        <v>2544</v>
      </c>
      <c r="B191" s="84">
        <v>4</v>
      </c>
      <c r="C191" s="122">
        <v>0.0023236791373522267</v>
      </c>
      <c r="D191" s="84" t="s">
        <v>2801</v>
      </c>
      <c r="E191" s="84" t="b">
        <v>0</v>
      </c>
      <c r="F191" s="84" t="b">
        <v>0</v>
      </c>
      <c r="G191" s="84" t="b">
        <v>0</v>
      </c>
    </row>
    <row r="192" spans="1:7" ht="15">
      <c r="A192" s="84" t="s">
        <v>2545</v>
      </c>
      <c r="B192" s="84">
        <v>4</v>
      </c>
      <c r="C192" s="122">
        <v>0.0023236791373522267</v>
      </c>
      <c r="D192" s="84" t="s">
        <v>2801</v>
      </c>
      <c r="E192" s="84" t="b">
        <v>0</v>
      </c>
      <c r="F192" s="84" t="b">
        <v>0</v>
      </c>
      <c r="G192" s="84" t="b">
        <v>0</v>
      </c>
    </row>
    <row r="193" spans="1:7" ht="15">
      <c r="A193" s="84" t="s">
        <v>286</v>
      </c>
      <c r="B193" s="84">
        <v>4</v>
      </c>
      <c r="C193" s="122">
        <v>0.0023236791373522267</v>
      </c>
      <c r="D193" s="84" t="s">
        <v>2801</v>
      </c>
      <c r="E193" s="84" t="b">
        <v>0</v>
      </c>
      <c r="F193" s="84" t="b">
        <v>0</v>
      </c>
      <c r="G193" s="84" t="b">
        <v>0</v>
      </c>
    </row>
    <row r="194" spans="1:7" ht="15">
      <c r="A194" s="84" t="s">
        <v>2546</v>
      </c>
      <c r="B194" s="84">
        <v>4</v>
      </c>
      <c r="C194" s="122">
        <v>0.0023236791373522267</v>
      </c>
      <c r="D194" s="84" t="s">
        <v>2801</v>
      </c>
      <c r="E194" s="84" t="b">
        <v>0</v>
      </c>
      <c r="F194" s="84" t="b">
        <v>0</v>
      </c>
      <c r="G194" s="84" t="b">
        <v>0</v>
      </c>
    </row>
    <row r="195" spans="1:7" ht="15">
      <c r="A195" s="84" t="s">
        <v>2547</v>
      </c>
      <c r="B195" s="84">
        <v>4</v>
      </c>
      <c r="C195" s="122">
        <v>0.0023236791373522267</v>
      </c>
      <c r="D195" s="84" t="s">
        <v>2801</v>
      </c>
      <c r="E195" s="84" t="b">
        <v>0</v>
      </c>
      <c r="F195" s="84" t="b">
        <v>0</v>
      </c>
      <c r="G195" s="84" t="b">
        <v>0</v>
      </c>
    </row>
    <row r="196" spans="1:7" ht="15">
      <c r="A196" s="84" t="s">
        <v>2548</v>
      </c>
      <c r="B196" s="84">
        <v>4</v>
      </c>
      <c r="C196" s="122">
        <v>0.0024899316145422464</v>
      </c>
      <c r="D196" s="84" t="s">
        <v>2801</v>
      </c>
      <c r="E196" s="84" t="b">
        <v>0</v>
      </c>
      <c r="F196" s="84" t="b">
        <v>0</v>
      </c>
      <c r="G196" s="84" t="b">
        <v>0</v>
      </c>
    </row>
    <row r="197" spans="1:7" ht="15">
      <c r="A197" s="84" t="s">
        <v>2549</v>
      </c>
      <c r="B197" s="84">
        <v>4</v>
      </c>
      <c r="C197" s="122">
        <v>0.0023236791373522267</v>
      </c>
      <c r="D197" s="84" t="s">
        <v>2801</v>
      </c>
      <c r="E197" s="84" t="b">
        <v>0</v>
      </c>
      <c r="F197" s="84" t="b">
        <v>0</v>
      </c>
      <c r="G197" s="84" t="b">
        <v>0</v>
      </c>
    </row>
    <row r="198" spans="1:7" ht="15">
      <c r="A198" s="84" t="s">
        <v>2550</v>
      </c>
      <c r="B198" s="84">
        <v>4</v>
      </c>
      <c r="C198" s="122">
        <v>0.0024899316145422464</v>
      </c>
      <c r="D198" s="84" t="s">
        <v>2801</v>
      </c>
      <c r="E198" s="84" t="b">
        <v>0</v>
      </c>
      <c r="F198" s="84" t="b">
        <v>0</v>
      </c>
      <c r="G198" s="84" t="b">
        <v>0</v>
      </c>
    </row>
    <row r="199" spans="1:7" ht="15">
      <c r="A199" s="84" t="s">
        <v>2551</v>
      </c>
      <c r="B199" s="84">
        <v>4</v>
      </c>
      <c r="C199" s="122">
        <v>0.0023236791373522267</v>
      </c>
      <c r="D199" s="84" t="s">
        <v>2801</v>
      </c>
      <c r="E199" s="84" t="b">
        <v>0</v>
      </c>
      <c r="F199" s="84" t="b">
        <v>0</v>
      </c>
      <c r="G199" s="84" t="b">
        <v>0</v>
      </c>
    </row>
    <row r="200" spans="1:7" ht="15">
      <c r="A200" s="84" t="s">
        <v>279</v>
      </c>
      <c r="B200" s="84">
        <v>4</v>
      </c>
      <c r="C200" s="122">
        <v>0.0023236791373522267</v>
      </c>
      <c r="D200" s="84" t="s">
        <v>2801</v>
      </c>
      <c r="E200" s="84" t="b">
        <v>0</v>
      </c>
      <c r="F200" s="84" t="b">
        <v>0</v>
      </c>
      <c r="G200" s="84" t="b">
        <v>0</v>
      </c>
    </row>
    <row r="201" spans="1:7" ht="15">
      <c r="A201" s="84" t="s">
        <v>2552</v>
      </c>
      <c r="B201" s="84">
        <v>4</v>
      </c>
      <c r="C201" s="122">
        <v>0.0023236791373522267</v>
      </c>
      <c r="D201" s="84" t="s">
        <v>2801</v>
      </c>
      <c r="E201" s="84" t="b">
        <v>0</v>
      </c>
      <c r="F201" s="84" t="b">
        <v>0</v>
      </c>
      <c r="G201" s="84" t="b">
        <v>0</v>
      </c>
    </row>
    <row r="202" spans="1:7" ht="15">
      <c r="A202" s="84" t="s">
        <v>2553</v>
      </c>
      <c r="B202" s="84">
        <v>4</v>
      </c>
      <c r="C202" s="122">
        <v>0.0023236791373522267</v>
      </c>
      <c r="D202" s="84" t="s">
        <v>2801</v>
      </c>
      <c r="E202" s="84" t="b">
        <v>0</v>
      </c>
      <c r="F202" s="84" t="b">
        <v>0</v>
      </c>
      <c r="G202" s="84" t="b">
        <v>0</v>
      </c>
    </row>
    <row r="203" spans="1:7" ht="15">
      <c r="A203" s="84" t="s">
        <v>2554</v>
      </c>
      <c r="B203" s="84">
        <v>4</v>
      </c>
      <c r="C203" s="122">
        <v>0.0023236791373522267</v>
      </c>
      <c r="D203" s="84" t="s">
        <v>2801</v>
      </c>
      <c r="E203" s="84" t="b">
        <v>0</v>
      </c>
      <c r="F203" s="84" t="b">
        <v>0</v>
      </c>
      <c r="G203" s="84" t="b">
        <v>0</v>
      </c>
    </row>
    <row r="204" spans="1:7" ht="15">
      <c r="A204" s="84" t="s">
        <v>2555</v>
      </c>
      <c r="B204" s="84">
        <v>4</v>
      </c>
      <c r="C204" s="122">
        <v>0.0023236791373522267</v>
      </c>
      <c r="D204" s="84" t="s">
        <v>2801</v>
      </c>
      <c r="E204" s="84" t="b">
        <v>0</v>
      </c>
      <c r="F204" s="84" t="b">
        <v>0</v>
      </c>
      <c r="G204" s="84" t="b">
        <v>0</v>
      </c>
    </row>
    <row r="205" spans="1:7" ht="15">
      <c r="A205" s="84" t="s">
        <v>2101</v>
      </c>
      <c r="B205" s="84">
        <v>3</v>
      </c>
      <c r="C205" s="122">
        <v>0.0018674487109066847</v>
      </c>
      <c r="D205" s="84" t="s">
        <v>2801</v>
      </c>
      <c r="E205" s="84" t="b">
        <v>0</v>
      </c>
      <c r="F205" s="84" t="b">
        <v>0</v>
      </c>
      <c r="G205" s="84" t="b">
        <v>0</v>
      </c>
    </row>
    <row r="206" spans="1:7" ht="15">
      <c r="A206" s="84" t="s">
        <v>2556</v>
      </c>
      <c r="B206" s="84">
        <v>3</v>
      </c>
      <c r="C206" s="122">
        <v>0.0018674487109066847</v>
      </c>
      <c r="D206" s="84" t="s">
        <v>2801</v>
      </c>
      <c r="E206" s="84" t="b">
        <v>1</v>
      </c>
      <c r="F206" s="84" t="b">
        <v>0</v>
      </c>
      <c r="G206" s="84" t="b">
        <v>0</v>
      </c>
    </row>
    <row r="207" spans="1:7" ht="15">
      <c r="A207" s="84" t="s">
        <v>2044</v>
      </c>
      <c r="B207" s="84">
        <v>3</v>
      </c>
      <c r="C207" s="122">
        <v>0.0018674487109066847</v>
      </c>
      <c r="D207" s="84" t="s">
        <v>2801</v>
      </c>
      <c r="E207" s="84" t="b">
        <v>0</v>
      </c>
      <c r="F207" s="84" t="b">
        <v>0</v>
      </c>
      <c r="G207" s="84" t="b">
        <v>0</v>
      </c>
    </row>
    <row r="208" spans="1:7" ht="15">
      <c r="A208" s="84" t="s">
        <v>2557</v>
      </c>
      <c r="B208" s="84">
        <v>3</v>
      </c>
      <c r="C208" s="122">
        <v>0.0020431884904033725</v>
      </c>
      <c r="D208" s="84" t="s">
        <v>2801</v>
      </c>
      <c r="E208" s="84" t="b">
        <v>0</v>
      </c>
      <c r="F208" s="84" t="b">
        <v>0</v>
      </c>
      <c r="G208" s="84" t="b">
        <v>0</v>
      </c>
    </row>
    <row r="209" spans="1:7" ht="15">
      <c r="A209" s="84" t="s">
        <v>2558</v>
      </c>
      <c r="B209" s="84">
        <v>3</v>
      </c>
      <c r="C209" s="122">
        <v>0.0018674487109066847</v>
      </c>
      <c r="D209" s="84" t="s">
        <v>2801</v>
      </c>
      <c r="E209" s="84" t="b">
        <v>0</v>
      </c>
      <c r="F209" s="84" t="b">
        <v>0</v>
      </c>
      <c r="G209" s="84" t="b">
        <v>0</v>
      </c>
    </row>
    <row r="210" spans="1:7" ht="15">
      <c r="A210" s="84" t="s">
        <v>305</v>
      </c>
      <c r="B210" s="84">
        <v>3</v>
      </c>
      <c r="C210" s="122">
        <v>0.0018674487109066847</v>
      </c>
      <c r="D210" s="84" t="s">
        <v>2801</v>
      </c>
      <c r="E210" s="84" t="b">
        <v>0</v>
      </c>
      <c r="F210" s="84" t="b">
        <v>0</v>
      </c>
      <c r="G210" s="84" t="b">
        <v>0</v>
      </c>
    </row>
    <row r="211" spans="1:7" ht="15">
      <c r="A211" s="84" t="s">
        <v>2559</v>
      </c>
      <c r="B211" s="84">
        <v>3</v>
      </c>
      <c r="C211" s="122">
        <v>0.0018674487109066847</v>
      </c>
      <c r="D211" s="84" t="s">
        <v>2801</v>
      </c>
      <c r="E211" s="84" t="b">
        <v>0</v>
      </c>
      <c r="F211" s="84" t="b">
        <v>0</v>
      </c>
      <c r="G211" s="84" t="b">
        <v>0</v>
      </c>
    </row>
    <row r="212" spans="1:7" ht="15">
      <c r="A212" s="84" t="s">
        <v>2560</v>
      </c>
      <c r="B212" s="84">
        <v>3</v>
      </c>
      <c r="C212" s="122">
        <v>0.0018674487109066847</v>
      </c>
      <c r="D212" s="84" t="s">
        <v>2801</v>
      </c>
      <c r="E212" s="84" t="b">
        <v>0</v>
      </c>
      <c r="F212" s="84" t="b">
        <v>0</v>
      </c>
      <c r="G212" s="84" t="b">
        <v>0</v>
      </c>
    </row>
    <row r="213" spans="1:7" ht="15">
      <c r="A213" s="84" t="s">
        <v>2561</v>
      </c>
      <c r="B213" s="84">
        <v>3</v>
      </c>
      <c r="C213" s="122">
        <v>0.0018674487109066847</v>
      </c>
      <c r="D213" s="84" t="s">
        <v>2801</v>
      </c>
      <c r="E213" s="84" t="b">
        <v>0</v>
      </c>
      <c r="F213" s="84" t="b">
        <v>0</v>
      </c>
      <c r="G213" s="84" t="b">
        <v>0</v>
      </c>
    </row>
    <row r="214" spans="1:7" ht="15">
      <c r="A214" s="84" t="s">
        <v>2562</v>
      </c>
      <c r="B214" s="84">
        <v>3</v>
      </c>
      <c r="C214" s="122">
        <v>0.0018674487109066847</v>
      </c>
      <c r="D214" s="84" t="s">
        <v>2801</v>
      </c>
      <c r="E214" s="84" t="b">
        <v>0</v>
      </c>
      <c r="F214" s="84" t="b">
        <v>0</v>
      </c>
      <c r="G214" s="84" t="b">
        <v>0</v>
      </c>
    </row>
    <row r="215" spans="1:7" ht="15">
      <c r="A215" s="84" t="s">
        <v>260</v>
      </c>
      <c r="B215" s="84">
        <v>3</v>
      </c>
      <c r="C215" s="122">
        <v>0.0018674487109066847</v>
      </c>
      <c r="D215" s="84" t="s">
        <v>2801</v>
      </c>
      <c r="E215" s="84" t="b">
        <v>0</v>
      </c>
      <c r="F215" s="84" t="b">
        <v>0</v>
      </c>
      <c r="G215" s="84" t="b">
        <v>0</v>
      </c>
    </row>
    <row r="216" spans="1:7" ht="15">
      <c r="A216" s="84" t="s">
        <v>2563</v>
      </c>
      <c r="B216" s="84">
        <v>3</v>
      </c>
      <c r="C216" s="122">
        <v>0.0018674487109066847</v>
      </c>
      <c r="D216" s="84" t="s">
        <v>2801</v>
      </c>
      <c r="E216" s="84" t="b">
        <v>0</v>
      </c>
      <c r="F216" s="84" t="b">
        <v>0</v>
      </c>
      <c r="G216" s="84" t="b">
        <v>0</v>
      </c>
    </row>
    <row r="217" spans="1:7" ht="15">
      <c r="A217" s="84" t="s">
        <v>2564</v>
      </c>
      <c r="B217" s="84">
        <v>3</v>
      </c>
      <c r="C217" s="122">
        <v>0.0018674487109066847</v>
      </c>
      <c r="D217" s="84" t="s">
        <v>2801</v>
      </c>
      <c r="E217" s="84" t="b">
        <v>0</v>
      </c>
      <c r="F217" s="84" t="b">
        <v>0</v>
      </c>
      <c r="G217" s="84" t="b">
        <v>0</v>
      </c>
    </row>
    <row r="218" spans="1:7" ht="15">
      <c r="A218" s="84" t="s">
        <v>2565</v>
      </c>
      <c r="B218" s="84">
        <v>3</v>
      </c>
      <c r="C218" s="122">
        <v>0.0018674487109066847</v>
      </c>
      <c r="D218" s="84" t="s">
        <v>2801</v>
      </c>
      <c r="E218" s="84" t="b">
        <v>0</v>
      </c>
      <c r="F218" s="84" t="b">
        <v>0</v>
      </c>
      <c r="G218" s="84" t="b">
        <v>0</v>
      </c>
    </row>
    <row r="219" spans="1:7" ht="15">
      <c r="A219" s="84" t="s">
        <v>2566</v>
      </c>
      <c r="B219" s="84">
        <v>3</v>
      </c>
      <c r="C219" s="122">
        <v>0.0018674487109066847</v>
      </c>
      <c r="D219" s="84" t="s">
        <v>2801</v>
      </c>
      <c r="E219" s="84" t="b">
        <v>0</v>
      </c>
      <c r="F219" s="84" t="b">
        <v>0</v>
      </c>
      <c r="G219" s="84" t="b">
        <v>0</v>
      </c>
    </row>
    <row r="220" spans="1:7" ht="15">
      <c r="A220" s="84" t="s">
        <v>2567</v>
      </c>
      <c r="B220" s="84">
        <v>3</v>
      </c>
      <c r="C220" s="122">
        <v>0.0018674487109066847</v>
      </c>
      <c r="D220" s="84" t="s">
        <v>2801</v>
      </c>
      <c r="E220" s="84" t="b">
        <v>0</v>
      </c>
      <c r="F220" s="84" t="b">
        <v>0</v>
      </c>
      <c r="G220" s="84" t="b">
        <v>0</v>
      </c>
    </row>
    <row r="221" spans="1:7" ht="15">
      <c r="A221" s="84" t="s">
        <v>2568</v>
      </c>
      <c r="B221" s="84">
        <v>3</v>
      </c>
      <c r="C221" s="122">
        <v>0.0018674487109066847</v>
      </c>
      <c r="D221" s="84" t="s">
        <v>2801</v>
      </c>
      <c r="E221" s="84" t="b">
        <v>0</v>
      </c>
      <c r="F221" s="84" t="b">
        <v>0</v>
      </c>
      <c r="G221" s="84" t="b">
        <v>0</v>
      </c>
    </row>
    <row r="222" spans="1:7" ht="15">
      <c r="A222" s="84" t="s">
        <v>2569</v>
      </c>
      <c r="B222" s="84">
        <v>3</v>
      </c>
      <c r="C222" s="122">
        <v>0.0018674487109066847</v>
      </c>
      <c r="D222" s="84" t="s">
        <v>2801</v>
      </c>
      <c r="E222" s="84" t="b">
        <v>0</v>
      </c>
      <c r="F222" s="84" t="b">
        <v>0</v>
      </c>
      <c r="G222" s="84" t="b">
        <v>0</v>
      </c>
    </row>
    <row r="223" spans="1:7" ht="15">
      <c r="A223" s="84" t="s">
        <v>2570</v>
      </c>
      <c r="B223" s="84">
        <v>3</v>
      </c>
      <c r="C223" s="122">
        <v>0.0018674487109066847</v>
      </c>
      <c r="D223" s="84" t="s">
        <v>2801</v>
      </c>
      <c r="E223" s="84" t="b">
        <v>0</v>
      </c>
      <c r="F223" s="84" t="b">
        <v>0</v>
      </c>
      <c r="G223" s="84" t="b">
        <v>0</v>
      </c>
    </row>
    <row r="224" spans="1:7" ht="15">
      <c r="A224" s="84" t="s">
        <v>2571</v>
      </c>
      <c r="B224" s="84">
        <v>3</v>
      </c>
      <c r="C224" s="122">
        <v>0.0018674487109066847</v>
      </c>
      <c r="D224" s="84" t="s">
        <v>2801</v>
      </c>
      <c r="E224" s="84" t="b">
        <v>0</v>
      </c>
      <c r="F224" s="84" t="b">
        <v>0</v>
      </c>
      <c r="G224" s="84" t="b">
        <v>0</v>
      </c>
    </row>
    <row r="225" spans="1:7" ht="15">
      <c r="A225" s="84" t="s">
        <v>2572</v>
      </c>
      <c r="B225" s="84">
        <v>3</v>
      </c>
      <c r="C225" s="122">
        <v>0.0018674487109066847</v>
      </c>
      <c r="D225" s="84" t="s">
        <v>2801</v>
      </c>
      <c r="E225" s="84" t="b">
        <v>0</v>
      </c>
      <c r="F225" s="84" t="b">
        <v>0</v>
      </c>
      <c r="G225" s="84" t="b">
        <v>0</v>
      </c>
    </row>
    <row r="226" spans="1:7" ht="15">
      <c r="A226" s="84" t="s">
        <v>1445</v>
      </c>
      <c r="B226" s="84">
        <v>3</v>
      </c>
      <c r="C226" s="122">
        <v>0.0018674487109066847</v>
      </c>
      <c r="D226" s="84" t="s">
        <v>2801</v>
      </c>
      <c r="E226" s="84" t="b">
        <v>0</v>
      </c>
      <c r="F226" s="84" t="b">
        <v>0</v>
      </c>
      <c r="G226" s="84" t="b">
        <v>0</v>
      </c>
    </row>
    <row r="227" spans="1:7" ht="15">
      <c r="A227" s="84" t="s">
        <v>2573</v>
      </c>
      <c r="B227" s="84">
        <v>3</v>
      </c>
      <c r="C227" s="122">
        <v>0.0018674487109066847</v>
      </c>
      <c r="D227" s="84" t="s">
        <v>2801</v>
      </c>
      <c r="E227" s="84" t="b">
        <v>1</v>
      </c>
      <c r="F227" s="84" t="b">
        <v>0</v>
      </c>
      <c r="G227" s="84" t="b">
        <v>0</v>
      </c>
    </row>
    <row r="228" spans="1:7" ht="15">
      <c r="A228" s="84" t="s">
        <v>2574</v>
      </c>
      <c r="B228" s="84">
        <v>3</v>
      </c>
      <c r="C228" s="122">
        <v>0.0018674487109066847</v>
      </c>
      <c r="D228" s="84" t="s">
        <v>2801</v>
      </c>
      <c r="E228" s="84" t="b">
        <v>0</v>
      </c>
      <c r="F228" s="84" t="b">
        <v>0</v>
      </c>
      <c r="G228" s="84" t="b">
        <v>0</v>
      </c>
    </row>
    <row r="229" spans="1:7" ht="15">
      <c r="A229" s="84" t="s">
        <v>2575</v>
      </c>
      <c r="B229" s="84">
        <v>3</v>
      </c>
      <c r="C229" s="122">
        <v>0.0018674487109066847</v>
      </c>
      <c r="D229" s="84" t="s">
        <v>2801</v>
      </c>
      <c r="E229" s="84" t="b">
        <v>0</v>
      </c>
      <c r="F229" s="84" t="b">
        <v>0</v>
      </c>
      <c r="G229" s="84" t="b">
        <v>0</v>
      </c>
    </row>
    <row r="230" spans="1:7" ht="15">
      <c r="A230" s="84" t="s">
        <v>2576</v>
      </c>
      <c r="B230" s="84">
        <v>3</v>
      </c>
      <c r="C230" s="122">
        <v>0.0018674487109066847</v>
      </c>
      <c r="D230" s="84" t="s">
        <v>2801</v>
      </c>
      <c r="E230" s="84" t="b">
        <v>0</v>
      </c>
      <c r="F230" s="84" t="b">
        <v>0</v>
      </c>
      <c r="G230" s="84" t="b">
        <v>0</v>
      </c>
    </row>
    <row r="231" spans="1:7" ht="15">
      <c r="A231" s="84" t="s">
        <v>2577</v>
      </c>
      <c r="B231" s="84">
        <v>3</v>
      </c>
      <c r="C231" s="122">
        <v>0.0018674487109066847</v>
      </c>
      <c r="D231" s="84" t="s">
        <v>2801</v>
      </c>
      <c r="E231" s="84" t="b">
        <v>0</v>
      </c>
      <c r="F231" s="84" t="b">
        <v>0</v>
      </c>
      <c r="G231" s="84" t="b">
        <v>0</v>
      </c>
    </row>
    <row r="232" spans="1:7" ht="15">
      <c r="A232" s="84" t="s">
        <v>2578</v>
      </c>
      <c r="B232" s="84">
        <v>3</v>
      </c>
      <c r="C232" s="122">
        <v>0.0018674487109066847</v>
      </c>
      <c r="D232" s="84" t="s">
        <v>2801</v>
      </c>
      <c r="E232" s="84" t="b">
        <v>0</v>
      </c>
      <c r="F232" s="84" t="b">
        <v>0</v>
      </c>
      <c r="G232" s="84" t="b">
        <v>0</v>
      </c>
    </row>
    <row r="233" spans="1:7" ht="15">
      <c r="A233" s="84" t="s">
        <v>2579</v>
      </c>
      <c r="B233" s="84">
        <v>3</v>
      </c>
      <c r="C233" s="122">
        <v>0.0018674487109066847</v>
      </c>
      <c r="D233" s="84" t="s">
        <v>2801</v>
      </c>
      <c r="E233" s="84" t="b">
        <v>0</v>
      </c>
      <c r="F233" s="84" t="b">
        <v>0</v>
      </c>
      <c r="G233" s="84" t="b">
        <v>0</v>
      </c>
    </row>
    <row r="234" spans="1:7" ht="15">
      <c r="A234" s="84" t="s">
        <v>2580</v>
      </c>
      <c r="B234" s="84">
        <v>3</v>
      </c>
      <c r="C234" s="122">
        <v>0.0020431884904033725</v>
      </c>
      <c r="D234" s="84" t="s">
        <v>2801</v>
      </c>
      <c r="E234" s="84" t="b">
        <v>0</v>
      </c>
      <c r="F234" s="84" t="b">
        <v>0</v>
      </c>
      <c r="G234" s="84" t="b">
        <v>0</v>
      </c>
    </row>
    <row r="235" spans="1:7" ht="15">
      <c r="A235" s="84" t="s">
        <v>2581</v>
      </c>
      <c r="B235" s="84">
        <v>3</v>
      </c>
      <c r="C235" s="122">
        <v>0.0018674487109066847</v>
      </c>
      <c r="D235" s="84" t="s">
        <v>2801</v>
      </c>
      <c r="E235" s="84" t="b">
        <v>0</v>
      </c>
      <c r="F235" s="84" t="b">
        <v>0</v>
      </c>
      <c r="G235" s="84" t="b">
        <v>0</v>
      </c>
    </row>
    <row r="236" spans="1:7" ht="15">
      <c r="A236" s="84" t="s">
        <v>2582</v>
      </c>
      <c r="B236" s="84">
        <v>3</v>
      </c>
      <c r="C236" s="122">
        <v>0.0018674487109066847</v>
      </c>
      <c r="D236" s="84" t="s">
        <v>2801</v>
      </c>
      <c r="E236" s="84" t="b">
        <v>0</v>
      </c>
      <c r="F236" s="84" t="b">
        <v>0</v>
      </c>
      <c r="G236" s="84" t="b">
        <v>0</v>
      </c>
    </row>
    <row r="237" spans="1:7" ht="15">
      <c r="A237" s="84" t="s">
        <v>2583</v>
      </c>
      <c r="B237" s="84">
        <v>3</v>
      </c>
      <c r="C237" s="122">
        <v>0.0018674487109066847</v>
      </c>
      <c r="D237" s="84" t="s">
        <v>2801</v>
      </c>
      <c r="E237" s="84" t="b">
        <v>0</v>
      </c>
      <c r="F237" s="84" t="b">
        <v>0</v>
      </c>
      <c r="G237" s="84" t="b">
        <v>0</v>
      </c>
    </row>
    <row r="238" spans="1:7" ht="15">
      <c r="A238" s="84" t="s">
        <v>2584</v>
      </c>
      <c r="B238" s="84">
        <v>3</v>
      </c>
      <c r="C238" s="122">
        <v>0.0018674487109066847</v>
      </c>
      <c r="D238" s="84" t="s">
        <v>2801</v>
      </c>
      <c r="E238" s="84" t="b">
        <v>0</v>
      </c>
      <c r="F238" s="84" t="b">
        <v>0</v>
      </c>
      <c r="G238" s="84" t="b">
        <v>0</v>
      </c>
    </row>
    <row r="239" spans="1:7" ht="15">
      <c r="A239" s="84" t="s">
        <v>2585</v>
      </c>
      <c r="B239" s="84">
        <v>3</v>
      </c>
      <c r="C239" s="122">
        <v>0.0018674487109066847</v>
      </c>
      <c r="D239" s="84" t="s">
        <v>2801</v>
      </c>
      <c r="E239" s="84" t="b">
        <v>0</v>
      </c>
      <c r="F239" s="84" t="b">
        <v>0</v>
      </c>
      <c r="G239" s="84" t="b">
        <v>0</v>
      </c>
    </row>
    <row r="240" spans="1:7" ht="15">
      <c r="A240" s="84" t="s">
        <v>2586</v>
      </c>
      <c r="B240" s="84">
        <v>3</v>
      </c>
      <c r="C240" s="122">
        <v>0.0018674487109066847</v>
      </c>
      <c r="D240" s="84" t="s">
        <v>2801</v>
      </c>
      <c r="E240" s="84" t="b">
        <v>0</v>
      </c>
      <c r="F240" s="84" t="b">
        <v>0</v>
      </c>
      <c r="G240" s="84" t="b">
        <v>0</v>
      </c>
    </row>
    <row r="241" spans="1:7" ht="15">
      <c r="A241" s="84" t="s">
        <v>2587</v>
      </c>
      <c r="B241" s="84">
        <v>3</v>
      </c>
      <c r="C241" s="122">
        <v>0.0018674487109066847</v>
      </c>
      <c r="D241" s="84" t="s">
        <v>2801</v>
      </c>
      <c r="E241" s="84" t="b">
        <v>0</v>
      </c>
      <c r="F241" s="84" t="b">
        <v>0</v>
      </c>
      <c r="G241" s="84" t="b">
        <v>0</v>
      </c>
    </row>
    <row r="242" spans="1:7" ht="15">
      <c r="A242" s="84" t="s">
        <v>2588</v>
      </c>
      <c r="B242" s="84">
        <v>3</v>
      </c>
      <c r="C242" s="122">
        <v>0.0018674487109066847</v>
      </c>
      <c r="D242" s="84" t="s">
        <v>2801</v>
      </c>
      <c r="E242" s="84" t="b">
        <v>0</v>
      </c>
      <c r="F242" s="84" t="b">
        <v>0</v>
      </c>
      <c r="G242" s="84" t="b">
        <v>0</v>
      </c>
    </row>
    <row r="243" spans="1:7" ht="15">
      <c r="A243" s="84" t="s">
        <v>2589</v>
      </c>
      <c r="B243" s="84">
        <v>3</v>
      </c>
      <c r="C243" s="122">
        <v>0.0018674487109066847</v>
      </c>
      <c r="D243" s="84" t="s">
        <v>2801</v>
      </c>
      <c r="E243" s="84" t="b">
        <v>0</v>
      </c>
      <c r="F243" s="84" t="b">
        <v>0</v>
      </c>
      <c r="G243" s="84" t="b">
        <v>0</v>
      </c>
    </row>
    <row r="244" spans="1:7" ht="15">
      <c r="A244" s="84" t="s">
        <v>2590</v>
      </c>
      <c r="B244" s="84">
        <v>3</v>
      </c>
      <c r="C244" s="122">
        <v>0.0018674487109066847</v>
      </c>
      <c r="D244" s="84" t="s">
        <v>2801</v>
      </c>
      <c r="E244" s="84" t="b">
        <v>0</v>
      </c>
      <c r="F244" s="84" t="b">
        <v>0</v>
      </c>
      <c r="G244" s="84" t="b">
        <v>0</v>
      </c>
    </row>
    <row r="245" spans="1:7" ht="15">
      <c r="A245" s="84" t="s">
        <v>2591</v>
      </c>
      <c r="B245" s="84">
        <v>3</v>
      </c>
      <c r="C245" s="122">
        <v>0.0018674487109066847</v>
      </c>
      <c r="D245" s="84" t="s">
        <v>2801</v>
      </c>
      <c r="E245" s="84" t="b">
        <v>0</v>
      </c>
      <c r="F245" s="84" t="b">
        <v>0</v>
      </c>
      <c r="G245" s="84" t="b">
        <v>0</v>
      </c>
    </row>
    <row r="246" spans="1:7" ht="15">
      <c r="A246" s="84" t="s">
        <v>2592</v>
      </c>
      <c r="B246" s="84">
        <v>3</v>
      </c>
      <c r="C246" s="122">
        <v>0.0018674487109066847</v>
      </c>
      <c r="D246" s="84" t="s">
        <v>2801</v>
      </c>
      <c r="E246" s="84" t="b">
        <v>1</v>
      </c>
      <c r="F246" s="84" t="b">
        <v>0</v>
      </c>
      <c r="G246" s="84" t="b">
        <v>0</v>
      </c>
    </row>
    <row r="247" spans="1:7" ht="15">
      <c r="A247" s="84" t="s">
        <v>2593</v>
      </c>
      <c r="B247" s="84">
        <v>3</v>
      </c>
      <c r="C247" s="122">
        <v>0.0018674487109066847</v>
      </c>
      <c r="D247" s="84" t="s">
        <v>2801</v>
      </c>
      <c r="E247" s="84" t="b">
        <v>1</v>
      </c>
      <c r="F247" s="84" t="b">
        <v>0</v>
      </c>
      <c r="G247" s="84" t="b">
        <v>0</v>
      </c>
    </row>
    <row r="248" spans="1:7" ht="15">
      <c r="A248" s="84" t="s">
        <v>2594</v>
      </c>
      <c r="B248" s="84">
        <v>3</v>
      </c>
      <c r="C248" s="122">
        <v>0.0018674487109066847</v>
      </c>
      <c r="D248" s="84" t="s">
        <v>2801</v>
      </c>
      <c r="E248" s="84" t="b">
        <v>1</v>
      </c>
      <c r="F248" s="84" t="b">
        <v>0</v>
      </c>
      <c r="G248" s="84" t="b">
        <v>0</v>
      </c>
    </row>
    <row r="249" spans="1:7" ht="15">
      <c r="A249" s="84" t="s">
        <v>2595</v>
      </c>
      <c r="B249" s="84">
        <v>3</v>
      </c>
      <c r="C249" s="122">
        <v>0.0018674487109066847</v>
      </c>
      <c r="D249" s="84" t="s">
        <v>2801</v>
      </c>
      <c r="E249" s="84" t="b">
        <v>0</v>
      </c>
      <c r="F249" s="84" t="b">
        <v>0</v>
      </c>
      <c r="G249" s="84" t="b">
        <v>0</v>
      </c>
    </row>
    <row r="250" spans="1:7" ht="15">
      <c r="A250" s="84" t="s">
        <v>2596</v>
      </c>
      <c r="B250" s="84">
        <v>3</v>
      </c>
      <c r="C250" s="122">
        <v>0.0018674487109066847</v>
      </c>
      <c r="D250" s="84" t="s">
        <v>2801</v>
      </c>
      <c r="E250" s="84" t="b">
        <v>1</v>
      </c>
      <c r="F250" s="84" t="b">
        <v>0</v>
      </c>
      <c r="G250" s="84" t="b">
        <v>0</v>
      </c>
    </row>
    <row r="251" spans="1:7" ht="15">
      <c r="A251" s="84" t="s">
        <v>289</v>
      </c>
      <c r="B251" s="84">
        <v>3</v>
      </c>
      <c r="C251" s="122">
        <v>0.0018674487109066847</v>
      </c>
      <c r="D251" s="84" t="s">
        <v>2801</v>
      </c>
      <c r="E251" s="84" t="b">
        <v>0</v>
      </c>
      <c r="F251" s="84" t="b">
        <v>0</v>
      </c>
      <c r="G251" s="84" t="b">
        <v>0</v>
      </c>
    </row>
    <row r="252" spans="1:7" ht="15">
      <c r="A252" s="84" t="s">
        <v>294</v>
      </c>
      <c r="B252" s="84">
        <v>3</v>
      </c>
      <c r="C252" s="122">
        <v>0.0018674487109066847</v>
      </c>
      <c r="D252" s="84" t="s">
        <v>2801</v>
      </c>
      <c r="E252" s="84" t="b">
        <v>0</v>
      </c>
      <c r="F252" s="84" t="b">
        <v>0</v>
      </c>
      <c r="G252" s="84" t="b">
        <v>0</v>
      </c>
    </row>
    <row r="253" spans="1:7" ht="15">
      <c r="A253" s="84" t="s">
        <v>2597</v>
      </c>
      <c r="B253" s="84">
        <v>3</v>
      </c>
      <c r="C253" s="122">
        <v>0.0018674487109066847</v>
      </c>
      <c r="D253" s="84" t="s">
        <v>2801</v>
      </c>
      <c r="E253" s="84" t="b">
        <v>0</v>
      </c>
      <c r="F253" s="84" t="b">
        <v>0</v>
      </c>
      <c r="G253" s="84" t="b">
        <v>0</v>
      </c>
    </row>
    <row r="254" spans="1:7" ht="15">
      <c r="A254" s="84" t="s">
        <v>2598</v>
      </c>
      <c r="B254" s="84">
        <v>3</v>
      </c>
      <c r="C254" s="122">
        <v>0.0018674487109066847</v>
      </c>
      <c r="D254" s="84" t="s">
        <v>2801</v>
      </c>
      <c r="E254" s="84" t="b">
        <v>0</v>
      </c>
      <c r="F254" s="84" t="b">
        <v>0</v>
      </c>
      <c r="G254" s="84" t="b">
        <v>0</v>
      </c>
    </row>
    <row r="255" spans="1:7" ht="15">
      <c r="A255" s="84" t="s">
        <v>2599</v>
      </c>
      <c r="B255" s="84">
        <v>3</v>
      </c>
      <c r="C255" s="122">
        <v>0.0018674487109066847</v>
      </c>
      <c r="D255" s="84" t="s">
        <v>2801</v>
      </c>
      <c r="E255" s="84" t="b">
        <v>1</v>
      </c>
      <c r="F255" s="84" t="b">
        <v>0</v>
      </c>
      <c r="G255" s="84" t="b">
        <v>0</v>
      </c>
    </row>
    <row r="256" spans="1:7" ht="15">
      <c r="A256" s="84" t="s">
        <v>2600</v>
      </c>
      <c r="B256" s="84">
        <v>3</v>
      </c>
      <c r="C256" s="122">
        <v>0.0018674487109066847</v>
      </c>
      <c r="D256" s="84" t="s">
        <v>2801</v>
      </c>
      <c r="E256" s="84" t="b">
        <v>0</v>
      </c>
      <c r="F256" s="84" t="b">
        <v>0</v>
      </c>
      <c r="G256" s="84" t="b">
        <v>0</v>
      </c>
    </row>
    <row r="257" spans="1:7" ht="15">
      <c r="A257" s="84" t="s">
        <v>578</v>
      </c>
      <c r="B257" s="84">
        <v>3</v>
      </c>
      <c r="C257" s="122">
        <v>0.0018674487109066847</v>
      </c>
      <c r="D257" s="84" t="s">
        <v>2801</v>
      </c>
      <c r="E257" s="84" t="b">
        <v>0</v>
      </c>
      <c r="F257" s="84" t="b">
        <v>0</v>
      </c>
      <c r="G257" s="84" t="b">
        <v>0</v>
      </c>
    </row>
    <row r="258" spans="1:7" ht="15">
      <c r="A258" s="84" t="s">
        <v>2601</v>
      </c>
      <c r="B258" s="84">
        <v>3</v>
      </c>
      <c r="C258" s="122">
        <v>0.0018674487109066847</v>
      </c>
      <c r="D258" s="84" t="s">
        <v>2801</v>
      </c>
      <c r="E258" s="84" t="b">
        <v>1</v>
      </c>
      <c r="F258" s="84" t="b">
        <v>0</v>
      </c>
      <c r="G258" s="84" t="b">
        <v>0</v>
      </c>
    </row>
    <row r="259" spans="1:7" ht="15">
      <c r="A259" s="84" t="s">
        <v>2602</v>
      </c>
      <c r="B259" s="84">
        <v>3</v>
      </c>
      <c r="C259" s="122">
        <v>0.0018674487109066847</v>
      </c>
      <c r="D259" s="84" t="s">
        <v>2801</v>
      </c>
      <c r="E259" s="84" t="b">
        <v>0</v>
      </c>
      <c r="F259" s="84" t="b">
        <v>0</v>
      </c>
      <c r="G259" s="84" t="b">
        <v>0</v>
      </c>
    </row>
    <row r="260" spans="1:7" ht="15">
      <c r="A260" s="84" t="s">
        <v>2603</v>
      </c>
      <c r="B260" s="84">
        <v>3</v>
      </c>
      <c r="C260" s="122">
        <v>0.0018674487109066847</v>
      </c>
      <c r="D260" s="84" t="s">
        <v>2801</v>
      </c>
      <c r="E260" s="84" t="b">
        <v>0</v>
      </c>
      <c r="F260" s="84" t="b">
        <v>0</v>
      </c>
      <c r="G260" s="84" t="b">
        <v>0</v>
      </c>
    </row>
    <row r="261" spans="1:7" ht="15">
      <c r="A261" s="84" t="s">
        <v>2604</v>
      </c>
      <c r="B261" s="84">
        <v>3</v>
      </c>
      <c r="C261" s="122">
        <v>0.0018674487109066847</v>
      </c>
      <c r="D261" s="84" t="s">
        <v>2801</v>
      </c>
      <c r="E261" s="84" t="b">
        <v>0</v>
      </c>
      <c r="F261" s="84" t="b">
        <v>0</v>
      </c>
      <c r="G261" s="84" t="b">
        <v>0</v>
      </c>
    </row>
    <row r="262" spans="1:7" ht="15">
      <c r="A262" s="84" t="s">
        <v>2605</v>
      </c>
      <c r="B262" s="84">
        <v>3</v>
      </c>
      <c r="C262" s="122">
        <v>0.0018674487109066847</v>
      </c>
      <c r="D262" s="84" t="s">
        <v>2801</v>
      </c>
      <c r="E262" s="84" t="b">
        <v>0</v>
      </c>
      <c r="F262" s="84" t="b">
        <v>0</v>
      </c>
      <c r="G262" s="84" t="b">
        <v>0</v>
      </c>
    </row>
    <row r="263" spans="1:7" ht="15">
      <c r="A263" s="84" t="s">
        <v>2606</v>
      </c>
      <c r="B263" s="84">
        <v>3</v>
      </c>
      <c r="C263" s="122">
        <v>0.0018674487109066847</v>
      </c>
      <c r="D263" s="84" t="s">
        <v>2801</v>
      </c>
      <c r="E263" s="84" t="b">
        <v>0</v>
      </c>
      <c r="F263" s="84" t="b">
        <v>0</v>
      </c>
      <c r="G263" s="84" t="b">
        <v>0</v>
      </c>
    </row>
    <row r="264" spans="1:7" ht="15">
      <c r="A264" s="84" t="s">
        <v>2607</v>
      </c>
      <c r="B264" s="84">
        <v>3</v>
      </c>
      <c r="C264" s="122">
        <v>0.0018674487109066847</v>
      </c>
      <c r="D264" s="84" t="s">
        <v>2801</v>
      </c>
      <c r="E264" s="84" t="b">
        <v>0</v>
      </c>
      <c r="F264" s="84" t="b">
        <v>0</v>
      </c>
      <c r="G264" s="84" t="b">
        <v>0</v>
      </c>
    </row>
    <row r="265" spans="1:7" ht="15">
      <c r="A265" s="84" t="s">
        <v>2608</v>
      </c>
      <c r="B265" s="84">
        <v>3</v>
      </c>
      <c r="C265" s="122">
        <v>0.0018674487109066847</v>
      </c>
      <c r="D265" s="84" t="s">
        <v>2801</v>
      </c>
      <c r="E265" s="84" t="b">
        <v>0</v>
      </c>
      <c r="F265" s="84" t="b">
        <v>0</v>
      </c>
      <c r="G265" s="84" t="b">
        <v>0</v>
      </c>
    </row>
    <row r="266" spans="1:7" ht="15">
      <c r="A266" s="84" t="s">
        <v>2609</v>
      </c>
      <c r="B266" s="84">
        <v>3</v>
      </c>
      <c r="C266" s="122">
        <v>0.0018674487109066847</v>
      </c>
      <c r="D266" s="84" t="s">
        <v>2801</v>
      </c>
      <c r="E266" s="84" t="b">
        <v>0</v>
      </c>
      <c r="F266" s="84" t="b">
        <v>0</v>
      </c>
      <c r="G266" s="84" t="b">
        <v>0</v>
      </c>
    </row>
    <row r="267" spans="1:7" ht="15">
      <c r="A267" s="84" t="s">
        <v>575</v>
      </c>
      <c r="B267" s="84">
        <v>3</v>
      </c>
      <c r="C267" s="122">
        <v>0.0018674487109066847</v>
      </c>
      <c r="D267" s="84" t="s">
        <v>2801</v>
      </c>
      <c r="E267" s="84" t="b">
        <v>0</v>
      </c>
      <c r="F267" s="84" t="b">
        <v>0</v>
      </c>
      <c r="G267" s="84" t="b">
        <v>0</v>
      </c>
    </row>
    <row r="268" spans="1:7" ht="15">
      <c r="A268" s="84" t="s">
        <v>2610</v>
      </c>
      <c r="B268" s="84">
        <v>3</v>
      </c>
      <c r="C268" s="122">
        <v>0.0018674487109066847</v>
      </c>
      <c r="D268" s="84" t="s">
        <v>2801</v>
      </c>
      <c r="E268" s="84" t="b">
        <v>0</v>
      </c>
      <c r="F268" s="84" t="b">
        <v>0</v>
      </c>
      <c r="G268" s="84" t="b">
        <v>0</v>
      </c>
    </row>
    <row r="269" spans="1:7" ht="15">
      <c r="A269" s="84" t="s">
        <v>2611</v>
      </c>
      <c r="B269" s="84">
        <v>3</v>
      </c>
      <c r="C269" s="122">
        <v>0.0018674487109066847</v>
      </c>
      <c r="D269" s="84" t="s">
        <v>2801</v>
      </c>
      <c r="E269" s="84" t="b">
        <v>0</v>
      </c>
      <c r="F269" s="84" t="b">
        <v>0</v>
      </c>
      <c r="G269" s="84" t="b">
        <v>0</v>
      </c>
    </row>
    <row r="270" spans="1:7" ht="15">
      <c r="A270" s="84" t="s">
        <v>2612</v>
      </c>
      <c r="B270" s="84">
        <v>3</v>
      </c>
      <c r="C270" s="122">
        <v>0.0018674487109066847</v>
      </c>
      <c r="D270" s="84" t="s">
        <v>2801</v>
      </c>
      <c r="E270" s="84" t="b">
        <v>0</v>
      </c>
      <c r="F270" s="84" t="b">
        <v>0</v>
      </c>
      <c r="G270" s="84" t="b">
        <v>0</v>
      </c>
    </row>
    <row r="271" spans="1:7" ht="15">
      <c r="A271" s="84" t="s">
        <v>2613</v>
      </c>
      <c r="B271" s="84">
        <v>3</v>
      </c>
      <c r="C271" s="122">
        <v>0.0018674487109066847</v>
      </c>
      <c r="D271" s="84" t="s">
        <v>2801</v>
      </c>
      <c r="E271" s="84" t="b">
        <v>0</v>
      </c>
      <c r="F271" s="84" t="b">
        <v>0</v>
      </c>
      <c r="G271" s="84" t="b">
        <v>0</v>
      </c>
    </row>
    <row r="272" spans="1:7" ht="15">
      <c r="A272" s="84" t="s">
        <v>2614</v>
      </c>
      <c r="B272" s="84">
        <v>3</v>
      </c>
      <c r="C272" s="122">
        <v>0.0018674487109066847</v>
      </c>
      <c r="D272" s="84" t="s">
        <v>2801</v>
      </c>
      <c r="E272" s="84" t="b">
        <v>0</v>
      </c>
      <c r="F272" s="84" t="b">
        <v>0</v>
      </c>
      <c r="G272" s="84" t="b">
        <v>0</v>
      </c>
    </row>
    <row r="273" spans="1:7" ht="15">
      <c r="A273" s="84" t="s">
        <v>2615</v>
      </c>
      <c r="B273" s="84">
        <v>3</v>
      </c>
      <c r="C273" s="122">
        <v>0.0018674487109066847</v>
      </c>
      <c r="D273" s="84" t="s">
        <v>2801</v>
      </c>
      <c r="E273" s="84" t="b">
        <v>0</v>
      </c>
      <c r="F273" s="84" t="b">
        <v>0</v>
      </c>
      <c r="G273" s="84" t="b">
        <v>0</v>
      </c>
    </row>
    <row r="274" spans="1:7" ht="15">
      <c r="A274" s="84" t="s">
        <v>2616</v>
      </c>
      <c r="B274" s="84">
        <v>3</v>
      </c>
      <c r="C274" s="122">
        <v>0.0018674487109066847</v>
      </c>
      <c r="D274" s="84" t="s">
        <v>2801</v>
      </c>
      <c r="E274" s="84" t="b">
        <v>0</v>
      </c>
      <c r="F274" s="84" t="b">
        <v>0</v>
      </c>
      <c r="G274" s="84" t="b">
        <v>0</v>
      </c>
    </row>
    <row r="275" spans="1:7" ht="15">
      <c r="A275" s="84" t="s">
        <v>2617</v>
      </c>
      <c r="B275" s="84">
        <v>3</v>
      </c>
      <c r="C275" s="122">
        <v>0.0018674487109066847</v>
      </c>
      <c r="D275" s="84" t="s">
        <v>2801</v>
      </c>
      <c r="E275" s="84" t="b">
        <v>0</v>
      </c>
      <c r="F275" s="84" t="b">
        <v>0</v>
      </c>
      <c r="G275" s="84" t="b">
        <v>0</v>
      </c>
    </row>
    <row r="276" spans="1:7" ht="15">
      <c r="A276" s="84" t="s">
        <v>2618</v>
      </c>
      <c r="B276" s="84">
        <v>3</v>
      </c>
      <c r="C276" s="122">
        <v>0.0018674487109066847</v>
      </c>
      <c r="D276" s="84" t="s">
        <v>2801</v>
      </c>
      <c r="E276" s="84" t="b">
        <v>0</v>
      </c>
      <c r="F276" s="84" t="b">
        <v>0</v>
      </c>
      <c r="G276" s="84" t="b">
        <v>0</v>
      </c>
    </row>
    <row r="277" spans="1:7" ht="15">
      <c r="A277" s="84" t="s">
        <v>2619</v>
      </c>
      <c r="B277" s="84">
        <v>3</v>
      </c>
      <c r="C277" s="122">
        <v>0.0018674487109066847</v>
      </c>
      <c r="D277" s="84" t="s">
        <v>2801</v>
      </c>
      <c r="E277" s="84" t="b">
        <v>0</v>
      </c>
      <c r="F277" s="84" t="b">
        <v>0</v>
      </c>
      <c r="G277" s="84" t="b">
        <v>0</v>
      </c>
    </row>
    <row r="278" spans="1:7" ht="15">
      <c r="A278" s="84" t="s">
        <v>2620</v>
      </c>
      <c r="B278" s="84">
        <v>3</v>
      </c>
      <c r="C278" s="122">
        <v>0.0018674487109066847</v>
      </c>
      <c r="D278" s="84" t="s">
        <v>2801</v>
      </c>
      <c r="E278" s="84" t="b">
        <v>0</v>
      </c>
      <c r="F278" s="84" t="b">
        <v>0</v>
      </c>
      <c r="G278" s="84" t="b">
        <v>0</v>
      </c>
    </row>
    <row r="279" spans="1:7" ht="15">
      <c r="A279" s="84" t="s">
        <v>2621</v>
      </c>
      <c r="B279" s="84">
        <v>3</v>
      </c>
      <c r="C279" s="122">
        <v>0.0018674487109066847</v>
      </c>
      <c r="D279" s="84" t="s">
        <v>2801</v>
      </c>
      <c r="E279" s="84" t="b">
        <v>0</v>
      </c>
      <c r="F279" s="84" t="b">
        <v>0</v>
      </c>
      <c r="G279" s="84" t="b">
        <v>0</v>
      </c>
    </row>
    <row r="280" spans="1:7" ht="15">
      <c r="A280" s="84" t="s">
        <v>2622</v>
      </c>
      <c r="B280" s="84">
        <v>3</v>
      </c>
      <c r="C280" s="122">
        <v>0.0018674487109066847</v>
      </c>
      <c r="D280" s="84" t="s">
        <v>2801</v>
      </c>
      <c r="E280" s="84" t="b">
        <v>0</v>
      </c>
      <c r="F280" s="84" t="b">
        <v>0</v>
      </c>
      <c r="G280" s="84" t="b">
        <v>0</v>
      </c>
    </row>
    <row r="281" spans="1:7" ht="15">
      <c r="A281" s="84" t="s">
        <v>2623</v>
      </c>
      <c r="B281" s="84">
        <v>3</v>
      </c>
      <c r="C281" s="122">
        <v>0.0018674487109066847</v>
      </c>
      <c r="D281" s="84" t="s">
        <v>2801</v>
      </c>
      <c r="E281" s="84" t="b">
        <v>0</v>
      </c>
      <c r="F281" s="84" t="b">
        <v>0</v>
      </c>
      <c r="G281" s="84" t="b">
        <v>0</v>
      </c>
    </row>
    <row r="282" spans="1:7" ht="15">
      <c r="A282" s="84" t="s">
        <v>2624</v>
      </c>
      <c r="B282" s="84">
        <v>3</v>
      </c>
      <c r="C282" s="122">
        <v>0.0018674487109066847</v>
      </c>
      <c r="D282" s="84" t="s">
        <v>2801</v>
      </c>
      <c r="E282" s="84" t="b">
        <v>0</v>
      </c>
      <c r="F282" s="84" t="b">
        <v>0</v>
      </c>
      <c r="G282" s="84" t="b">
        <v>0</v>
      </c>
    </row>
    <row r="283" spans="1:7" ht="15">
      <c r="A283" s="84" t="s">
        <v>251</v>
      </c>
      <c r="B283" s="84">
        <v>3</v>
      </c>
      <c r="C283" s="122">
        <v>0.0020431884904033725</v>
      </c>
      <c r="D283" s="84" t="s">
        <v>2801</v>
      </c>
      <c r="E283" s="84" t="b">
        <v>0</v>
      </c>
      <c r="F283" s="84" t="b">
        <v>0</v>
      </c>
      <c r="G283" s="84" t="b">
        <v>0</v>
      </c>
    </row>
    <row r="284" spans="1:7" ht="15">
      <c r="A284" s="84" t="s">
        <v>2625</v>
      </c>
      <c r="B284" s="84">
        <v>3</v>
      </c>
      <c r="C284" s="122">
        <v>0.0018674487109066847</v>
      </c>
      <c r="D284" s="84" t="s">
        <v>2801</v>
      </c>
      <c r="E284" s="84" t="b">
        <v>0</v>
      </c>
      <c r="F284" s="84" t="b">
        <v>0</v>
      </c>
      <c r="G284" s="84" t="b">
        <v>0</v>
      </c>
    </row>
    <row r="285" spans="1:7" ht="15">
      <c r="A285" s="84" t="s">
        <v>2626</v>
      </c>
      <c r="B285" s="84">
        <v>3</v>
      </c>
      <c r="C285" s="122">
        <v>0.0018674487109066847</v>
      </c>
      <c r="D285" s="84" t="s">
        <v>2801</v>
      </c>
      <c r="E285" s="84" t="b">
        <v>0</v>
      </c>
      <c r="F285" s="84" t="b">
        <v>0</v>
      </c>
      <c r="G285" s="84" t="b">
        <v>0</v>
      </c>
    </row>
    <row r="286" spans="1:7" ht="15">
      <c r="A286" s="84" t="s">
        <v>2627</v>
      </c>
      <c r="B286" s="84">
        <v>3</v>
      </c>
      <c r="C286" s="122">
        <v>0.0018674487109066847</v>
      </c>
      <c r="D286" s="84" t="s">
        <v>2801</v>
      </c>
      <c r="E286" s="84" t="b">
        <v>0</v>
      </c>
      <c r="F286" s="84" t="b">
        <v>0</v>
      </c>
      <c r="G286" s="84" t="b">
        <v>0</v>
      </c>
    </row>
    <row r="287" spans="1:7" ht="15">
      <c r="A287" s="84" t="s">
        <v>2628</v>
      </c>
      <c r="B287" s="84">
        <v>3</v>
      </c>
      <c r="C287" s="122">
        <v>0.0018674487109066847</v>
      </c>
      <c r="D287" s="84" t="s">
        <v>2801</v>
      </c>
      <c r="E287" s="84" t="b">
        <v>0</v>
      </c>
      <c r="F287" s="84" t="b">
        <v>0</v>
      </c>
      <c r="G287" s="84" t="b">
        <v>0</v>
      </c>
    </row>
    <row r="288" spans="1:7" ht="15">
      <c r="A288" s="84" t="s">
        <v>2629</v>
      </c>
      <c r="B288" s="84">
        <v>3</v>
      </c>
      <c r="C288" s="122">
        <v>0.0018674487109066847</v>
      </c>
      <c r="D288" s="84" t="s">
        <v>2801</v>
      </c>
      <c r="E288" s="84" t="b">
        <v>0</v>
      </c>
      <c r="F288" s="84" t="b">
        <v>0</v>
      </c>
      <c r="G288" s="84" t="b">
        <v>0</v>
      </c>
    </row>
    <row r="289" spans="1:7" ht="15">
      <c r="A289" s="84" t="s">
        <v>2630</v>
      </c>
      <c r="B289" s="84">
        <v>3</v>
      </c>
      <c r="C289" s="122">
        <v>0.0018674487109066847</v>
      </c>
      <c r="D289" s="84" t="s">
        <v>2801</v>
      </c>
      <c r="E289" s="84" t="b">
        <v>0</v>
      </c>
      <c r="F289" s="84" t="b">
        <v>0</v>
      </c>
      <c r="G289" s="84" t="b">
        <v>0</v>
      </c>
    </row>
    <row r="290" spans="1:7" ht="15">
      <c r="A290" s="84" t="s">
        <v>2035</v>
      </c>
      <c r="B290" s="84">
        <v>3</v>
      </c>
      <c r="C290" s="122">
        <v>0.0018674487109066847</v>
      </c>
      <c r="D290" s="84" t="s">
        <v>2801</v>
      </c>
      <c r="E290" s="84" t="b">
        <v>0</v>
      </c>
      <c r="F290" s="84" t="b">
        <v>0</v>
      </c>
      <c r="G290" s="84" t="b">
        <v>0</v>
      </c>
    </row>
    <row r="291" spans="1:7" ht="15">
      <c r="A291" s="84" t="s">
        <v>2631</v>
      </c>
      <c r="B291" s="84">
        <v>3</v>
      </c>
      <c r="C291" s="122">
        <v>0.0018674487109066847</v>
      </c>
      <c r="D291" s="84" t="s">
        <v>2801</v>
      </c>
      <c r="E291" s="84" t="b">
        <v>0</v>
      </c>
      <c r="F291" s="84" t="b">
        <v>0</v>
      </c>
      <c r="G291" s="84" t="b">
        <v>0</v>
      </c>
    </row>
    <row r="292" spans="1:7" ht="15">
      <c r="A292" s="84" t="s">
        <v>2632</v>
      </c>
      <c r="B292" s="84">
        <v>3</v>
      </c>
      <c r="C292" s="122">
        <v>0.0018674487109066847</v>
      </c>
      <c r="D292" s="84" t="s">
        <v>2801</v>
      </c>
      <c r="E292" s="84" t="b">
        <v>0</v>
      </c>
      <c r="F292" s="84" t="b">
        <v>0</v>
      </c>
      <c r="G292" s="84" t="b">
        <v>0</v>
      </c>
    </row>
    <row r="293" spans="1:7" ht="15">
      <c r="A293" s="84" t="s">
        <v>2633</v>
      </c>
      <c r="B293" s="84">
        <v>3</v>
      </c>
      <c r="C293" s="122">
        <v>0.0018674487109066847</v>
      </c>
      <c r="D293" s="84" t="s">
        <v>2801</v>
      </c>
      <c r="E293" s="84" t="b">
        <v>0</v>
      </c>
      <c r="F293" s="84" t="b">
        <v>0</v>
      </c>
      <c r="G293" s="84" t="b">
        <v>0</v>
      </c>
    </row>
    <row r="294" spans="1:7" ht="15">
      <c r="A294" s="84" t="s">
        <v>2634</v>
      </c>
      <c r="B294" s="84">
        <v>3</v>
      </c>
      <c r="C294" s="122">
        <v>0.0018674487109066847</v>
      </c>
      <c r="D294" s="84" t="s">
        <v>2801</v>
      </c>
      <c r="E294" s="84" t="b">
        <v>0</v>
      </c>
      <c r="F294" s="84" t="b">
        <v>0</v>
      </c>
      <c r="G294" s="84" t="b">
        <v>0</v>
      </c>
    </row>
    <row r="295" spans="1:7" ht="15">
      <c r="A295" s="84" t="s">
        <v>2635</v>
      </c>
      <c r="B295" s="84">
        <v>3</v>
      </c>
      <c r="C295" s="122">
        <v>0.0018674487109066847</v>
      </c>
      <c r="D295" s="84" t="s">
        <v>2801</v>
      </c>
      <c r="E295" s="84" t="b">
        <v>0</v>
      </c>
      <c r="F295" s="84" t="b">
        <v>0</v>
      </c>
      <c r="G295" s="84" t="b">
        <v>0</v>
      </c>
    </row>
    <row r="296" spans="1:7" ht="15">
      <c r="A296" s="84" t="s">
        <v>241</v>
      </c>
      <c r="B296" s="84">
        <v>3</v>
      </c>
      <c r="C296" s="122">
        <v>0.0018674487109066847</v>
      </c>
      <c r="D296" s="84" t="s">
        <v>2801</v>
      </c>
      <c r="E296" s="84" t="b">
        <v>0</v>
      </c>
      <c r="F296" s="84" t="b">
        <v>0</v>
      </c>
      <c r="G296" s="84" t="b">
        <v>0</v>
      </c>
    </row>
    <row r="297" spans="1:7" ht="15">
      <c r="A297" s="84" t="s">
        <v>2636</v>
      </c>
      <c r="B297" s="84">
        <v>3</v>
      </c>
      <c r="C297" s="122">
        <v>0.0018674487109066847</v>
      </c>
      <c r="D297" s="84" t="s">
        <v>2801</v>
      </c>
      <c r="E297" s="84" t="b">
        <v>0</v>
      </c>
      <c r="F297" s="84" t="b">
        <v>0</v>
      </c>
      <c r="G297" s="84" t="b">
        <v>0</v>
      </c>
    </row>
    <row r="298" spans="1:7" ht="15">
      <c r="A298" s="84" t="s">
        <v>2637</v>
      </c>
      <c r="B298" s="84">
        <v>3</v>
      </c>
      <c r="C298" s="122">
        <v>0.0020431884904033725</v>
      </c>
      <c r="D298" s="84" t="s">
        <v>2801</v>
      </c>
      <c r="E298" s="84" t="b">
        <v>0</v>
      </c>
      <c r="F298" s="84" t="b">
        <v>0</v>
      </c>
      <c r="G298" s="84" t="b">
        <v>0</v>
      </c>
    </row>
    <row r="299" spans="1:7" ht="15">
      <c r="A299" s="84" t="s">
        <v>572</v>
      </c>
      <c r="B299" s="84">
        <v>3</v>
      </c>
      <c r="C299" s="122">
        <v>0.0018674487109066847</v>
      </c>
      <c r="D299" s="84" t="s">
        <v>2801</v>
      </c>
      <c r="E299" s="84" t="b">
        <v>0</v>
      </c>
      <c r="F299" s="84" t="b">
        <v>0</v>
      </c>
      <c r="G299" s="84" t="b">
        <v>0</v>
      </c>
    </row>
    <row r="300" spans="1:7" ht="15">
      <c r="A300" s="84" t="s">
        <v>2638</v>
      </c>
      <c r="B300" s="84">
        <v>3</v>
      </c>
      <c r="C300" s="122">
        <v>0.0018674487109066847</v>
      </c>
      <c r="D300" s="84" t="s">
        <v>2801</v>
      </c>
      <c r="E300" s="84" t="b">
        <v>0</v>
      </c>
      <c r="F300" s="84" t="b">
        <v>0</v>
      </c>
      <c r="G300" s="84" t="b">
        <v>0</v>
      </c>
    </row>
    <row r="301" spans="1:7" ht="15">
      <c r="A301" s="84" t="s">
        <v>2639</v>
      </c>
      <c r="B301" s="84">
        <v>3</v>
      </c>
      <c r="C301" s="122">
        <v>0.0020431884904033725</v>
      </c>
      <c r="D301" s="84" t="s">
        <v>2801</v>
      </c>
      <c r="E301" s="84" t="b">
        <v>0</v>
      </c>
      <c r="F301" s="84" t="b">
        <v>0</v>
      </c>
      <c r="G301" s="84" t="b">
        <v>0</v>
      </c>
    </row>
    <row r="302" spans="1:7" ht="15">
      <c r="A302" s="84" t="s">
        <v>227</v>
      </c>
      <c r="B302" s="84">
        <v>3</v>
      </c>
      <c r="C302" s="122">
        <v>0.0018674487109066847</v>
      </c>
      <c r="D302" s="84" t="s">
        <v>2801</v>
      </c>
      <c r="E302" s="84" t="b">
        <v>0</v>
      </c>
      <c r="F302" s="84" t="b">
        <v>0</v>
      </c>
      <c r="G302" s="84" t="b">
        <v>0</v>
      </c>
    </row>
    <row r="303" spans="1:7" ht="15">
      <c r="A303" s="84" t="s">
        <v>226</v>
      </c>
      <c r="B303" s="84">
        <v>3</v>
      </c>
      <c r="C303" s="122">
        <v>0.0018674487109066847</v>
      </c>
      <c r="D303" s="84" t="s">
        <v>2801</v>
      </c>
      <c r="E303" s="84" t="b">
        <v>0</v>
      </c>
      <c r="F303" s="84" t="b">
        <v>0</v>
      </c>
      <c r="G303" s="84" t="b">
        <v>0</v>
      </c>
    </row>
    <row r="304" spans="1:7" ht="15">
      <c r="A304" s="84" t="s">
        <v>225</v>
      </c>
      <c r="B304" s="84">
        <v>3</v>
      </c>
      <c r="C304" s="122">
        <v>0.0018674487109066847</v>
      </c>
      <c r="D304" s="84" t="s">
        <v>2801</v>
      </c>
      <c r="E304" s="84" t="b">
        <v>0</v>
      </c>
      <c r="F304" s="84" t="b">
        <v>0</v>
      </c>
      <c r="G304" s="84" t="b">
        <v>0</v>
      </c>
    </row>
    <row r="305" spans="1:7" ht="15">
      <c r="A305" s="84" t="s">
        <v>2640</v>
      </c>
      <c r="B305" s="84">
        <v>3</v>
      </c>
      <c r="C305" s="122">
        <v>0.0018674487109066847</v>
      </c>
      <c r="D305" s="84" t="s">
        <v>2801</v>
      </c>
      <c r="E305" s="84" t="b">
        <v>0</v>
      </c>
      <c r="F305" s="84" t="b">
        <v>0</v>
      </c>
      <c r="G305" s="84" t="b">
        <v>0</v>
      </c>
    </row>
    <row r="306" spans="1:7" ht="15">
      <c r="A306" s="84" t="s">
        <v>2641</v>
      </c>
      <c r="B306" s="84">
        <v>3</v>
      </c>
      <c r="C306" s="122">
        <v>0.0018674487109066847</v>
      </c>
      <c r="D306" s="84" t="s">
        <v>2801</v>
      </c>
      <c r="E306" s="84" t="b">
        <v>0</v>
      </c>
      <c r="F306" s="84" t="b">
        <v>0</v>
      </c>
      <c r="G306" s="84" t="b">
        <v>0</v>
      </c>
    </row>
    <row r="307" spans="1:7" ht="15">
      <c r="A307" s="84" t="s">
        <v>2642</v>
      </c>
      <c r="B307" s="84">
        <v>2</v>
      </c>
      <c r="C307" s="122">
        <v>0.0013621256602689151</v>
      </c>
      <c r="D307" s="84" t="s">
        <v>2801</v>
      </c>
      <c r="E307" s="84" t="b">
        <v>0</v>
      </c>
      <c r="F307" s="84" t="b">
        <v>0</v>
      </c>
      <c r="G307" s="84" t="b">
        <v>0</v>
      </c>
    </row>
    <row r="308" spans="1:7" ht="15">
      <c r="A308" s="84" t="s">
        <v>2643</v>
      </c>
      <c r="B308" s="84">
        <v>2</v>
      </c>
      <c r="C308" s="122">
        <v>0.0013621256602689151</v>
      </c>
      <c r="D308" s="84" t="s">
        <v>2801</v>
      </c>
      <c r="E308" s="84" t="b">
        <v>0</v>
      </c>
      <c r="F308" s="84" t="b">
        <v>0</v>
      </c>
      <c r="G308" s="84" t="b">
        <v>0</v>
      </c>
    </row>
    <row r="309" spans="1:7" ht="15">
      <c r="A309" s="84" t="s">
        <v>2104</v>
      </c>
      <c r="B309" s="84">
        <v>2</v>
      </c>
      <c r="C309" s="122">
        <v>0.0013621256602689151</v>
      </c>
      <c r="D309" s="84" t="s">
        <v>2801</v>
      </c>
      <c r="E309" s="84" t="b">
        <v>1</v>
      </c>
      <c r="F309" s="84" t="b">
        <v>0</v>
      </c>
      <c r="G309" s="84" t="b">
        <v>0</v>
      </c>
    </row>
    <row r="310" spans="1:7" ht="15">
      <c r="A310" s="84" t="s">
        <v>2644</v>
      </c>
      <c r="B310" s="84">
        <v>2</v>
      </c>
      <c r="C310" s="122">
        <v>0.0013621256602689151</v>
      </c>
      <c r="D310" s="84" t="s">
        <v>2801</v>
      </c>
      <c r="E310" s="84" t="b">
        <v>0</v>
      </c>
      <c r="F310" s="84" t="b">
        <v>0</v>
      </c>
      <c r="G310" s="84" t="b">
        <v>0</v>
      </c>
    </row>
    <row r="311" spans="1:7" ht="15">
      <c r="A311" s="84" t="s">
        <v>2645</v>
      </c>
      <c r="B311" s="84">
        <v>2</v>
      </c>
      <c r="C311" s="122">
        <v>0.0013621256602689151</v>
      </c>
      <c r="D311" s="84" t="s">
        <v>2801</v>
      </c>
      <c r="E311" s="84" t="b">
        <v>0</v>
      </c>
      <c r="F311" s="84" t="b">
        <v>0</v>
      </c>
      <c r="G311" s="84" t="b">
        <v>0</v>
      </c>
    </row>
    <row r="312" spans="1:7" ht="15">
      <c r="A312" s="84" t="s">
        <v>2646</v>
      </c>
      <c r="B312" s="84">
        <v>2</v>
      </c>
      <c r="C312" s="122">
        <v>0.0013621256602689151</v>
      </c>
      <c r="D312" s="84" t="s">
        <v>2801</v>
      </c>
      <c r="E312" s="84" t="b">
        <v>0</v>
      </c>
      <c r="F312" s="84" t="b">
        <v>0</v>
      </c>
      <c r="G312" s="84" t="b">
        <v>0</v>
      </c>
    </row>
    <row r="313" spans="1:7" ht="15">
      <c r="A313" s="84" t="s">
        <v>2647</v>
      </c>
      <c r="B313" s="84">
        <v>2</v>
      </c>
      <c r="C313" s="122">
        <v>0.0013621256602689151</v>
      </c>
      <c r="D313" s="84" t="s">
        <v>2801</v>
      </c>
      <c r="E313" s="84" t="b">
        <v>0</v>
      </c>
      <c r="F313" s="84" t="b">
        <v>0</v>
      </c>
      <c r="G313" s="84" t="b">
        <v>0</v>
      </c>
    </row>
    <row r="314" spans="1:7" ht="15">
      <c r="A314" s="84" t="s">
        <v>2092</v>
      </c>
      <c r="B314" s="84">
        <v>2</v>
      </c>
      <c r="C314" s="122">
        <v>0.0013621256602689151</v>
      </c>
      <c r="D314" s="84" t="s">
        <v>2801</v>
      </c>
      <c r="E314" s="84" t="b">
        <v>0</v>
      </c>
      <c r="F314" s="84" t="b">
        <v>0</v>
      </c>
      <c r="G314" s="84" t="b">
        <v>0</v>
      </c>
    </row>
    <row r="315" spans="1:7" ht="15">
      <c r="A315" s="84" t="s">
        <v>2093</v>
      </c>
      <c r="B315" s="84">
        <v>2</v>
      </c>
      <c r="C315" s="122">
        <v>0.0013621256602689151</v>
      </c>
      <c r="D315" s="84" t="s">
        <v>2801</v>
      </c>
      <c r="E315" s="84" t="b">
        <v>0</v>
      </c>
      <c r="F315" s="84" t="b">
        <v>0</v>
      </c>
      <c r="G315" s="84" t="b">
        <v>0</v>
      </c>
    </row>
    <row r="316" spans="1:7" ht="15">
      <c r="A316" s="84" t="s">
        <v>2094</v>
      </c>
      <c r="B316" s="84">
        <v>2</v>
      </c>
      <c r="C316" s="122">
        <v>0.0013621256602689151</v>
      </c>
      <c r="D316" s="84" t="s">
        <v>2801</v>
      </c>
      <c r="E316" s="84" t="b">
        <v>0</v>
      </c>
      <c r="F316" s="84" t="b">
        <v>0</v>
      </c>
      <c r="G316" s="84" t="b">
        <v>0</v>
      </c>
    </row>
    <row r="317" spans="1:7" ht="15">
      <c r="A317" s="84" t="s">
        <v>2095</v>
      </c>
      <c r="B317" s="84">
        <v>2</v>
      </c>
      <c r="C317" s="122">
        <v>0.0013621256602689151</v>
      </c>
      <c r="D317" s="84" t="s">
        <v>2801</v>
      </c>
      <c r="E317" s="84" t="b">
        <v>0</v>
      </c>
      <c r="F317" s="84" t="b">
        <v>0</v>
      </c>
      <c r="G317" s="84" t="b">
        <v>0</v>
      </c>
    </row>
    <row r="318" spans="1:7" ht="15">
      <c r="A318" s="84" t="s">
        <v>2648</v>
      </c>
      <c r="B318" s="84">
        <v>2</v>
      </c>
      <c r="C318" s="122">
        <v>0.0013621256602689151</v>
      </c>
      <c r="D318" s="84" t="s">
        <v>2801</v>
      </c>
      <c r="E318" s="84" t="b">
        <v>0</v>
      </c>
      <c r="F318" s="84" t="b">
        <v>0</v>
      </c>
      <c r="G318" s="84" t="b">
        <v>0</v>
      </c>
    </row>
    <row r="319" spans="1:7" ht="15">
      <c r="A319" s="84" t="s">
        <v>306</v>
      </c>
      <c r="B319" s="84">
        <v>2</v>
      </c>
      <c r="C319" s="122">
        <v>0.0013621256602689151</v>
      </c>
      <c r="D319" s="84" t="s">
        <v>2801</v>
      </c>
      <c r="E319" s="84" t="b">
        <v>0</v>
      </c>
      <c r="F319" s="84" t="b">
        <v>0</v>
      </c>
      <c r="G319" s="84" t="b">
        <v>0</v>
      </c>
    </row>
    <row r="320" spans="1:7" ht="15">
      <c r="A320" s="84" t="s">
        <v>2649</v>
      </c>
      <c r="B320" s="84">
        <v>2</v>
      </c>
      <c r="C320" s="122">
        <v>0.0013621256602689151</v>
      </c>
      <c r="D320" s="84" t="s">
        <v>2801</v>
      </c>
      <c r="E320" s="84" t="b">
        <v>0</v>
      </c>
      <c r="F320" s="84" t="b">
        <v>0</v>
      </c>
      <c r="G320" s="84" t="b">
        <v>0</v>
      </c>
    </row>
    <row r="321" spans="1:7" ht="15">
      <c r="A321" s="84" t="s">
        <v>2650</v>
      </c>
      <c r="B321" s="84">
        <v>2</v>
      </c>
      <c r="C321" s="122">
        <v>0.0013621256602689151</v>
      </c>
      <c r="D321" s="84" t="s">
        <v>2801</v>
      </c>
      <c r="E321" s="84" t="b">
        <v>0</v>
      </c>
      <c r="F321" s="84" t="b">
        <v>0</v>
      </c>
      <c r="G321" s="84" t="b">
        <v>0</v>
      </c>
    </row>
    <row r="322" spans="1:7" ht="15">
      <c r="A322" s="84" t="s">
        <v>2651</v>
      </c>
      <c r="B322" s="84">
        <v>2</v>
      </c>
      <c r="C322" s="122">
        <v>0.0013621256602689151</v>
      </c>
      <c r="D322" s="84" t="s">
        <v>2801</v>
      </c>
      <c r="E322" s="84" t="b">
        <v>0</v>
      </c>
      <c r="F322" s="84" t="b">
        <v>0</v>
      </c>
      <c r="G322" s="84" t="b">
        <v>0</v>
      </c>
    </row>
    <row r="323" spans="1:7" ht="15">
      <c r="A323" s="84" t="s">
        <v>2652</v>
      </c>
      <c r="B323" s="84">
        <v>2</v>
      </c>
      <c r="C323" s="122">
        <v>0.0013621256602689151</v>
      </c>
      <c r="D323" s="84" t="s">
        <v>2801</v>
      </c>
      <c r="E323" s="84" t="b">
        <v>0</v>
      </c>
      <c r="F323" s="84" t="b">
        <v>0</v>
      </c>
      <c r="G323" s="84" t="b">
        <v>0</v>
      </c>
    </row>
    <row r="324" spans="1:7" ht="15">
      <c r="A324" s="84" t="s">
        <v>2653</v>
      </c>
      <c r="B324" s="84">
        <v>2</v>
      </c>
      <c r="C324" s="122">
        <v>0.0013621256602689151</v>
      </c>
      <c r="D324" s="84" t="s">
        <v>2801</v>
      </c>
      <c r="E324" s="84" t="b">
        <v>0</v>
      </c>
      <c r="F324" s="84" t="b">
        <v>0</v>
      </c>
      <c r="G324" s="84" t="b">
        <v>0</v>
      </c>
    </row>
    <row r="325" spans="1:7" ht="15">
      <c r="A325" s="84" t="s">
        <v>2654</v>
      </c>
      <c r="B325" s="84">
        <v>2</v>
      </c>
      <c r="C325" s="122">
        <v>0.0013621256602689151</v>
      </c>
      <c r="D325" s="84" t="s">
        <v>2801</v>
      </c>
      <c r="E325" s="84" t="b">
        <v>0</v>
      </c>
      <c r="F325" s="84" t="b">
        <v>0</v>
      </c>
      <c r="G325" s="84" t="b">
        <v>0</v>
      </c>
    </row>
    <row r="326" spans="1:7" ht="15">
      <c r="A326" s="84" t="s">
        <v>2655</v>
      </c>
      <c r="B326" s="84">
        <v>2</v>
      </c>
      <c r="C326" s="122">
        <v>0.0013621256602689151</v>
      </c>
      <c r="D326" s="84" t="s">
        <v>2801</v>
      </c>
      <c r="E326" s="84" t="b">
        <v>1</v>
      </c>
      <c r="F326" s="84" t="b">
        <v>0</v>
      </c>
      <c r="G326" s="84" t="b">
        <v>0</v>
      </c>
    </row>
    <row r="327" spans="1:7" ht="15">
      <c r="A327" s="84" t="s">
        <v>2656</v>
      </c>
      <c r="B327" s="84">
        <v>2</v>
      </c>
      <c r="C327" s="122">
        <v>0.0013621256602689151</v>
      </c>
      <c r="D327" s="84" t="s">
        <v>2801</v>
      </c>
      <c r="E327" s="84" t="b">
        <v>1</v>
      </c>
      <c r="F327" s="84" t="b">
        <v>0</v>
      </c>
      <c r="G327" s="84" t="b">
        <v>0</v>
      </c>
    </row>
    <row r="328" spans="1:7" ht="15">
      <c r="A328" s="84" t="s">
        <v>2657</v>
      </c>
      <c r="B328" s="84">
        <v>2</v>
      </c>
      <c r="C328" s="122">
        <v>0.0013621256602689151</v>
      </c>
      <c r="D328" s="84" t="s">
        <v>2801</v>
      </c>
      <c r="E328" s="84" t="b">
        <v>0</v>
      </c>
      <c r="F328" s="84" t="b">
        <v>0</v>
      </c>
      <c r="G328" s="84" t="b">
        <v>0</v>
      </c>
    </row>
    <row r="329" spans="1:7" ht="15">
      <c r="A329" s="84" t="s">
        <v>304</v>
      </c>
      <c r="B329" s="84">
        <v>2</v>
      </c>
      <c r="C329" s="122">
        <v>0.0013621256602689151</v>
      </c>
      <c r="D329" s="84" t="s">
        <v>2801</v>
      </c>
      <c r="E329" s="84" t="b">
        <v>0</v>
      </c>
      <c r="F329" s="84" t="b">
        <v>0</v>
      </c>
      <c r="G329" s="84" t="b">
        <v>0</v>
      </c>
    </row>
    <row r="330" spans="1:7" ht="15">
      <c r="A330" s="84" t="s">
        <v>2658</v>
      </c>
      <c r="B330" s="84">
        <v>2</v>
      </c>
      <c r="C330" s="122">
        <v>0.0013621256602689151</v>
      </c>
      <c r="D330" s="84" t="s">
        <v>2801</v>
      </c>
      <c r="E330" s="84" t="b">
        <v>0</v>
      </c>
      <c r="F330" s="84" t="b">
        <v>0</v>
      </c>
      <c r="G330" s="84" t="b">
        <v>0</v>
      </c>
    </row>
    <row r="331" spans="1:7" ht="15">
      <c r="A331" s="84" t="s">
        <v>2659</v>
      </c>
      <c r="B331" s="84">
        <v>2</v>
      </c>
      <c r="C331" s="122">
        <v>0.001562411751861717</v>
      </c>
      <c r="D331" s="84" t="s">
        <v>2801</v>
      </c>
      <c r="E331" s="84" t="b">
        <v>0</v>
      </c>
      <c r="F331" s="84" t="b">
        <v>0</v>
      </c>
      <c r="G331" s="84" t="b">
        <v>0</v>
      </c>
    </row>
    <row r="332" spans="1:7" ht="15">
      <c r="A332" s="84" t="s">
        <v>2036</v>
      </c>
      <c r="B332" s="84">
        <v>2</v>
      </c>
      <c r="C332" s="122">
        <v>0.0013621256602689151</v>
      </c>
      <c r="D332" s="84" t="s">
        <v>2801</v>
      </c>
      <c r="E332" s="84" t="b">
        <v>0</v>
      </c>
      <c r="F332" s="84" t="b">
        <v>0</v>
      </c>
      <c r="G332" s="84" t="b">
        <v>0</v>
      </c>
    </row>
    <row r="333" spans="1:7" ht="15">
      <c r="A333" s="84" t="s">
        <v>2660</v>
      </c>
      <c r="B333" s="84">
        <v>2</v>
      </c>
      <c r="C333" s="122">
        <v>0.0013621256602689151</v>
      </c>
      <c r="D333" s="84" t="s">
        <v>2801</v>
      </c>
      <c r="E333" s="84" t="b">
        <v>0</v>
      </c>
      <c r="F333" s="84" t="b">
        <v>0</v>
      </c>
      <c r="G333" s="84" t="b">
        <v>0</v>
      </c>
    </row>
    <row r="334" spans="1:7" ht="15">
      <c r="A334" s="84" t="s">
        <v>2661</v>
      </c>
      <c r="B334" s="84">
        <v>2</v>
      </c>
      <c r="C334" s="122">
        <v>0.0013621256602689151</v>
      </c>
      <c r="D334" s="84" t="s">
        <v>2801</v>
      </c>
      <c r="E334" s="84" t="b">
        <v>0</v>
      </c>
      <c r="F334" s="84" t="b">
        <v>0</v>
      </c>
      <c r="G334" s="84" t="b">
        <v>0</v>
      </c>
    </row>
    <row r="335" spans="1:7" ht="15">
      <c r="A335" s="84" t="s">
        <v>2662</v>
      </c>
      <c r="B335" s="84">
        <v>2</v>
      </c>
      <c r="C335" s="122">
        <v>0.0013621256602689151</v>
      </c>
      <c r="D335" s="84" t="s">
        <v>2801</v>
      </c>
      <c r="E335" s="84" t="b">
        <v>0</v>
      </c>
      <c r="F335" s="84" t="b">
        <v>0</v>
      </c>
      <c r="G335" s="84" t="b">
        <v>0</v>
      </c>
    </row>
    <row r="336" spans="1:7" ht="15">
      <c r="A336" s="84" t="s">
        <v>2663</v>
      </c>
      <c r="B336" s="84">
        <v>2</v>
      </c>
      <c r="C336" s="122">
        <v>0.0013621256602689151</v>
      </c>
      <c r="D336" s="84" t="s">
        <v>2801</v>
      </c>
      <c r="E336" s="84" t="b">
        <v>0</v>
      </c>
      <c r="F336" s="84" t="b">
        <v>0</v>
      </c>
      <c r="G336" s="84" t="b">
        <v>0</v>
      </c>
    </row>
    <row r="337" spans="1:7" ht="15">
      <c r="A337" s="84" t="s">
        <v>2664</v>
      </c>
      <c r="B337" s="84">
        <v>2</v>
      </c>
      <c r="C337" s="122">
        <v>0.0013621256602689151</v>
      </c>
      <c r="D337" s="84" t="s">
        <v>2801</v>
      </c>
      <c r="E337" s="84" t="b">
        <v>0</v>
      </c>
      <c r="F337" s="84" t="b">
        <v>0</v>
      </c>
      <c r="G337" s="84" t="b">
        <v>0</v>
      </c>
    </row>
    <row r="338" spans="1:7" ht="15">
      <c r="A338" s="84" t="s">
        <v>2665</v>
      </c>
      <c r="B338" s="84">
        <v>2</v>
      </c>
      <c r="C338" s="122">
        <v>0.0013621256602689151</v>
      </c>
      <c r="D338" s="84" t="s">
        <v>2801</v>
      </c>
      <c r="E338" s="84" t="b">
        <v>0</v>
      </c>
      <c r="F338" s="84" t="b">
        <v>0</v>
      </c>
      <c r="G338" s="84" t="b">
        <v>0</v>
      </c>
    </row>
    <row r="339" spans="1:7" ht="15">
      <c r="A339" s="84" t="s">
        <v>2666</v>
      </c>
      <c r="B339" s="84">
        <v>2</v>
      </c>
      <c r="C339" s="122">
        <v>0.0013621256602689151</v>
      </c>
      <c r="D339" s="84" t="s">
        <v>2801</v>
      </c>
      <c r="E339" s="84" t="b">
        <v>0</v>
      </c>
      <c r="F339" s="84" t="b">
        <v>0</v>
      </c>
      <c r="G339" s="84" t="b">
        <v>0</v>
      </c>
    </row>
    <row r="340" spans="1:7" ht="15">
      <c r="A340" s="84" t="s">
        <v>2667</v>
      </c>
      <c r="B340" s="84">
        <v>2</v>
      </c>
      <c r="C340" s="122">
        <v>0.0013621256602689151</v>
      </c>
      <c r="D340" s="84" t="s">
        <v>2801</v>
      </c>
      <c r="E340" s="84" t="b">
        <v>0</v>
      </c>
      <c r="F340" s="84" t="b">
        <v>0</v>
      </c>
      <c r="G340" s="84" t="b">
        <v>0</v>
      </c>
    </row>
    <row r="341" spans="1:7" ht="15">
      <c r="A341" s="84" t="s">
        <v>2668</v>
      </c>
      <c r="B341" s="84">
        <v>2</v>
      </c>
      <c r="C341" s="122">
        <v>0.0013621256602689151</v>
      </c>
      <c r="D341" s="84" t="s">
        <v>2801</v>
      </c>
      <c r="E341" s="84" t="b">
        <v>0</v>
      </c>
      <c r="F341" s="84" t="b">
        <v>0</v>
      </c>
      <c r="G341" s="84" t="b">
        <v>0</v>
      </c>
    </row>
    <row r="342" spans="1:7" ht="15">
      <c r="A342" s="84" t="s">
        <v>2669</v>
      </c>
      <c r="B342" s="84">
        <v>2</v>
      </c>
      <c r="C342" s="122">
        <v>0.0013621256602689151</v>
      </c>
      <c r="D342" s="84" t="s">
        <v>2801</v>
      </c>
      <c r="E342" s="84" t="b">
        <v>0</v>
      </c>
      <c r="F342" s="84" t="b">
        <v>0</v>
      </c>
      <c r="G342" s="84" t="b">
        <v>0</v>
      </c>
    </row>
    <row r="343" spans="1:7" ht="15">
      <c r="A343" s="84" t="s">
        <v>2670</v>
      </c>
      <c r="B343" s="84">
        <v>2</v>
      </c>
      <c r="C343" s="122">
        <v>0.0013621256602689151</v>
      </c>
      <c r="D343" s="84" t="s">
        <v>2801</v>
      </c>
      <c r="E343" s="84" t="b">
        <v>1</v>
      </c>
      <c r="F343" s="84" t="b">
        <v>0</v>
      </c>
      <c r="G343" s="84" t="b">
        <v>0</v>
      </c>
    </row>
    <row r="344" spans="1:7" ht="15">
      <c r="A344" s="84" t="s">
        <v>2671</v>
      </c>
      <c r="B344" s="84">
        <v>2</v>
      </c>
      <c r="C344" s="122">
        <v>0.0013621256602689151</v>
      </c>
      <c r="D344" s="84" t="s">
        <v>2801</v>
      </c>
      <c r="E344" s="84" t="b">
        <v>1</v>
      </c>
      <c r="F344" s="84" t="b">
        <v>0</v>
      </c>
      <c r="G344" s="84" t="b">
        <v>0</v>
      </c>
    </row>
    <row r="345" spans="1:7" ht="15">
      <c r="A345" s="84" t="s">
        <v>2672</v>
      </c>
      <c r="B345" s="84">
        <v>2</v>
      </c>
      <c r="C345" s="122">
        <v>0.0013621256602689151</v>
      </c>
      <c r="D345" s="84" t="s">
        <v>2801</v>
      </c>
      <c r="E345" s="84" t="b">
        <v>0</v>
      </c>
      <c r="F345" s="84" t="b">
        <v>0</v>
      </c>
      <c r="G345" s="84" t="b">
        <v>0</v>
      </c>
    </row>
    <row r="346" spans="1:7" ht="15">
      <c r="A346" s="84" t="s">
        <v>2673</v>
      </c>
      <c r="B346" s="84">
        <v>2</v>
      </c>
      <c r="C346" s="122">
        <v>0.0013621256602689151</v>
      </c>
      <c r="D346" s="84" t="s">
        <v>2801</v>
      </c>
      <c r="E346" s="84" t="b">
        <v>0</v>
      </c>
      <c r="F346" s="84" t="b">
        <v>0</v>
      </c>
      <c r="G346" s="84" t="b">
        <v>0</v>
      </c>
    </row>
    <row r="347" spans="1:7" ht="15">
      <c r="A347" s="84" t="s">
        <v>2674</v>
      </c>
      <c r="B347" s="84">
        <v>2</v>
      </c>
      <c r="C347" s="122">
        <v>0.0013621256602689151</v>
      </c>
      <c r="D347" s="84" t="s">
        <v>2801</v>
      </c>
      <c r="E347" s="84" t="b">
        <v>0</v>
      </c>
      <c r="F347" s="84" t="b">
        <v>0</v>
      </c>
      <c r="G347" s="84" t="b">
        <v>0</v>
      </c>
    </row>
    <row r="348" spans="1:7" ht="15">
      <c r="A348" s="84" t="s">
        <v>2675</v>
      </c>
      <c r="B348" s="84">
        <v>2</v>
      </c>
      <c r="C348" s="122">
        <v>0.0013621256602689151</v>
      </c>
      <c r="D348" s="84" t="s">
        <v>2801</v>
      </c>
      <c r="E348" s="84" t="b">
        <v>0</v>
      </c>
      <c r="F348" s="84" t="b">
        <v>0</v>
      </c>
      <c r="G348" s="84" t="b">
        <v>0</v>
      </c>
    </row>
    <row r="349" spans="1:7" ht="15">
      <c r="A349" s="84" t="s">
        <v>2676</v>
      </c>
      <c r="B349" s="84">
        <v>2</v>
      </c>
      <c r="C349" s="122">
        <v>0.0013621256602689151</v>
      </c>
      <c r="D349" s="84" t="s">
        <v>2801</v>
      </c>
      <c r="E349" s="84" t="b">
        <v>0</v>
      </c>
      <c r="F349" s="84" t="b">
        <v>0</v>
      </c>
      <c r="G349" s="84" t="b">
        <v>0</v>
      </c>
    </row>
    <row r="350" spans="1:7" ht="15">
      <c r="A350" s="84" t="s">
        <v>2677</v>
      </c>
      <c r="B350" s="84">
        <v>2</v>
      </c>
      <c r="C350" s="122">
        <v>0.0013621256602689151</v>
      </c>
      <c r="D350" s="84" t="s">
        <v>2801</v>
      </c>
      <c r="E350" s="84" t="b">
        <v>0</v>
      </c>
      <c r="F350" s="84" t="b">
        <v>0</v>
      </c>
      <c r="G350" s="84" t="b">
        <v>0</v>
      </c>
    </row>
    <row r="351" spans="1:7" ht="15">
      <c r="A351" s="84" t="s">
        <v>2678</v>
      </c>
      <c r="B351" s="84">
        <v>2</v>
      </c>
      <c r="C351" s="122">
        <v>0.0013621256602689151</v>
      </c>
      <c r="D351" s="84" t="s">
        <v>2801</v>
      </c>
      <c r="E351" s="84" t="b">
        <v>0</v>
      </c>
      <c r="F351" s="84" t="b">
        <v>0</v>
      </c>
      <c r="G351" s="84" t="b">
        <v>0</v>
      </c>
    </row>
    <row r="352" spans="1:7" ht="15">
      <c r="A352" s="84" t="s">
        <v>2679</v>
      </c>
      <c r="B352" s="84">
        <v>2</v>
      </c>
      <c r="C352" s="122">
        <v>0.0013621256602689151</v>
      </c>
      <c r="D352" s="84" t="s">
        <v>2801</v>
      </c>
      <c r="E352" s="84" t="b">
        <v>0</v>
      </c>
      <c r="F352" s="84" t="b">
        <v>0</v>
      </c>
      <c r="G352" s="84" t="b">
        <v>0</v>
      </c>
    </row>
    <row r="353" spans="1:7" ht="15">
      <c r="A353" s="84" t="s">
        <v>2680</v>
      </c>
      <c r="B353" s="84">
        <v>2</v>
      </c>
      <c r="C353" s="122">
        <v>0.0013621256602689151</v>
      </c>
      <c r="D353" s="84" t="s">
        <v>2801</v>
      </c>
      <c r="E353" s="84" t="b">
        <v>0</v>
      </c>
      <c r="F353" s="84" t="b">
        <v>0</v>
      </c>
      <c r="G353" s="84" t="b">
        <v>0</v>
      </c>
    </row>
    <row r="354" spans="1:7" ht="15">
      <c r="A354" s="84" t="s">
        <v>2681</v>
      </c>
      <c r="B354" s="84">
        <v>2</v>
      </c>
      <c r="C354" s="122">
        <v>0.0013621256602689151</v>
      </c>
      <c r="D354" s="84" t="s">
        <v>2801</v>
      </c>
      <c r="E354" s="84" t="b">
        <v>0</v>
      </c>
      <c r="F354" s="84" t="b">
        <v>0</v>
      </c>
      <c r="G354" s="84" t="b">
        <v>0</v>
      </c>
    </row>
    <row r="355" spans="1:7" ht="15">
      <c r="A355" s="84" t="s">
        <v>2682</v>
      </c>
      <c r="B355" s="84">
        <v>2</v>
      </c>
      <c r="C355" s="122">
        <v>0.0013621256602689151</v>
      </c>
      <c r="D355" s="84" t="s">
        <v>2801</v>
      </c>
      <c r="E355" s="84" t="b">
        <v>0</v>
      </c>
      <c r="F355" s="84" t="b">
        <v>0</v>
      </c>
      <c r="G355" s="84" t="b">
        <v>0</v>
      </c>
    </row>
    <row r="356" spans="1:7" ht="15">
      <c r="A356" s="84" t="s">
        <v>256</v>
      </c>
      <c r="B356" s="84">
        <v>2</v>
      </c>
      <c r="C356" s="122">
        <v>0.0013621256602689151</v>
      </c>
      <c r="D356" s="84" t="s">
        <v>2801</v>
      </c>
      <c r="E356" s="84" t="b">
        <v>0</v>
      </c>
      <c r="F356" s="84" t="b">
        <v>0</v>
      </c>
      <c r="G356" s="84" t="b">
        <v>0</v>
      </c>
    </row>
    <row r="357" spans="1:7" ht="15">
      <c r="A357" s="84" t="s">
        <v>2683</v>
      </c>
      <c r="B357" s="84">
        <v>2</v>
      </c>
      <c r="C357" s="122">
        <v>0.0013621256602689151</v>
      </c>
      <c r="D357" s="84" t="s">
        <v>2801</v>
      </c>
      <c r="E357" s="84" t="b">
        <v>0</v>
      </c>
      <c r="F357" s="84" t="b">
        <v>0</v>
      </c>
      <c r="G357" s="84" t="b">
        <v>0</v>
      </c>
    </row>
    <row r="358" spans="1:7" ht="15">
      <c r="A358" s="84" t="s">
        <v>2684</v>
      </c>
      <c r="B358" s="84">
        <v>2</v>
      </c>
      <c r="C358" s="122">
        <v>0.0013621256602689151</v>
      </c>
      <c r="D358" s="84" t="s">
        <v>2801</v>
      </c>
      <c r="E358" s="84" t="b">
        <v>0</v>
      </c>
      <c r="F358" s="84" t="b">
        <v>0</v>
      </c>
      <c r="G358" s="84" t="b">
        <v>0</v>
      </c>
    </row>
    <row r="359" spans="1:7" ht="15">
      <c r="A359" s="84" t="s">
        <v>2685</v>
      </c>
      <c r="B359" s="84">
        <v>2</v>
      </c>
      <c r="C359" s="122">
        <v>0.0013621256602689151</v>
      </c>
      <c r="D359" s="84" t="s">
        <v>2801</v>
      </c>
      <c r="E359" s="84" t="b">
        <v>0</v>
      </c>
      <c r="F359" s="84" t="b">
        <v>0</v>
      </c>
      <c r="G359" s="84" t="b">
        <v>0</v>
      </c>
    </row>
    <row r="360" spans="1:7" ht="15">
      <c r="A360" s="84" t="s">
        <v>2686</v>
      </c>
      <c r="B360" s="84">
        <v>2</v>
      </c>
      <c r="C360" s="122">
        <v>0.0013621256602689151</v>
      </c>
      <c r="D360" s="84" t="s">
        <v>2801</v>
      </c>
      <c r="E360" s="84" t="b">
        <v>0</v>
      </c>
      <c r="F360" s="84" t="b">
        <v>0</v>
      </c>
      <c r="G360" s="84" t="b">
        <v>0</v>
      </c>
    </row>
    <row r="361" spans="1:7" ht="15">
      <c r="A361" s="84" t="s">
        <v>2687</v>
      </c>
      <c r="B361" s="84">
        <v>2</v>
      </c>
      <c r="C361" s="122">
        <v>0.0013621256602689151</v>
      </c>
      <c r="D361" s="84" t="s">
        <v>2801</v>
      </c>
      <c r="E361" s="84" t="b">
        <v>0</v>
      </c>
      <c r="F361" s="84" t="b">
        <v>0</v>
      </c>
      <c r="G361" s="84" t="b">
        <v>0</v>
      </c>
    </row>
    <row r="362" spans="1:7" ht="15">
      <c r="A362" s="84" t="s">
        <v>2688</v>
      </c>
      <c r="B362" s="84">
        <v>2</v>
      </c>
      <c r="C362" s="122">
        <v>0.0013621256602689151</v>
      </c>
      <c r="D362" s="84" t="s">
        <v>2801</v>
      </c>
      <c r="E362" s="84" t="b">
        <v>0</v>
      </c>
      <c r="F362" s="84" t="b">
        <v>0</v>
      </c>
      <c r="G362" s="84" t="b">
        <v>0</v>
      </c>
    </row>
    <row r="363" spans="1:7" ht="15">
      <c r="A363" s="84" t="s">
        <v>2689</v>
      </c>
      <c r="B363" s="84">
        <v>2</v>
      </c>
      <c r="C363" s="122">
        <v>0.0013621256602689151</v>
      </c>
      <c r="D363" s="84" t="s">
        <v>2801</v>
      </c>
      <c r="E363" s="84" t="b">
        <v>0</v>
      </c>
      <c r="F363" s="84" t="b">
        <v>0</v>
      </c>
      <c r="G363" s="84" t="b">
        <v>0</v>
      </c>
    </row>
    <row r="364" spans="1:7" ht="15">
      <c r="A364" s="84" t="s">
        <v>2690</v>
      </c>
      <c r="B364" s="84">
        <v>2</v>
      </c>
      <c r="C364" s="122">
        <v>0.0013621256602689151</v>
      </c>
      <c r="D364" s="84" t="s">
        <v>2801</v>
      </c>
      <c r="E364" s="84" t="b">
        <v>0</v>
      </c>
      <c r="F364" s="84" t="b">
        <v>0</v>
      </c>
      <c r="G364" s="84" t="b">
        <v>0</v>
      </c>
    </row>
    <row r="365" spans="1:7" ht="15">
      <c r="A365" s="84" t="s">
        <v>2691</v>
      </c>
      <c r="B365" s="84">
        <v>2</v>
      </c>
      <c r="C365" s="122">
        <v>0.0013621256602689151</v>
      </c>
      <c r="D365" s="84" t="s">
        <v>2801</v>
      </c>
      <c r="E365" s="84" t="b">
        <v>1</v>
      </c>
      <c r="F365" s="84" t="b">
        <v>0</v>
      </c>
      <c r="G365" s="84" t="b">
        <v>0</v>
      </c>
    </row>
    <row r="366" spans="1:7" ht="15">
      <c r="A366" s="84" t="s">
        <v>2692</v>
      </c>
      <c r="B366" s="84">
        <v>2</v>
      </c>
      <c r="C366" s="122">
        <v>0.0013621256602689151</v>
      </c>
      <c r="D366" s="84" t="s">
        <v>2801</v>
      </c>
      <c r="E366" s="84" t="b">
        <v>0</v>
      </c>
      <c r="F366" s="84" t="b">
        <v>0</v>
      </c>
      <c r="G366" s="84" t="b">
        <v>0</v>
      </c>
    </row>
    <row r="367" spans="1:7" ht="15">
      <c r="A367" s="84" t="s">
        <v>2693</v>
      </c>
      <c r="B367" s="84">
        <v>2</v>
      </c>
      <c r="C367" s="122">
        <v>0.0013621256602689151</v>
      </c>
      <c r="D367" s="84" t="s">
        <v>2801</v>
      </c>
      <c r="E367" s="84" t="b">
        <v>0</v>
      </c>
      <c r="F367" s="84" t="b">
        <v>0</v>
      </c>
      <c r="G367" s="84" t="b">
        <v>0</v>
      </c>
    </row>
    <row r="368" spans="1:7" ht="15">
      <c r="A368" s="84" t="s">
        <v>2694</v>
      </c>
      <c r="B368" s="84">
        <v>2</v>
      </c>
      <c r="C368" s="122">
        <v>0.0013621256602689151</v>
      </c>
      <c r="D368" s="84" t="s">
        <v>2801</v>
      </c>
      <c r="E368" s="84" t="b">
        <v>0</v>
      </c>
      <c r="F368" s="84" t="b">
        <v>0</v>
      </c>
      <c r="G368" s="84" t="b">
        <v>0</v>
      </c>
    </row>
    <row r="369" spans="1:7" ht="15">
      <c r="A369" s="84" t="s">
        <v>2695</v>
      </c>
      <c r="B369" s="84">
        <v>2</v>
      </c>
      <c r="C369" s="122">
        <v>0.0013621256602689151</v>
      </c>
      <c r="D369" s="84" t="s">
        <v>2801</v>
      </c>
      <c r="E369" s="84" t="b">
        <v>0</v>
      </c>
      <c r="F369" s="84" t="b">
        <v>0</v>
      </c>
      <c r="G369" s="84" t="b">
        <v>0</v>
      </c>
    </row>
    <row r="370" spans="1:7" ht="15">
      <c r="A370" s="84" t="s">
        <v>288</v>
      </c>
      <c r="B370" s="84">
        <v>2</v>
      </c>
      <c r="C370" s="122">
        <v>0.0013621256602689151</v>
      </c>
      <c r="D370" s="84" t="s">
        <v>2801</v>
      </c>
      <c r="E370" s="84" t="b">
        <v>0</v>
      </c>
      <c r="F370" s="84" t="b">
        <v>0</v>
      </c>
      <c r="G370" s="84" t="b">
        <v>0</v>
      </c>
    </row>
    <row r="371" spans="1:7" ht="15">
      <c r="A371" s="84" t="s">
        <v>2696</v>
      </c>
      <c r="B371" s="84">
        <v>2</v>
      </c>
      <c r="C371" s="122">
        <v>0.0013621256602689151</v>
      </c>
      <c r="D371" s="84" t="s">
        <v>2801</v>
      </c>
      <c r="E371" s="84" t="b">
        <v>1</v>
      </c>
      <c r="F371" s="84" t="b">
        <v>0</v>
      </c>
      <c r="G371" s="84" t="b">
        <v>0</v>
      </c>
    </row>
    <row r="372" spans="1:7" ht="15">
      <c r="A372" s="84" t="s">
        <v>2697</v>
      </c>
      <c r="B372" s="84">
        <v>2</v>
      </c>
      <c r="C372" s="122">
        <v>0.0013621256602689151</v>
      </c>
      <c r="D372" s="84" t="s">
        <v>2801</v>
      </c>
      <c r="E372" s="84" t="b">
        <v>0</v>
      </c>
      <c r="F372" s="84" t="b">
        <v>0</v>
      </c>
      <c r="G372" s="84" t="b">
        <v>0</v>
      </c>
    </row>
    <row r="373" spans="1:7" ht="15">
      <c r="A373" s="84" t="s">
        <v>2698</v>
      </c>
      <c r="B373" s="84">
        <v>2</v>
      </c>
      <c r="C373" s="122">
        <v>0.0013621256602689151</v>
      </c>
      <c r="D373" s="84" t="s">
        <v>2801</v>
      </c>
      <c r="E373" s="84" t="b">
        <v>0</v>
      </c>
      <c r="F373" s="84" t="b">
        <v>0</v>
      </c>
      <c r="G373" s="84" t="b">
        <v>0</v>
      </c>
    </row>
    <row r="374" spans="1:7" ht="15">
      <c r="A374" s="84" t="s">
        <v>2699</v>
      </c>
      <c r="B374" s="84">
        <v>2</v>
      </c>
      <c r="C374" s="122">
        <v>0.0013621256602689151</v>
      </c>
      <c r="D374" s="84" t="s">
        <v>2801</v>
      </c>
      <c r="E374" s="84" t="b">
        <v>0</v>
      </c>
      <c r="F374" s="84" t="b">
        <v>0</v>
      </c>
      <c r="G374" s="84" t="b">
        <v>0</v>
      </c>
    </row>
    <row r="375" spans="1:7" ht="15">
      <c r="A375" s="84" t="s">
        <v>2700</v>
      </c>
      <c r="B375" s="84">
        <v>2</v>
      </c>
      <c r="C375" s="122">
        <v>0.0013621256602689151</v>
      </c>
      <c r="D375" s="84" t="s">
        <v>2801</v>
      </c>
      <c r="E375" s="84" t="b">
        <v>0</v>
      </c>
      <c r="F375" s="84" t="b">
        <v>0</v>
      </c>
      <c r="G375" s="84" t="b">
        <v>0</v>
      </c>
    </row>
    <row r="376" spans="1:7" ht="15">
      <c r="A376" s="84" t="s">
        <v>2701</v>
      </c>
      <c r="B376" s="84">
        <v>2</v>
      </c>
      <c r="C376" s="122">
        <v>0.0013621256602689151</v>
      </c>
      <c r="D376" s="84" t="s">
        <v>2801</v>
      </c>
      <c r="E376" s="84" t="b">
        <v>1</v>
      </c>
      <c r="F376" s="84" t="b">
        <v>0</v>
      </c>
      <c r="G376" s="84" t="b">
        <v>0</v>
      </c>
    </row>
    <row r="377" spans="1:7" ht="15">
      <c r="A377" s="84" t="s">
        <v>2702</v>
      </c>
      <c r="B377" s="84">
        <v>2</v>
      </c>
      <c r="C377" s="122">
        <v>0.0013621256602689151</v>
      </c>
      <c r="D377" s="84" t="s">
        <v>2801</v>
      </c>
      <c r="E377" s="84" t="b">
        <v>0</v>
      </c>
      <c r="F377" s="84" t="b">
        <v>0</v>
      </c>
      <c r="G377" s="84" t="b">
        <v>0</v>
      </c>
    </row>
    <row r="378" spans="1:7" ht="15">
      <c r="A378" s="84" t="s">
        <v>2703</v>
      </c>
      <c r="B378" s="84">
        <v>2</v>
      </c>
      <c r="C378" s="122">
        <v>0.0013621256602689151</v>
      </c>
      <c r="D378" s="84" t="s">
        <v>2801</v>
      </c>
      <c r="E378" s="84" t="b">
        <v>1</v>
      </c>
      <c r="F378" s="84" t="b">
        <v>0</v>
      </c>
      <c r="G378" s="84" t="b">
        <v>0</v>
      </c>
    </row>
    <row r="379" spans="1:7" ht="15">
      <c r="A379" s="84" t="s">
        <v>2033</v>
      </c>
      <c r="B379" s="84">
        <v>2</v>
      </c>
      <c r="C379" s="122">
        <v>0.0013621256602689151</v>
      </c>
      <c r="D379" s="84" t="s">
        <v>2801</v>
      </c>
      <c r="E379" s="84" t="b">
        <v>0</v>
      </c>
      <c r="F379" s="84" t="b">
        <v>0</v>
      </c>
      <c r="G379" s="84" t="b">
        <v>0</v>
      </c>
    </row>
    <row r="380" spans="1:7" ht="15">
      <c r="A380" s="84" t="s">
        <v>2704</v>
      </c>
      <c r="B380" s="84">
        <v>2</v>
      </c>
      <c r="C380" s="122">
        <v>0.0013621256602689151</v>
      </c>
      <c r="D380" s="84" t="s">
        <v>2801</v>
      </c>
      <c r="E380" s="84" t="b">
        <v>0</v>
      </c>
      <c r="F380" s="84" t="b">
        <v>0</v>
      </c>
      <c r="G380" s="84" t="b">
        <v>0</v>
      </c>
    </row>
    <row r="381" spans="1:7" ht="15">
      <c r="A381" s="84" t="s">
        <v>2705</v>
      </c>
      <c r="B381" s="84">
        <v>2</v>
      </c>
      <c r="C381" s="122">
        <v>0.0013621256602689151</v>
      </c>
      <c r="D381" s="84" t="s">
        <v>2801</v>
      </c>
      <c r="E381" s="84" t="b">
        <v>0</v>
      </c>
      <c r="F381" s="84" t="b">
        <v>0</v>
      </c>
      <c r="G381" s="84" t="b">
        <v>0</v>
      </c>
    </row>
    <row r="382" spans="1:7" ht="15">
      <c r="A382" s="84" t="s">
        <v>2706</v>
      </c>
      <c r="B382" s="84">
        <v>2</v>
      </c>
      <c r="C382" s="122">
        <v>0.0013621256602689151</v>
      </c>
      <c r="D382" s="84" t="s">
        <v>2801</v>
      </c>
      <c r="E382" s="84" t="b">
        <v>1</v>
      </c>
      <c r="F382" s="84" t="b">
        <v>0</v>
      </c>
      <c r="G382" s="84" t="b">
        <v>0</v>
      </c>
    </row>
    <row r="383" spans="1:7" ht="15">
      <c r="A383" s="84" t="s">
        <v>2707</v>
      </c>
      <c r="B383" s="84">
        <v>2</v>
      </c>
      <c r="C383" s="122">
        <v>0.0013621256602689151</v>
      </c>
      <c r="D383" s="84" t="s">
        <v>2801</v>
      </c>
      <c r="E383" s="84" t="b">
        <v>0</v>
      </c>
      <c r="F383" s="84" t="b">
        <v>0</v>
      </c>
      <c r="G383" s="84" t="b">
        <v>0</v>
      </c>
    </row>
    <row r="384" spans="1:7" ht="15">
      <c r="A384" s="84" t="s">
        <v>2708</v>
      </c>
      <c r="B384" s="84">
        <v>2</v>
      </c>
      <c r="C384" s="122">
        <v>0.0013621256602689151</v>
      </c>
      <c r="D384" s="84" t="s">
        <v>2801</v>
      </c>
      <c r="E384" s="84" t="b">
        <v>0</v>
      </c>
      <c r="F384" s="84" t="b">
        <v>0</v>
      </c>
      <c r="G384" s="84" t="b">
        <v>0</v>
      </c>
    </row>
    <row r="385" spans="1:7" ht="15">
      <c r="A385" s="84" t="s">
        <v>2709</v>
      </c>
      <c r="B385" s="84">
        <v>2</v>
      </c>
      <c r="C385" s="122">
        <v>0.0013621256602689151</v>
      </c>
      <c r="D385" s="84" t="s">
        <v>2801</v>
      </c>
      <c r="E385" s="84" t="b">
        <v>0</v>
      </c>
      <c r="F385" s="84" t="b">
        <v>0</v>
      </c>
      <c r="G385" s="84" t="b">
        <v>0</v>
      </c>
    </row>
    <row r="386" spans="1:7" ht="15">
      <c r="A386" s="84" t="s">
        <v>2710</v>
      </c>
      <c r="B386" s="84">
        <v>2</v>
      </c>
      <c r="C386" s="122">
        <v>0.0013621256602689151</v>
      </c>
      <c r="D386" s="84" t="s">
        <v>2801</v>
      </c>
      <c r="E386" s="84" t="b">
        <v>0</v>
      </c>
      <c r="F386" s="84" t="b">
        <v>0</v>
      </c>
      <c r="G386" s="84" t="b">
        <v>0</v>
      </c>
    </row>
    <row r="387" spans="1:7" ht="15">
      <c r="A387" s="84" t="s">
        <v>2711</v>
      </c>
      <c r="B387" s="84">
        <v>2</v>
      </c>
      <c r="C387" s="122">
        <v>0.0013621256602689151</v>
      </c>
      <c r="D387" s="84" t="s">
        <v>2801</v>
      </c>
      <c r="E387" s="84" t="b">
        <v>0</v>
      </c>
      <c r="F387" s="84" t="b">
        <v>0</v>
      </c>
      <c r="G387" s="84" t="b">
        <v>0</v>
      </c>
    </row>
    <row r="388" spans="1:7" ht="15">
      <c r="A388" s="84" t="s">
        <v>2712</v>
      </c>
      <c r="B388" s="84">
        <v>2</v>
      </c>
      <c r="C388" s="122">
        <v>0.0013621256602689151</v>
      </c>
      <c r="D388" s="84" t="s">
        <v>2801</v>
      </c>
      <c r="E388" s="84" t="b">
        <v>1</v>
      </c>
      <c r="F388" s="84" t="b">
        <v>0</v>
      </c>
      <c r="G388" s="84" t="b">
        <v>0</v>
      </c>
    </row>
    <row r="389" spans="1:7" ht="15">
      <c r="A389" s="84" t="s">
        <v>2713</v>
      </c>
      <c r="B389" s="84">
        <v>2</v>
      </c>
      <c r="C389" s="122">
        <v>0.0013621256602689151</v>
      </c>
      <c r="D389" s="84" t="s">
        <v>2801</v>
      </c>
      <c r="E389" s="84" t="b">
        <v>0</v>
      </c>
      <c r="F389" s="84" t="b">
        <v>0</v>
      </c>
      <c r="G389" s="84" t="b">
        <v>0</v>
      </c>
    </row>
    <row r="390" spans="1:7" ht="15">
      <c r="A390" s="84" t="s">
        <v>2714</v>
      </c>
      <c r="B390" s="84">
        <v>2</v>
      </c>
      <c r="C390" s="122">
        <v>0.0013621256602689151</v>
      </c>
      <c r="D390" s="84" t="s">
        <v>2801</v>
      </c>
      <c r="E390" s="84" t="b">
        <v>0</v>
      </c>
      <c r="F390" s="84" t="b">
        <v>0</v>
      </c>
      <c r="G390" s="84" t="b">
        <v>0</v>
      </c>
    </row>
    <row r="391" spans="1:7" ht="15">
      <c r="A391" s="84" t="s">
        <v>2715</v>
      </c>
      <c r="B391" s="84">
        <v>2</v>
      </c>
      <c r="C391" s="122">
        <v>0.0013621256602689151</v>
      </c>
      <c r="D391" s="84" t="s">
        <v>2801</v>
      </c>
      <c r="E391" s="84" t="b">
        <v>0</v>
      </c>
      <c r="F391" s="84" t="b">
        <v>0</v>
      </c>
      <c r="G391" s="84" t="b">
        <v>0</v>
      </c>
    </row>
    <row r="392" spans="1:7" ht="15">
      <c r="A392" s="84" t="s">
        <v>2716</v>
      </c>
      <c r="B392" s="84">
        <v>2</v>
      </c>
      <c r="C392" s="122">
        <v>0.0013621256602689151</v>
      </c>
      <c r="D392" s="84" t="s">
        <v>2801</v>
      </c>
      <c r="E392" s="84" t="b">
        <v>0</v>
      </c>
      <c r="F392" s="84" t="b">
        <v>0</v>
      </c>
      <c r="G392" s="84" t="b">
        <v>0</v>
      </c>
    </row>
    <row r="393" spans="1:7" ht="15">
      <c r="A393" s="84" t="s">
        <v>2717</v>
      </c>
      <c r="B393" s="84">
        <v>2</v>
      </c>
      <c r="C393" s="122">
        <v>0.0013621256602689151</v>
      </c>
      <c r="D393" s="84" t="s">
        <v>2801</v>
      </c>
      <c r="E393" s="84" t="b">
        <v>0</v>
      </c>
      <c r="F393" s="84" t="b">
        <v>0</v>
      </c>
      <c r="G393" s="84" t="b">
        <v>0</v>
      </c>
    </row>
    <row r="394" spans="1:7" ht="15">
      <c r="A394" s="84" t="s">
        <v>2718</v>
      </c>
      <c r="B394" s="84">
        <v>2</v>
      </c>
      <c r="C394" s="122">
        <v>0.0013621256602689151</v>
      </c>
      <c r="D394" s="84" t="s">
        <v>2801</v>
      </c>
      <c r="E394" s="84" t="b">
        <v>0</v>
      </c>
      <c r="F394" s="84" t="b">
        <v>0</v>
      </c>
      <c r="G394" s="84" t="b">
        <v>0</v>
      </c>
    </row>
    <row r="395" spans="1:7" ht="15">
      <c r="A395" s="84" t="s">
        <v>2719</v>
      </c>
      <c r="B395" s="84">
        <v>2</v>
      </c>
      <c r="C395" s="122">
        <v>0.0013621256602689151</v>
      </c>
      <c r="D395" s="84" t="s">
        <v>2801</v>
      </c>
      <c r="E395" s="84" t="b">
        <v>0</v>
      </c>
      <c r="F395" s="84" t="b">
        <v>0</v>
      </c>
      <c r="G395" s="84" t="b">
        <v>0</v>
      </c>
    </row>
    <row r="396" spans="1:7" ht="15">
      <c r="A396" s="84" t="s">
        <v>287</v>
      </c>
      <c r="B396" s="84">
        <v>2</v>
      </c>
      <c r="C396" s="122">
        <v>0.0013621256602689151</v>
      </c>
      <c r="D396" s="84" t="s">
        <v>2801</v>
      </c>
      <c r="E396" s="84" t="b">
        <v>0</v>
      </c>
      <c r="F396" s="84" t="b">
        <v>0</v>
      </c>
      <c r="G396" s="84" t="b">
        <v>0</v>
      </c>
    </row>
    <row r="397" spans="1:7" ht="15">
      <c r="A397" s="84" t="s">
        <v>2720</v>
      </c>
      <c r="B397" s="84">
        <v>2</v>
      </c>
      <c r="C397" s="122">
        <v>0.0013621256602689151</v>
      </c>
      <c r="D397" s="84" t="s">
        <v>2801</v>
      </c>
      <c r="E397" s="84" t="b">
        <v>1</v>
      </c>
      <c r="F397" s="84" t="b">
        <v>0</v>
      </c>
      <c r="G397" s="84" t="b">
        <v>0</v>
      </c>
    </row>
    <row r="398" spans="1:7" ht="15">
      <c r="A398" s="84" t="s">
        <v>2721</v>
      </c>
      <c r="B398" s="84">
        <v>2</v>
      </c>
      <c r="C398" s="122">
        <v>0.0013621256602689151</v>
      </c>
      <c r="D398" s="84" t="s">
        <v>2801</v>
      </c>
      <c r="E398" s="84" t="b">
        <v>0</v>
      </c>
      <c r="F398" s="84" t="b">
        <v>0</v>
      </c>
      <c r="G398" s="84" t="b">
        <v>0</v>
      </c>
    </row>
    <row r="399" spans="1:7" ht="15">
      <c r="A399" s="84" t="s">
        <v>2722</v>
      </c>
      <c r="B399" s="84">
        <v>2</v>
      </c>
      <c r="C399" s="122">
        <v>0.0013621256602689151</v>
      </c>
      <c r="D399" s="84" t="s">
        <v>2801</v>
      </c>
      <c r="E399" s="84" t="b">
        <v>0</v>
      </c>
      <c r="F399" s="84" t="b">
        <v>0</v>
      </c>
      <c r="G399" s="84" t="b">
        <v>0</v>
      </c>
    </row>
    <row r="400" spans="1:7" ht="15">
      <c r="A400" s="84" t="s">
        <v>238</v>
      </c>
      <c r="B400" s="84">
        <v>2</v>
      </c>
      <c r="C400" s="122">
        <v>0.0013621256602689151</v>
      </c>
      <c r="D400" s="84" t="s">
        <v>2801</v>
      </c>
      <c r="E400" s="84" t="b">
        <v>0</v>
      </c>
      <c r="F400" s="84" t="b">
        <v>0</v>
      </c>
      <c r="G400" s="84" t="b">
        <v>0</v>
      </c>
    </row>
    <row r="401" spans="1:7" ht="15">
      <c r="A401" s="84" t="s">
        <v>2723</v>
      </c>
      <c r="B401" s="84">
        <v>2</v>
      </c>
      <c r="C401" s="122">
        <v>0.0013621256602689151</v>
      </c>
      <c r="D401" s="84" t="s">
        <v>2801</v>
      </c>
      <c r="E401" s="84" t="b">
        <v>0</v>
      </c>
      <c r="F401" s="84" t="b">
        <v>0</v>
      </c>
      <c r="G401" s="84" t="b">
        <v>0</v>
      </c>
    </row>
    <row r="402" spans="1:7" ht="15">
      <c r="A402" s="84" t="s">
        <v>2724</v>
      </c>
      <c r="B402" s="84">
        <v>2</v>
      </c>
      <c r="C402" s="122">
        <v>0.0013621256602689151</v>
      </c>
      <c r="D402" s="84" t="s">
        <v>2801</v>
      </c>
      <c r="E402" s="84" t="b">
        <v>0</v>
      </c>
      <c r="F402" s="84" t="b">
        <v>0</v>
      </c>
      <c r="G402" s="84" t="b">
        <v>0</v>
      </c>
    </row>
    <row r="403" spans="1:7" ht="15">
      <c r="A403" s="84" t="s">
        <v>2725</v>
      </c>
      <c r="B403" s="84">
        <v>2</v>
      </c>
      <c r="C403" s="122">
        <v>0.0013621256602689151</v>
      </c>
      <c r="D403" s="84" t="s">
        <v>2801</v>
      </c>
      <c r="E403" s="84" t="b">
        <v>0</v>
      </c>
      <c r="F403" s="84" t="b">
        <v>0</v>
      </c>
      <c r="G403" s="84" t="b">
        <v>0</v>
      </c>
    </row>
    <row r="404" spans="1:7" ht="15">
      <c r="A404" s="84" t="s">
        <v>2726</v>
      </c>
      <c r="B404" s="84">
        <v>2</v>
      </c>
      <c r="C404" s="122">
        <v>0.0013621256602689151</v>
      </c>
      <c r="D404" s="84" t="s">
        <v>2801</v>
      </c>
      <c r="E404" s="84" t="b">
        <v>0</v>
      </c>
      <c r="F404" s="84" t="b">
        <v>0</v>
      </c>
      <c r="G404" s="84" t="b">
        <v>0</v>
      </c>
    </row>
    <row r="405" spans="1:7" ht="15">
      <c r="A405" s="84" t="s">
        <v>2727</v>
      </c>
      <c r="B405" s="84">
        <v>2</v>
      </c>
      <c r="C405" s="122">
        <v>0.0013621256602689151</v>
      </c>
      <c r="D405" s="84" t="s">
        <v>2801</v>
      </c>
      <c r="E405" s="84" t="b">
        <v>0</v>
      </c>
      <c r="F405" s="84" t="b">
        <v>0</v>
      </c>
      <c r="G405" s="84" t="b">
        <v>0</v>
      </c>
    </row>
    <row r="406" spans="1:7" ht="15">
      <c r="A406" s="84" t="s">
        <v>2728</v>
      </c>
      <c r="B406" s="84">
        <v>2</v>
      </c>
      <c r="C406" s="122">
        <v>0.0013621256602689151</v>
      </c>
      <c r="D406" s="84" t="s">
        <v>2801</v>
      </c>
      <c r="E406" s="84" t="b">
        <v>0</v>
      </c>
      <c r="F406" s="84" t="b">
        <v>0</v>
      </c>
      <c r="G406" s="84" t="b">
        <v>0</v>
      </c>
    </row>
    <row r="407" spans="1:7" ht="15">
      <c r="A407" s="84" t="s">
        <v>2729</v>
      </c>
      <c r="B407" s="84">
        <v>2</v>
      </c>
      <c r="C407" s="122">
        <v>0.0013621256602689151</v>
      </c>
      <c r="D407" s="84" t="s">
        <v>2801</v>
      </c>
      <c r="E407" s="84" t="b">
        <v>0</v>
      </c>
      <c r="F407" s="84" t="b">
        <v>0</v>
      </c>
      <c r="G407" s="84" t="b">
        <v>0</v>
      </c>
    </row>
    <row r="408" spans="1:7" ht="15">
      <c r="A408" s="84" t="s">
        <v>2730</v>
      </c>
      <c r="B408" s="84">
        <v>2</v>
      </c>
      <c r="C408" s="122">
        <v>0.0013621256602689151</v>
      </c>
      <c r="D408" s="84" t="s">
        <v>2801</v>
      </c>
      <c r="E408" s="84" t="b">
        <v>0</v>
      </c>
      <c r="F408" s="84" t="b">
        <v>0</v>
      </c>
      <c r="G408" s="84" t="b">
        <v>0</v>
      </c>
    </row>
    <row r="409" spans="1:7" ht="15">
      <c r="A409" s="84" t="s">
        <v>2731</v>
      </c>
      <c r="B409" s="84">
        <v>2</v>
      </c>
      <c r="C409" s="122">
        <v>0.0013621256602689151</v>
      </c>
      <c r="D409" s="84" t="s">
        <v>2801</v>
      </c>
      <c r="E409" s="84" t="b">
        <v>0</v>
      </c>
      <c r="F409" s="84" t="b">
        <v>0</v>
      </c>
      <c r="G409" s="84" t="b">
        <v>0</v>
      </c>
    </row>
    <row r="410" spans="1:7" ht="15">
      <c r="A410" s="84" t="s">
        <v>2732</v>
      </c>
      <c r="B410" s="84">
        <v>2</v>
      </c>
      <c r="C410" s="122">
        <v>0.0013621256602689151</v>
      </c>
      <c r="D410" s="84" t="s">
        <v>2801</v>
      </c>
      <c r="E410" s="84" t="b">
        <v>0</v>
      </c>
      <c r="F410" s="84" t="b">
        <v>0</v>
      </c>
      <c r="G410" s="84" t="b">
        <v>0</v>
      </c>
    </row>
    <row r="411" spans="1:7" ht="15">
      <c r="A411" s="84" t="s">
        <v>2733</v>
      </c>
      <c r="B411" s="84">
        <v>2</v>
      </c>
      <c r="C411" s="122">
        <v>0.0013621256602689151</v>
      </c>
      <c r="D411" s="84" t="s">
        <v>2801</v>
      </c>
      <c r="E411" s="84" t="b">
        <v>0</v>
      </c>
      <c r="F411" s="84" t="b">
        <v>0</v>
      </c>
      <c r="G411" s="84" t="b">
        <v>0</v>
      </c>
    </row>
    <row r="412" spans="1:7" ht="15">
      <c r="A412" s="84" t="s">
        <v>2734</v>
      </c>
      <c r="B412" s="84">
        <v>2</v>
      </c>
      <c r="C412" s="122">
        <v>0.0013621256602689151</v>
      </c>
      <c r="D412" s="84" t="s">
        <v>2801</v>
      </c>
      <c r="E412" s="84" t="b">
        <v>0</v>
      </c>
      <c r="F412" s="84" t="b">
        <v>0</v>
      </c>
      <c r="G412" s="84" t="b">
        <v>0</v>
      </c>
    </row>
    <row r="413" spans="1:7" ht="15">
      <c r="A413" s="84" t="s">
        <v>2735</v>
      </c>
      <c r="B413" s="84">
        <v>2</v>
      </c>
      <c r="C413" s="122">
        <v>0.0013621256602689151</v>
      </c>
      <c r="D413" s="84" t="s">
        <v>2801</v>
      </c>
      <c r="E413" s="84" t="b">
        <v>0</v>
      </c>
      <c r="F413" s="84" t="b">
        <v>0</v>
      </c>
      <c r="G413" s="84" t="b">
        <v>0</v>
      </c>
    </row>
    <row r="414" spans="1:7" ht="15">
      <c r="A414" s="84" t="s">
        <v>2736</v>
      </c>
      <c r="B414" s="84">
        <v>2</v>
      </c>
      <c r="C414" s="122">
        <v>0.0013621256602689151</v>
      </c>
      <c r="D414" s="84" t="s">
        <v>2801</v>
      </c>
      <c r="E414" s="84" t="b">
        <v>0</v>
      </c>
      <c r="F414" s="84" t="b">
        <v>0</v>
      </c>
      <c r="G414" s="84" t="b">
        <v>0</v>
      </c>
    </row>
    <row r="415" spans="1:7" ht="15">
      <c r="A415" s="84" t="s">
        <v>2737</v>
      </c>
      <c r="B415" s="84">
        <v>2</v>
      </c>
      <c r="C415" s="122">
        <v>0.0013621256602689151</v>
      </c>
      <c r="D415" s="84" t="s">
        <v>2801</v>
      </c>
      <c r="E415" s="84" t="b">
        <v>0</v>
      </c>
      <c r="F415" s="84" t="b">
        <v>0</v>
      </c>
      <c r="G415" s="84" t="b">
        <v>0</v>
      </c>
    </row>
    <row r="416" spans="1:7" ht="15">
      <c r="A416" s="84" t="s">
        <v>2738</v>
      </c>
      <c r="B416" s="84">
        <v>2</v>
      </c>
      <c r="C416" s="122">
        <v>0.0013621256602689151</v>
      </c>
      <c r="D416" s="84" t="s">
        <v>2801</v>
      </c>
      <c r="E416" s="84" t="b">
        <v>0</v>
      </c>
      <c r="F416" s="84" t="b">
        <v>0</v>
      </c>
      <c r="G416" s="84" t="b">
        <v>0</v>
      </c>
    </row>
    <row r="417" spans="1:7" ht="15">
      <c r="A417" s="84" t="s">
        <v>2739</v>
      </c>
      <c r="B417" s="84">
        <v>2</v>
      </c>
      <c r="C417" s="122">
        <v>0.0013621256602689151</v>
      </c>
      <c r="D417" s="84" t="s">
        <v>2801</v>
      </c>
      <c r="E417" s="84" t="b">
        <v>0</v>
      </c>
      <c r="F417" s="84" t="b">
        <v>0</v>
      </c>
      <c r="G417" s="84" t="b">
        <v>0</v>
      </c>
    </row>
    <row r="418" spans="1:7" ht="15">
      <c r="A418" s="84" t="s">
        <v>2740</v>
      </c>
      <c r="B418" s="84">
        <v>2</v>
      </c>
      <c r="C418" s="122">
        <v>0.0013621256602689151</v>
      </c>
      <c r="D418" s="84" t="s">
        <v>2801</v>
      </c>
      <c r="E418" s="84" t="b">
        <v>0</v>
      </c>
      <c r="F418" s="84" t="b">
        <v>0</v>
      </c>
      <c r="G418" s="84" t="b">
        <v>0</v>
      </c>
    </row>
    <row r="419" spans="1:7" ht="15">
      <c r="A419" s="84" t="s">
        <v>2741</v>
      </c>
      <c r="B419" s="84">
        <v>2</v>
      </c>
      <c r="C419" s="122">
        <v>0.0013621256602689151</v>
      </c>
      <c r="D419" s="84" t="s">
        <v>2801</v>
      </c>
      <c r="E419" s="84" t="b">
        <v>0</v>
      </c>
      <c r="F419" s="84" t="b">
        <v>0</v>
      </c>
      <c r="G419" s="84" t="b">
        <v>0</v>
      </c>
    </row>
    <row r="420" spans="1:7" ht="15">
      <c r="A420" s="84" t="s">
        <v>2742</v>
      </c>
      <c r="B420" s="84">
        <v>2</v>
      </c>
      <c r="C420" s="122">
        <v>0.0013621256602689151</v>
      </c>
      <c r="D420" s="84" t="s">
        <v>2801</v>
      </c>
      <c r="E420" s="84" t="b">
        <v>0</v>
      </c>
      <c r="F420" s="84" t="b">
        <v>0</v>
      </c>
      <c r="G420" s="84" t="b">
        <v>0</v>
      </c>
    </row>
    <row r="421" spans="1:7" ht="15">
      <c r="A421" s="84" t="s">
        <v>2743</v>
      </c>
      <c r="B421" s="84">
        <v>2</v>
      </c>
      <c r="C421" s="122">
        <v>0.0013621256602689151</v>
      </c>
      <c r="D421" s="84" t="s">
        <v>2801</v>
      </c>
      <c r="E421" s="84" t="b">
        <v>0</v>
      </c>
      <c r="F421" s="84" t="b">
        <v>0</v>
      </c>
      <c r="G421" s="84" t="b">
        <v>0</v>
      </c>
    </row>
    <row r="422" spans="1:7" ht="15">
      <c r="A422" s="84" t="s">
        <v>2744</v>
      </c>
      <c r="B422" s="84">
        <v>2</v>
      </c>
      <c r="C422" s="122">
        <v>0.0013621256602689151</v>
      </c>
      <c r="D422" s="84" t="s">
        <v>2801</v>
      </c>
      <c r="E422" s="84" t="b">
        <v>0</v>
      </c>
      <c r="F422" s="84" t="b">
        <v>0</v>
      </c>
      <c r="G422" s="84" t="b">
        <v>0</v>
      </c>
    </row>
    <row r="423" spans="1:7" ht="15">
      <c r="A423" s="84" t="s">
        <v>2745</v>
      </c>
      <c r="B423" s="84">
        <v>2</v>
      </c>
      <c r="C423" s="122">
        <v>0.0013621256602689151</v>
      </c>
      <c r="D423" s="84" t="s">
        <v>2801</v>
      </c>
      <c r="E423" s="84" t="b">
        <v>0</v>
      </c>
      <c r="F423" s="84" t="b">
        <v>0</v>
      </c>
      <c r="G423" s="84" t="b">
        <v>0</v>
      </c>
    </row>
    <row r="424" spans="1:7" ht="15">
      <c r="A424" s="84" t="s">
        <v>2746</v>
      </c>
      <c r="B424" s="84">
        <v>2</v>
      </c>
      <c r="C424" s="122">
        <v>0.0013621256602689151</v>
      </c>
      <c r="D424" s="84" t="s">
        <v>2801</v>
      </c>
      <c r="E424" s="84" t="b">
        <v>0</v>
      </c>
      <c r="F424" s="84" t="b">
        <v>0</v>
      </c>
      <c r="G424" s="84" t="b">
        <v>0</v>
      </c>
    </row>
    <row r="425" spans="1:7" ht="15">
      <c r="A425" s="84" t="s">
        <v>2747</v>
      </c>
      <c r="B425" s="84">
        <v>2</v>
      </c>
      <c r="C425" s="122">
        <v>0.0013621256602689151</v>
      </c>
      <c r="D425" s="84" t="s">
        <v>2801</v>
      </c>
      <c r="E425" s="84" t="b">
        <v>0</v>
      </c>
      <c r="F425" s="84" t="b">
        <v>0</v>
      </c>
      <c r="G425" s="84" t="b">
        <v>0</v>
      </c>
    </row>
    <row r="426" spans="1:7" ht="15">
      <c r="A426" s="84" t="s">
        <v>2748</v>
      </c>
      <c r="B426" s="84">
        <v>2</v>
      </c>
      <c r="C426" s="122">
        <v>0.0013621256602689151</v>
      </c>
      <c r="D426" s="84" t="s">
        <v>2801</v>
      </c>
      <c r="E426" s="84" t="b">
        <v>0</v>
      </c>
      <c r="F426" s="84" t="b">
        <v>0</v>
      </c>
      <c r="G426" s="84" t="b">
        <v>0</v>
      </c>
    </row>
    <row r="427" spans="1:7" ht="15">
      <c r="A427" s="84" t="s">
        <v>2749</v>
      </c>
      <c r="B427" s="84">
        <v>2</v>
      </c>
      <c r="C427" s="122">
        <v>0.0013621256602689151</v>
      </c>
      <c r="D427" s="84" t="s">
        <v>2801</v>
      </c>
      <c r="E427" s="84" t="b">
        <v>0</v>
      </c>
      <c r="F427" s="84" t="b">
        <v>0</v>
      </c>
      <c r="G427" s="84" t="b">
        <v>0</v>
      </c>
    </row>
    <row r="428" spans="1:7" ht="15">
      <c r="A428" s="84" t="s">
        <v>2750</v>
      </c>
      <c r="B428" s="84">
        <v>2</v>
      </c>
      <c r="C428" s="122">
        <v>0.001562411751861717</v>
      </c>
      <c r="D428" s="84" t="s">
        <v>2801</v>
      </c>
      <c r="E428" s="84" t="b">
        <v>0</v>
      </c>
      <c r="F428" s="84" t="b">
        <v>0</v>
      </c>
      <c r="G428" s="84" t="b">
        <v>0</v>
      </c>
    </row>
    <row r="429" spans="1:7" ht="15">
      <c r="A429" s="84" t="s">
        <v>2751</v>
      </c>
      <c r="B429" s="84">
        <v>2</v>
      </c>
      <c r="C429" s="122">
        <v>0.001562411751861717</v>
      </c>
      <c r="D429" s="84" t="s">
        <v>2801</v>
      </c>
      <c r="E429" s="84" t="b">
        <v>0</v>
      </c>
      <c r="F429" s="84" t="b">
        <v>0</v>
      </c>
      <c r="G429" s="84" t="b">
        <v>0</v>
      </c>
    </row>
    <row r="430" spans="1:7" ht="15">
      <c r="A430" s="84" t="s">
        <v>2752</v>
      </c>
      <c r="B430" s="84">
        <v>2</v>
      </c>
      <c r="C430" s="122">
        <v>0.0013621256602689151</v>
      </c>
      <c r="D430" s="84" t="s">
        <v>2801</v>
      </c>
      <c r="E430" s="84" t="b">
        <v>1</v>
      </c>
      <c r="F430" s="84" t="b">
        <v>0</v>
      </c>
      <c r="G430" s="84" t="b">
        <v>0</v>
      </c>
    </row>
    <row r="431" spans="1:7" ht="15">
      <c r="A431" s="84" t="s">
        <v>2753</v>
      </c>
      <c r="B431" s="84">
        <v>2</v>
      </c>
      <c r="C431" s="122">
        <v>0.0013621256602689151</v>
      </c>
      <c r="D431" s="84" t="s">
        <v>2801</v>
      </c>
      <c r="E431" s="84" t="b">
        <v>1</v>
      </c>
      <c r="F431" s="84" t="b">
        <v>0</v>
      </c>
      <c r="G431" s="84" t="b">
        <v>0</v>
      </c>
    </row>
    <row r="432" spans="1:7" ht="15">
      <c r="A432" s="84" t="s">
        <v>2754</v>
      </c>
      <c r="B432" s="84">
        <v>2</v>
      </c>
      <c r="C432" s="122">
        <v>0.0013621256602689151</v>
      </c>
      <c r="D432" s="84" t="s">
        <v>2801</v>
      </c>
      <c r="E432" s="84" t="b">
        <v>0</v>
      </c>
      <c r="F432" s="84" t="b">
        <v>0</v>
      </c>
      <c r="G432" s="84" t="b">
        <v>0</v>
      </c>
    </row>
    <row r="433" spans="1:7" ht="15">
      <c r="A433" s="84" t="s">
        <v>2755</v>
      </c>
      <c r="B433" s="84">
        <v>2</v>
      </c>
      <c r="C433" s="122">
        <v>0.0013621256602689151</v>
      </c>
      <c r="D433" s="84" t="s">
        <v>2801</v>
      </c>
      <c r="E433" s="84" t="b">
        <v>0</v>
      </c>
      <c r="F433" s="84" t="b">
        <v>0</v>
      </c>
      <c r="G433" s="84" t="b">
        <v>0</v>
      </c>
    </row>
    <row r="434" spans="1:7" ht="15">
      <c r="A434" s="84" t="s">
        <v>2756</v>
      </c>
      <c r="B434" s="84">
        <v>2</v>
      </c>
      <c r="C434" s="122">
        <v>0.0013621256602689151</v>
      </c>
      <c r="D434" s="84" t="s">
        <v>2801</v>
      </c>
      <c r="E434" s="84" t="b">
        <v>0</v>
      </c>
      <c r="F434" s="84" t="b">
        <v>0</v>
      </c>
      <c r="G434" s="84" t="b">
        <v>0</v>
      </c>
    </row>
    <row r="435" spans="1:7" ht="15">
      <c r="A435" s="84" t="s">
        <v>2757</v>
      </c>
      <c r="B435" s="84">
        <v>2</v>
      </c>
      <c r="C435" s="122">
        <v>0.0013621256602689151</v>
      </c>
      <c r="D435" s="84" t="s">
        <v>2801</v>
      </c>
      <c r="E435" s="84" t="b">
        <v>0</v>
      </c>
      <c r="F435" s="84" t="b">
        <v>0</v>
      </c>
      <c r="G435" s="84" t="b">
        <v>0</v>
      </c>
    </row>
    <row r="436" spans="1:7" ht="15">
      <c r="A436" s="84" t="s">
        <v>2758</v>
      </c>
      <c r="B436" s="84">
        <v>2</v>
      </c>
      <c r="C436" s="122">
        <v>0.0013621256602689151</v>
      </c>
      <c r="D436" s="84" t="s">
        <v>2801</v>
      </c>
      <c r="E436" s="84" t="b">
        <v>0</v>
      </c>
      <c r="F436" s="84" t="b">
        <v>0</v>
      </c>
      <c r="G436" s="84" t="b">
        <v>0</v>
      </c>
    </row>
    <row r="437" spans="1:7" ht="15">
      <c r="A437" s="84" t="s">
        <v>2759</v>
      </c>
      <c r="B437" s="84">
        <v>2</v>
      </c>
      <c r="C437" s="122">
        <v>0.0013621256602689151</v>
      </c>
      <c r="D437" s="84" t="s">
        <v>2801</v>
      </c>
      <c r="E437" s="84" t="b">
        <v>0</v>
      </c>
      <c r="F437" s="84" t="b">
        <v>0</v>
      </c>
      <c r="G437" s="84" t="b">
        <v>0</v>
      </c>
    </row>
    <row r="438" spans="1:7" ht="15">
      <c r="A438" s="84" t="s">
        <v>2760</v>
      </c>
      <c r="B438" s="84">
        <v>2</v>
      </c>
      <c r="C438" s="122">
        <v>0.0013621256602689151</v>
      </c>
      <c r="D438" s="84" t="s">
        <v>2801</v>
      </c>
      <c r="E438" s="84" t="b">
        <v>0</v>
      </c>
      <c r="F438" s="84" t="b">
        <v>0</v>
      </c>
      <c r="G438" s="84" t="b">
        <v>0</v>
      </c>
    </row>
    <row r="439" spans="1:7" ht="15">
      <c r="A439" s="84" t="s">
        <v>2761</v>
      </c>
      <c r="B439" s="84">
        <v>2</v>
      </c>
      <c r="C439" s="122">
        <v>0.0013621256602689151</v>
      </c>
      <c r="D439" s="84" t="s">
        <v>2801</v>
      </c>
      <c r="E439" s="84" t="b">
        <v>1</v>
      </c>
      <c r="F439" s="84" t="b">
        <v>0</v>
      </c>
      <c r="G439" s="84" t="b">
        <v>0</v>
      </c>
    </row>
    <row r="440" spans="1:7" ht="15">
      <c r="A440" s="84" t="s">
        <v>2762</v>
      </c>
      <c r="B440" s="84">
        <v>2</v>
      </c>
      <c r="C440" s="122">
        <v>0.0013621256602689151</v>
      </c>
      <c r="D440" s="84" t="s">
        <v>2801</v>
      </c>
      <c r="E440" s="84" t="b">
        <v>0</v>
      </c>
      <c r="F440" s="84" t="b">
        <v>0</v>
      </c>
      <c r="G440" s="84" t="b">
        <v>0</v>
      </c>
    </row>
    <row r="441" spans="1:7" ht="15">
      <c r="A441" s="84" t="s">
        <v>2763</v>
      </c>
      <c r="B441" s="84">
        <v>2</v>
      </c>
      <c r="C441" s="122">
        <v>0.0013621256602689151</v>
      </c>
      <c r="D441" s="84" t="s">
        <v>2801</v>
      </c>
      <c r="E441" s="84" t="b">
        <v>0</v>
      </c>
      <c r="F441" s="84" t="b">
        <v>0</v>
      </c>
      <c r="G441" s="84" t="b">
        <v>0</v>
      </c>
    </row>
    <row r="442" spans="1:7" ht="15">
      <c r="A442" s="84" t="s">
        <v>2764</v>
      </c>
      <c r="B442" s="84">
        <v>2</v>
      </c>
      <c r="C442" s="122">
        <v>0.0013621256602689151</v>
      </c>
      <c r="D442" s="84" t="s">
        <v>2801</v>
      </c>
      <c r="E442" s="84" t="b">
        <v>0</v>
      </c>
      <c r="F442" s="84" t="b">
        <v>0</v>
      </c>
      <c r="G442" s="84" t="b">
        <v>0</v>
      </c>
    </row>
    <row r="443" spans="1:7" ht="15">
      <c r="A443" s="84" t="s">
        <v>2765</v>
      </c>
      <c r="B443" s="84">
        <v>2</v>
      </c>
      <c r="C443" s="122">
        <v>0.0013621256602689151</v>
      </c>
      <c r="D443" s="84" t="s">
        <v>2801</v>
      </c>
      <c r="E443" s="84" t="b">
        <v>0</v>
      </c>
      <c r="F443" s="84" t="b">
        <v>0</v>
      </c>
      <c r="G443" s="84" t="b">
        <v>0</v>
      </c>
    </row>
    <row r="444" spans="1:7" ht="15">
      <c r="A444" s="84" t="s">
        <v>2766</v>
      </c>
      <c r="B444" s="84">
        <v>2</v>
      </c>
      <c r="C444" s="122">
        <v>0.0013621256602689151</v>
      </c>
      <c r="D444" s="84" t="s">
        <v>2801</v>
      </c>
      <c r="E444" s="84" t="b">
        <v>0</v>
      </c>
      <c r="F444" s="84" t="b">
        <v>0</v>
      </c>
      <c r="G444" s="84" t="b">
        <v>0</v>
      </c>
    </row>
    <row r="445" spans="1:7" ht="15">
      <c r="A445" s="84" t="s">
        <v>2767</v>
      </c>
      <c r="B445" s="84">
        <v>2</v>
      </c>
      <c r="C445" s="122">
        <v>0.0013621256602689151</v>
      </c>
      <c r="D445" s="84" t="s">
        <v>2801</v>
      </c>
      <c r="E445" s="84" t="b">
        <v>0</v>
      </c>
      <c r="F445" s="84" t="b">
        <v>0</v>
      </c>
      <c r="G445" s="84" t="b">
        <v>0</v>
      </c>
    </row>
    <row r="446" spans="1:7" ht="15">
      <c r="A446" s="84" t="s">
        <v>2768</v>
      </c>
      <c r="B446" s="84">
        <v>2</v>
      </c>
      <c r="C446" s="122">
        <v>0.0013621256602689151</v>
      </c>
      <c r="D446" s="84" t="s">
        <v>2801</v>
      </c>
      <c r="E446" s="84" t="b">
        <v>0</v>
      </c>
      <c r="F446" s="84" t="b">
        <v>0</v>
      </c>
      <c r="G446" s="84" t="b">
        <v>0</v>
      </c>
    </row>
    <row r="447" spans="1:7" ht="15">
      <c r="A447" s="84" t="s">
        <v>2769</v>
      </c>
      <c r="B447" s="84">
        <v>2</v>
      </c>
      <c r="C447" s="122">
        <v>0.0013621256602689151</v>
      </c>
      <c r="D447" s="84" t="s">
        <v>2801</v>
      </c>
      <c r="E447" s="84" t="b">
        <v>0</v>
      </c>
      <c r="F447" s="84" t="b">
        <v>0</v>
      </c>
      <c r="G447" s="84" t="b">
        <v>0</v>
      </c>
    </row>
    <row r="448" spans="1:7" ht="15">
      <c r="A448" s="84" t="s">
        <v>2770</v>
      </c>
      <c r="B448" s="84">
        <v>2</v>
      </c>
      <c r="C448" s="122">
        <v>0.0013621256602689151</v>
      </c>
      <c r="D448" s="84" t="s">
        <v>2801</v>
      </c>
      <c r="E448" s="84" t="b">
        <v>0</v>
      </c>
      <c r="F448" s="84" t="b">
        <v>0</v>
      </c>
      <c r="G448" s="84" t="b">
        <v>0</v>
      </c>
    </row>
    <row r="449" spans="1:7" ht="15">
      <c r="A449" s="84" t="s">
        <v>2771</v>
      </c>
      <c r="B449" s="84">
        <v>2</v>
      </c>
      <c r="C449" s="122">
        <v>0.0013621256602689151</v>
      </c>
      <c r="D449" s="84" t="s">
        <v>2801</v>
      </c>
      <c r="E449" s="84" t="b">
        <v>0</v>
      </c>
      <c r="F449" s="84" t="b">
        <v>0</v>
      </c>
      <c r="G449" s="84" t="b">
        <v>0</v>
      </c>
    </row>
    <row r="450" spans="1:7" ht="15">
      <c r="A450" s="84" t="s">
        <v>2772</v>
      </c>
      <c r="B450" s="84">
        <v>2</v>
      </c>
      <c r="C450" s="122">
        <v>0.0013621256602689151</v>
      </c>
      <c r="D450" s="84" t="s">
        <v>2801</v>
      </c>
      <c r="E450" s="84" t="b">
        <v>0</v>
      </c>
      <c r="F450" s="84" t="b">
        <v>0</v>
      </c>
      <c r="G450" s="84" t="b">
        <v>0</v>
      </c>
    </row>
    <row r="451" spans="1:7" ht="15">
      <c r="A451" s="84" t="s">
        <v>2773</v>
      </c>
      <c r="B451" s="84">
        <v>2</v>
      </c>
      <c r="C451" s="122">
        <v>0.0013621256602689151</v>
      </c>
      <c r="D451" s="84" t="s">
        <v>2801</v>
      </c>
      <c r="E451" s="84" t="b">
        <v>0</v>
      </c>
      <c r="F451" s="84" t="b">
        <v>0</v>
      </c>
      <c r="G451" s="84" t="b">
        <v>0</v>
      </c>
    </row>
    <row r="452" spans="1:7" ht="15">
      <c r="A452" s="84" t="s">
        <v>2774</v>
      </c>
      <c r="B452" s="84">
        <v>2</v>
      </c>
      <c r="C452" s="122">
        <v>0.0013621256602689151</v>
      </c>
      <c r="D452" s="84" t="s">
        <v>2801</v>
      </c>
      <c r="E452" s="84" t="b">
        <v>0</v>
      </c>
      <c r="F452" s="84" t="b">
        <v>0</v>
      </c>
      <c r="G452" s="84" t="b">
        <v>0</v>
      </c>
    </row>
    <row r="453" spans="1:7" ht="15">
      <c r="A453" s="84" t="s">
        <v>2775</v>
      </c>
      <c r="B453" s="84">
        <v>2</v>
      </c>
      <c r="C453" s="122">
        <v>0.0013621256602689151</v>
      </c>
      <c r="D453" s="84" t="s">
        <v>2801</v>
      </c>
      <c r="E453" s="84" t="b">
        <v>0</v>
      </c>
      <c r="F453" s="84" t="b">
        <v>0</v>
      </c>
      <c r="G453" s="84" t="b">
        <v>0</v>
      </c>
    </row>
    <row r="454" spans="1:7" ht="15">
      <c r="A454" s="84" t="s">
        <v>2776</v>
      </c>
      <c r="B454" s="84">
        <v>2</v>
      </c>
      <c r="C454" s="122">
        <v>0.0013621256602689151</v>
      </c>
      <c r="D454" s="84" t="s">
        <v>2801</v>
      </c>
      <c r="E454" s="84" t="b">
        <v>0</v>
      </c>
      <c r="F454" s="84" t="b">
        <v>0</v>
      </c>
      <c r="G454" s="84" t="b">
        <v>0</v>
      </c>
    </row>
    <row r="455" spans="1:7" ht="15">
      <c r="A455" s="84" t="s">
        <v>2777</v>
      </c>
      <c r="B455" s="84">
        <v>2</v>
      </c>
      <c r="C455" s="122">
        <v>0.0013621256602689151</v>
      </c>
      <c r="D455" s="84" t="s">
        <v>2801</v>
      </c>
      <c r="E455" s="84" t="b">
        <v>0</v>
      </c>
      <c r="F455" s="84" t="b">
        <v>0</v>
      </c>
      <c r="G455" s="84" t="b">
        <v>0</v>
      </c>
    </row>
    <row r="456" spans="1:7" ht="15">
      <c r="A456" s="84" t="s">
        <v>2778</v>
      </c>
      <c r="B456" s="84">
        <v>2</v>
      </c>
      <c r="C456" s="122">
        <v>0.0013621256602689151</v>
      </c>
      <c r="D456" s="84" t="s">
        <v>2801</v>
      </c>
      <c r="E456" s="84" t="b">
        <v>0</v>
      </c>
      <c r="F456" s="84" t="b">
        <v>0</v>
      </c>
      <c r="G456" s="84" t="b">
        <v>0</v>
      </c>
    </row>
    <row r="457" spans="1:7" ht="15">
      <c r="A457" s="84" t="s">
        <v>2779</v>
      </c>
      <c r="B457" s="84">
        <v>2</v>
      </c>
      <c r="C457" s="122">
        <v>0.0013621256602689151</v>
      </c>
      <c r="D457" s="84" t="s">
        <v>2801</v>
      </c>
      <c r="E457" s="84" t="b">
        <v>0</v>
      </c>
      <c r="F457" s="84" t="b">
        <v>0</v>
      </c>
      <c r="G457" s="84" t="b">
        <v>0</v>
      </c>
    </row>
    <row r="458" spans="1:7" ht="15">
      <c r="A458" s="84" t="s">
        <v>2780</v>
      </c>
      <c r="B458" s="84">
        <v>2</v>
      </c>
      <c r="C458" s="122">
        <v>0.0013621256602689151</v>
      </c>
      <c r="D458" s="84" t="s">
        <v>2801</v>
      </c>
      <c r="E458" s="84" t="b">
        <v>0</v>
      </c>
      <c r="F458" s="84" t="b">
        <v>0</v>
      </c>
      <c r="G458" s="84" t="b">
        <v>0</v>
      </c>
    </row>
    <row r="459" spans="1:7" ht="15">
      <c r="A459" s="84" t="s">
        <v>2781</v>
      </c>
      <c r="B459" s="84">
        <v>2</v>
      </c>
      <c r="C459" s="122">
        <v>0.0013621256602689151</v>
      </c>
      <c r="D459" s="84" t="s">
        <v>2801</v>
      </c>
      <c r="E459" s="84" t="b">
        <v>0</v>
      </c>
      <c r="F459" s="84" t="b">
        <v>0</v>
      </c>
      <c r="G459" s="84" t="b">
        <v>0</v>
      </c>
    </row>
    <row r="460" spans="1:7" ht="15">
      <c r="A460" s="84" t="s">
        <v>2782</v>
      </c>
      <c r="B460" s="84">
        <v>2</v>
      </c>
      <c r="C460" s="122">
        <v>0.0013621256602689151</v>
      </c>
      <c r="D460" s="84" t="s">
        <v>2801</v>
      </c>
      <c r="E460" s="84" t="b">
        <v>0</v>
      </c>
      <c r="F460" s="84" t="b">
        <v>0</v>
      </c>
      <c r="G460" s="84" t="b">
        <v>0</v>
      </c>
    </row>
    <row r="461" spans="1:7" ht="15">
      <c r="A461" s="84" t="s">
        <v>2783</v>
      </c>
      <c r="B461" s="84">
        <v>2</v>
      </c>
      <c r="C461" s="122">
        <v>0.0013621256602689151</v>
      </c>
      <c r="D461" s="84" t="s">
        <v>2801</v>
      </c>
      <c r="E461" s="84" t="b">
        <v>1</v>
      </c>
      <c r="F461" s="84" t="b">
        <v>0</v>
      </c>
      <c r="G461" s="84" t="b">
        <v>0</v>
      </c>
    </row>
    <row r="462" spans="1:7" ht="15">
      <c r="A462" s="84" t="s">
        <v>2784</v>
      </c>
      <c r="B462" s="84">
        <v>2</v>
      </c>
      <c r="C462" s="122">
        <v>0.0013621256602689151</v>
      </c>
      <c r="D462" s="84" t="s">
        <v>2801</v>
      </c>
      <c r="E462" s="84" t="b">
        <v>0</v>
      </c>
      <c r="F462" s="84" t="b">
        <v>0</v>
      </c>
      <c r="G462" s="84" t="b">
        <v>0</v>
      </c>
    </row>
    <row r="463" spans="1:7" ht="15">
      <c r="A463" s="84" t="s">
        <v>2785</v>
      </c>
      <c r="B463" s="84">
        <v>2</v>
      </c>
      <c r="C463" s="122">
        <v>0.0013621256602689151</v>
      </c>
      <c r="D463" s="84" t="s">
        <v>2801</v>
      </c>
      <c r="E463" s="84" t="b">
        <v>0</v>
      </c>
      <c r="F463" s="84" t="b">
        <v>0</v>
      </c>
      <c r="G463" s="84" t="b">
        <v>0</v>
      </c>
    </row>
    <row r="464" spans="1:7" ht="15">
      <c r="A464" s="84" t="s">
        <v>2786</v>
      </c>
      <c r="B464" s="84">
        <v>2</v>
      </c>
      <c r="C464" s="122">
        <v>0.0013621256602689151</v>
      </c>
      <c r="D464" s="84" t="s">
        <v>2801</v>
      </c>
      <c r="E464" s="84" t="b">
        <v>0</v>
      </c>
      <c r="F464" s="84" t="b">
        <v>0</v>
      </c>
      <c r="G464" s="84" t="b">
        <v>0</v>
      </c>
    </row>
    <row r="465" spans="1:7" ht="15">
      <c r="A465" s="84" t="s">
        <v>2787</v>
      </c>
      <c r="B465" s="84">
        <v>2</v>
      </c>
      <c r="C465" s="122">
        <v>0.0013621256602689151</v>
      </c>
      <c r="D465" s="84" t="s">
        <v>2801</v>
      </c>
      <c r="E465" s="84" t="b">
        <v>0</v>
      </c>
      <c r="F465" s="84" t="b">
        <v>0</v>
      </c>
      <c r="G465" s="84" t="b">
        <v>0</v>
      </c>
    </row>
    <row r="466" spans="1:7" ht="15">
      <c r="A466" s="84" t="s">
        <v>2086</v>
      </c>
      <c r="B466" s="84">
        <v>2</v>
      </c>
      <c r="C466" s="122">
        <v>0.0013621256602689151</v>
      </c>
      <c r="D466" s="84" t="s">
        <v>2801</v>
      </c>
      <c r="E466" s="84" t="b">
        <v>0</v>
      </c>
      <c r="F466" s="84" t="b">
        <v>0</v>
      </c>
      <c r="G466" s="84" t="b">
        <v>0</v>
      </c>
    </row>
    <row r="467" spans="1:7" ht="15">
      <c r="A467" s="84" t="s">
        <v>2087</v>
      </c>
      <c r="B467" s="84">
        <v>2</v>
      </c>
      <c r="C467" s="122">
        <v>0.0013621256602689151</v>
      </c>
      <c r="D467" s="84" t="s">
        <v>2801</v>
      </c>
      <c r="E467" s="84" t="b">
        <v>0</v>
      </c>
      <c r="F467" s="84" t="b">
        <v>0</v>
      </c>
      <c r="G467" s="84" t="b">
        <v>0</v>
      </c>
    </row>
    <row r="468" spans="1:7" ht="15">
      <c r="A468" s="84" t="s">
        <v>2788</v>
      </c>
      <c r="B468" s="84">
        <v>2</v>
      </c>
      <c r="C468" s="122">
        <v>0.0013621256602689151</v>
      </c>
      <c r="D468" s="84" t="s">
        <v>2801</v>
      </c>
      <c r="E468" s="84" t="b">
        <v>0</v>
      </c>
      <c r="F468" s="84" t="b">
        <v>0</v>
      </c>
      <c r="G468" s="84" t="b">
        <v>0</v>
      </c>
    </row>
    <row r="469" spans="1:7" ht="15">
      <c r="A469" s="84" t="s">
        <v>2789</v>
      </c>
      <c r="B469" s="84">
        <v>2</v>
      </c>
      <c r="C469" s="122">
        <v>0.0013621256602689151</v>
      </c>
      <c r="D469" s="84" t="s">
        <v>2801</v>
      </c>
      <c r="E469" s="84" t="b">
        <v>0</v>
      </c>
      <c r="F469" s="84" t="b">
        <v>0</v>
      </c>
      <c r="G469" s="84" t="b">
        <v>0</v>
      </c>
    </row>
    <row r="470" spans="1:7" ht="15">
      <c r="A470" s="84" t="s">
        <v>2790</v>
      </c>
      <c r="B470" s="84">
        <v>2</v>
      </c>
      <c r="C470" s="122">
        <v>0.0013621256602689151</v>
      </c>
      <c r="D470" s="84" t="s">
        <v>2801</v>
      </c>
      <c r="E470" s="84" t="b">
        <v>0</v>
      </c>
      <c r="F470" s="84" t="b">
        <v>0</v>
      </c>
      <c r="G470" s="84" t="b">
        <v>0</v>
      </c>
    </row>
    <row r="471" spans="1:7" ht="15">
      <c r="A471" s="84" t="s">
        <v>2791</v>
      </c>
      <c r="B471" s="84">
        <v>2</v>
      </c>
      <c r="C471" s="122">
        <v>0.0013621256602689151</v>
      </c>
      <c r="D471" s="84" t="s">
        <v>2801</v>
      </c>
      <c r="E471" s="84" t="b">
        <v>0</v>
      </c>
      <c r="F471" s="84" t="b">
        <v>0</v>
      </c>
      <c r="G471" s="84" t="b">
        <v>0</v>
      </c>
    </row>
    <row r="472" spans="1:7" ht="15">
      <c r="A472" s="84" t="s">
        <v>2792</v>
      </c>
      <c r="B472" s="84">
        <v>2</v>
      </c>
      <c r="C472" s="122">
        <v>0.0013621256602689151</v>
      </c>
      <c r="D472" s="84" t="s">
        <v>2801</v>
      </c>
      <c r="E472" s="84" t="b">
        <v>0</v>
      </c>
      <c r="F472" s="84" t="b">
        <v>0</v>
      </c>
      <c r="G472" s="84" t="b">
        <v>0</v>
      </c>
    </row>
    <row r="473" spans="1:7" ht="15">
      <c r="A473" s="84" t="s">
        <v>2793</v>
      </c>
      <c r="B473" s="84">
        <v>2</v>
      </c>
      <c r="C473" s="122">
        <v>0.0013621256602689151</v>
      </c>
      <c r="D473" s="84" t="s">
        <v>2801</v>
      </c>
      <c r="E473" s="84" t="b">
        <v>1</v>
      </c>
      <c r="F473" s="84" t="b">
        <v>0</v>
      </c>
      <c r="G473" s="84" t="b">
        <v>0</v>
      </c>
    </row>
    <row r="474" spans="1:7" ht="15">
      <c r="A474" s="84" t="s">
        <v>2794</v>
      </c>
      <c r="B474" s="84">
        <v>2</v>
      </c>
      <c r="C474" s="122">
        <v>0.0013621256602689151</v>
      </c>
      <c r="D474" s="84" t="s">
        <v>2801</v>
      </c>
      <c r="E474" s="84" t="b">
        <v>0</v>
      </c>
      <c r="F474" s="84" t="b">
        <v>0</v>
      </c>
      <c r="G474" s="84" t="b">
        <v>0</v>
      </c>
    </row>
    <row r="475" spans="1:7" ht="15">
      <c r="A475" s="84" t="s">
        <v>2795</v>
      </c>
      <c r="B475" s="84">
        <v>2</v>
      </c>
      <c r="C475" s="122">
        <v>0.0013621256602689151</v>
      </c>
      <c r="D475" s="84" t="s">
        <v>2801</v>
      </c>
      <c r="E475" s="84" t="b">
        <v>0</v>
      </c>
      <c r="F475" s="84" t="b">
        <v>0</v>
      </c>
      <c r="G475" s="84" t="b">
        <v>0</v>
      </c>
    </row>
    <row r="476" spans="1:7" ht="15">
      <c r="A476" s="84" t="s">
        <v>2796</v>
      </c>
      <c r="B476" s="84">
        <v>2</v>
      </c>
      <c r="C476" s="122">
        <v>0.0013621256602689151</v>
      </c>
      <c r="D476" s="84" t="s">
        <v>2801</v>
      </c>
      <c r="E476" s="84" t="b">
        <v>0</v>
      </c>
      <c r="F476" s="84" t="b">
        <v>0</v>
      </c>
      <c r="G476" s="84" t="b">
        <v>0</v>
      </c>
    </row>
    <row r="477" spans="1:7" ht="15">
      <c r="A477" s="84" t="s">
        <v>2797</v>
      </c>
      <c r="B477" s="84">
        <v>2</v>
      </c>
      <c r="C477" s="122">
        <v>0.001562411751861717</v>
      </c>
      <c r="D477" s="84" t="s">
        <v>2801</v>
      </c>
      <c r="E477" s="84" t="b">
        <v>1</v>
      </c>
      <c r="F477" s="84" t="b">
        <v>0</v>
      </c>
      <c r="G477" s="84" t="b">
        <v>0</v>
      </c>
    </row>
    <row r="478" spans="1:7" ht="15">
      <c r="A478" s="84" t="s">
        <v>2798</v>
      </c>
      <c r="B478" s="84">
        <v>2</v>
      </c>
      <c r="C478" s="122">
        <v>0.0013621256602689151</v>
      </c>
      <c r="D478" s="84" t="s">
        <v>2801</v>
      </c>
      <c r="E478" s="84" t="b">
        <v>0</v>
      </c>
      <c r="F478" s="84" t="b">
        <v>0</v>
      </c>
      <c r="G478" s="84" t="b">
        <v>0</v>
      </c>
    </row>
    <row r="479" spans="1:7" ht="15">
      <c r="A479" s="84" t="s">
        <v>265</v>
      </c>
      <c r="B479" s="84">
        <v>47</v>
      </c>
      <c r="C479" s="122">
        <v>0.015054964689914732</v>
      </c>
      <c r="D479" s="84" t="s">
        <v>1935</v>
      </c>
      <c r="E479" s="84" t="b">
        <v>0</v>
      </c>
      <c r="F479" s="84" t="b">
        <v>0</v>
      </c>
      <c r="G479" s="84" t="b">
        <v>0</v>
      </c>
    </row>
    <row r="480" spans="1:7" ht="15">
      <c r="A480" s="84" t="s">
        <v>252</v>
      </c>
      <c r="B480" s="84">
        <v>39</v>
      </c>
      <c r="C480" s="122">
        <v>0.010082888441120149</v>
      </c>
      <c r="D480" s="84" t="s">
        <v>1935</v>
      </c>
      <c r="E480" s="84" t="b">
        <v>0</v>
      </c>
      <c r="F480" s="84" t="b">
        <v>0</v>
      </c>
      <c r="G480" s="84" t="b">
        <v>0</v>
      </c>
    </row>
    <row r="481" spans="1:7" ht="15">
      <c r="A481" s="84" t="s">
        <v>2023</v>
      </c>
      <c r="B481" s="84">
        <v>38</v>
      </c>
      <c r="C481" s="122">
        <v>0.009824352840065788</v>
      </c>
      <c r="D481" s="84" t="s">
        <v>1935</v>
      </c>
      <c r="E481" s="84" t="b">
        <v>0</v>
      </c>
      <c r="F481" s="84" t="b">
        <v>0</v>
      </c>
      <c r="G481" s="84" t="b">
        <v>0</v>
      </c>
    </row>
    <row r="482" spans="1:7" ht="15">
      <c r="A482" s="84" t="s">
        <v>2024</v>
      </c>
      <c r="B482" s="84">
        <v>33</v>
      </c>
      <c r="C482" s="122">
        <v>0.010205432013920171</v>
      </c>
      <c r="D482" s="84" t="s">
        <v>1935</v>
      </c>
      <c r="E482" s="84" t="b">
        <v>0</v>
      </c>
      <c r="F482" s="84" t="b">
        <v>0</v>
      </c>
      <c r="G482" s="84" t="b">
        <v>0</v>
      </c>
    </row>
    <row r="483" spans="1:7" ht="15">
      <c r="A483" s="84" t="s">
        <v>2025</v>
      </c>
      <c r="B483" s="84">
        <v>29</v>
      </c>
      <c r="C483" s="122">
        <v>0.011862982803422883</v>
      </c>
      <c r="D483" s="84" t="s">
        <v>1935</v>
      </c>
      <c r="E483" s="84" t="b">
        <v>0</v>
      </c>
      <c r="F483" s="84" t="b">
        <v>0</v>
      </c>
      <c r="G483" s="84" t="b">
        <v>0</v>
      </c>
    </row>
    <row r="484" spans="1:7" ht="15">
      <c r="A484" s="84" t="s">
        <v>562</v>
      </c>
      <c r="B484" s="84">
        <v>23</v>
      </c>
      <c r="C484" s="122">
        <v>0.01009804274294405</v>
      </c>
      <c r="D484" s="84" t="s">
        <v>1935</v>
      </c>
      <c r="E484" s="84" t="b">
        <v>0</v>
      </c>
      <c r="F484" s="84" t="b">
        <v>0</v>
      </c>
      <c r="G484" s="84" t="b">
        <v>0</v>
      </c>
    </row>
    <row r="485" spans="1:7" ht="15">
      <c r="A485" s="84" t="s">
        <v>581</v>
      </c>
      <c r="B485" s="84">
        <v>21</v>
      </c>
      <c r="C485" s="122">
        <v>0.00990677273765545</v>
      </c>
      <c r="D485" s="84" t="s">
        <v>1935</v>
      </c>
      <c r="E485" s="84" t="b">
        <v>0</v>
      </c>
      <c r="F485" s="84" t="b">
        <v>0</v>
      </c>
      <c r="G485" s="84" t="b">
        <v>0</v>
      </c>
    </row>
    <row r="486" spans="1:7" ht="15">
      <c r="A486" s="84" t="s">
        <v>2061</v>
      </c>
      <c r="B486" s="84">
        <v>17</v>
      </c>
      <c r="C486" s="122">
        <v>0.009311238892638667</v>
      </c>
      <c r="D486" s="84" t="s">
        <v>1935</v>
      </c>
      <c r="E486" s="84" t="b">
        <v>0</v>
      </c>
      <c r="F486" s="84" t="b">
        <v>0</v>
      </c>
      <c r="G486" s="84" t="b">
        <v>0</v>
      </c>
    </row>
    <row r="487" spans="1:7" ht="15">
      <c r="A487" s="84" t="s">
        <v>2062</v>
      </c>
      <c r="B487" s="84">
        <v>16</v>
      </c>
      <c r="C487" s="122">
        <v>0.009112246622974248</v>
      </c>
      <c r="D487" s="84" t="s">
        <v>1935</v>
      </c>
      <c r="E487" s="84" t="b">
        <v>0</v>
      </c>
      <c r="F487" s="84" t="b">
        <v>0</v>
      </c>
      <c r="G487" s="84" t="b">
        <v>0</v>
      </c>
    </row>
    <row r="488" spans="1:7" ht="15">
      <c r="A488" s="84" t="s">
        <v>2026</v>
      </c>
      <c r="B488" s="84">
        <v>16</v>
      </c>
      <c r="C488" s="122">
        <v>0.009112246622974248</v>
      </c>
      <c r="D488" s="84" t="s">
        <v>1935</v>
      </c>
      <c r="E488" s="84" t="b">
        <v>0</v>
      </c>
      <c r="F488" s="84" t="b">
        <v>0</v>
      </c>
      <c r="G488" s="84" t="b">
        <v>0</v>
      </c>
    </row>
    <row r="489" spans="1:7" ht="15">
      <c r="A489" s="84" t="s">
        <v>595</v>
      </c>
      <c r="B489" s="84">
        <v>15</v>
      </c>
      <c r="C489" s="122">
        <v>0.009262829888397049</v>
      </c>
      <c r="D489" s="84" t="s">
        <v>1935</v>
      </c>
      <c r="E489" s="84" t="b">
        <v>0</v>
      </c>
      <c r="F489" s="84" t="b">
        <v>0</v>
      </c>
      <c r="G489" s="84" t="b">
        <v>0</v>
      </c>
    </row>
    <row r="490" spans="1:7" ht="15">
      <c r="A490" s="84" t="s">
        <v>2425</v>
      </c>
      <c r="B490" s="84">
        <v>11</v>
      </c>
      <c r="C490" s="122">
        <v>0.007746457858323516</v>
      </c>
      <c r="D490" s="84" t="s">
        <v>1935</v>
      </c>
      <c r="E490" s="84" t="b">
        <v>0</v>
      </c>
      <c r="F490" s="84" t="b">
        <v>0</v>
      </c>
      <c r="G490" s="84" t="b">
        <v>0</v>
      </c>
    </row>
    <row r="491" spans="1:7" ht="15">
      <c r="A491" s="84" t="s">
        <v>2423</v>
      </c>
      <c r="B491" s="84">
        <v>11</v>
      </c>
      <c r="C491" s="122">
        <v>0.009005836732354226</v>
      </c>
      <c r="D491" s="84" t="s">
        <v>1935</v>
      </c>
      <c r="E491" s="84" t="b">
        <v>0</v>
      </c>
      <c r="F491" s="84" t="b">
        <v>0</v>
      </c>
      <c r="G491" s="84" t="b">
        <v>0</v>
      </c>
    </row>
    <row r="492" spans="1:7" ht="15">
      <c r="A492" s="84" t="s">
        <v>1226</v>
      </c>
      <c r="B492" s="84">
        <v>10</v>
      </c>
      <c r="C492" s="122">
        <v>0.007384889095119871</v>
      </c>
      <c r="D492" s="84" t="s">
        <v>1935</v>
      </c>
      <c r="E492" s="84" t="b">
        <v>0</v>
      </c>
      <c r="F492" s="84" t="b">
        <v>0</v>
      </c>
      <c r="G492" s="84" t="b">
        <v>0</v>
      </c>
    </row>
    <row r="493" spans="1:7" ht="15">
      <c r="A493" s="84" t="s">
        <v>2027</v>
      </c>
      <c r="B493" s="84">
        <v>10</v>
      </c>
      <c r="C493" s="122">
        <v>0.007763676268635394</v>
      </c>
      <c r="D493" s="84" t="s">
        <v>1935</v>
      </c>
      <c r="E493" s="84" t="b">
        <v>0</v>
      </c>
      <c r="F493" s="84" t="b">
        <v>0</v>
      </c>
      <c r="G493" s="84" t="b">
        <v>0</v>
      </c>
    </row>
    <row r="494" spans="1:7" ht="15">
      <c r="A494" s="84" t="s">
        <v>2067</v>
      </c>
      <c r="B494" s="84">
        <v>10</v>
      </c>
      <c r="C494" s="122">
        <v>0.007384889095119871</v>
      </c>
      <c r="D494" s="84" t="s">
        <v>1935</v>
      </c>
      <c r="E494" s="84" t="b">
        <v>0</v>
      </c>
      <c r="F494" s="84" t="b">
        <v>0</v>
      </c>
      <c r="G494" s="84" t="b">
        <v>0</v>
      </c>
    </row>
    <row r="495" spans="1:7" ht="15">
      <c r="A495" s="84" t="s">
        <v>2424</v>
      </c>
      <c r="B495" s="84">
        <v>10</v>
      </c>
      <c r="C495" s="122">
        <v>0.007763676268635394</v>
      </c>
      <c r="D495" s="84" t="s">
        <v>1935</v>
      </c>
      <c r="E495" s="84" t="b">
        <v>0</v>
      </c>
      <c r="F495" s="84" t="b">
        <v>0</v>
      </c>
      <c r="G495" s="84" t="b">
        <v>0</v>
      </c>
    </row>
    <row r="496" spans="1:7" ht="15">
      <c r="A496" s="84" t="s">
        <v>302</v>
      </c>
      <c r="B496" s="84">
        <v>10</v>
      </c>
      <c r="C496" s="122">
        <v>0.007384889095119871</v>
      </c>
      <c r="D496" s="84" t="s">
        <v>1935</v>
      </c>
      <c r="E496" s="84" t="b">
        <v>0</v>
      </c>
      <c r="F496" s="84" t="b">
        <v>0</v>
      </c>
      <c r="G496" s="84" t="b">
        <v>0</v>
      </c>
    </row>
    <row r="497" spans="1:7" ht="15">
      <c r="A497" s="84" t="s">
        <v>2426</v>
      </c>
      <c r="B497" s="84">
        <v>9</v>
      </c>
      <c r="C497" s="122">
        <v>0.006987308641771854</v>
      </c>
      <c r="D497" s="84" t="s">
        <v>1935</v>
      </c>
      <c r="E497" s="84" t="b">
        <v>0</v>
      </c>
      <c r="F497" s="84" t="b">
        <v>0</v>
      </c>
      <c r="G497" s="84" t="b">
        <v>0</v>
      </c>
    </row>
    <row r="498" spans="1:7" ht="15">
      <c r="A498" s="84" t="s">
        <v>2437</v>
      </c>
      <c r="B498" s="84">
        <v>8</v>
      </c>
      <c r="C498" s="122">
        <v>0.006549699441712164</v>
      </c>
      <c r="D498" s="84" t="s">
        <v>1935</v>
      </c>
      <c r="E498" s="84" t="b">
        <v>0</v>
      </c>
      <c r="F498" s="84" t="b">
        <v>0</v>
      </c>
      <c r="G498" s="84" t="b">
        <v>0</v>
      </c>
    </row>
    <row r="499" spans="1:7" ht="15">
      <c r="A499" s="84" t="s">
        <v>2429</v>
      </c>
      <c r="B499" s="84">
        <v>8</v>
      </c>
      <c r="C499" s="122">
        <v>0.006549699441712164</v>
      </c>
      <c r="D499" s="84" t="s">
        <v>1935</v>
      </c>
      <c r="E499" s="84" t="b">
        <v>0</v>
      </c>
      <c r="F499" s="84" t="b">
        <v>0</v>
      </c>
      <c r="G499" s="84" t="b">
        <v>0</v>
      </c>
    </row>
    <row r="500" spans="1:7" ht="15">
      <c r="A500" s="84" t="s">
        <v>262</v>
      </c>
      <c r="B500" s="84">
        <v>8</v>
      </c>
      <c r="C500" s="122">
        <v>0.006549699441712164</v>
      </c>
      <c r="D500" s="84" t="s">
        <v>1935</v>
      </c>
      <c r="E500" s="84" t="b">
        <v>0</v>
      </c>
      <c r="F500" s="84" t="b">
        <v>0</v>
      </c>
      <c r="G500" s="84" t="b">
        <v>0</v>
      </c>
    </row>
    <row r="501" spans="1:7" ht="15">
      <c r="A501" s="84" t="s">
        <v>2102</v>
      </c>
      <c r="B501" s="84">
        <v>7</v>
      </c>
      <c r="C501" s="122">
        <v>0.006067033061865535</v>
      </c>
      <c r="D501" s="84" t="s">
        <v>1935</v>
      </c>
      <c r="E501" s="84" t="b">
        <v>0</v>
      </c>
      <c r="F501" s="84" t="b">
        <v>0</v>
      </c>
      <c r="G501" s="84" t="b">
        <v>0</v>
      </c>
    </row>
    <row r="502" spans="1:7" ht="15">
      <c r="A502" s="84" t="s">
        <v>2441</v>
      </c>
      <c r="B502" s="84">
        <v>6</v>
      </c>
      <c r="C502" s="122">
        <v>0.00553283122006707</v>
      </c>
      <c r="D502" s="84" t="s">
        <v>1935</v>
      </c>
      <c r="E502" s="84" t="b">
        <v>0</v>
      </c>
      <c r="F502" s="84" t="b">
        <v>0</v>
      </c>
      <c r="G502" s="84" t="b">
        <v>0</v>
      </c>
    </row>
    <row r="503" spans="1:7" ht="15">
      <c r="A503" s="84" t="s">
        <v>2428</v>
      </c>
      <c r="B503" s="84">
        <v>6</v>
      </c>
      <c r="C503" s="122">
        <v>0.005926115554740704</v>
      </c>
      <c r="D503" s="84" t="s">
        <v>1935</v>
      </c>
      <c r="E503" s="84" t="b">
        <v>0</v>
      </c>
      <c r="F503" s="84" t="b">
        <v>0</v>
      </c>
      <c r="G503" s="84" t="b">
        <v>0</v>
      </c>
    </row>
    <row r="504" spans="1:7" ht="15">
      <c r="A504" s="84" t="s">
        <v>2105</v>
      </c>
      <c r="B504" s="84">
        <v>6</v>
      </c>
      <c r="C504" s="122">
        <v>0.00553283122006707</v>
      </c>
      <c r="D504" s="84" t="s">
        <v>1935</v>
      </c>
      <c r="E504" s="84" t="b">
        <v>0</v>
      </c>
      <c r="F504" s="84" t="b">
        <v>0</v>
      </c>
      <c r="G504" s="84" t="b">
        <v>0</v>
      </c>
    </row>
    <row r="505" spans="1:7" ht="15">
      <c r="A505" s="84" t="s">
        <v>2068</v>
      </c>
      <c r="B505" s="84">
        <v>6</v>
      </c>
      <c r="C505" s="122">
        <v>0.00553283122006707</v>
      </c>
      <c r="D505" s="84" t="s">
        <v>1935</v>
      </c>
      <c r="E505" s="84" t="b">
        <v>0</v>
      </c>
      <c r="F505" s="84" t="b">
        <v>0</v>
      </c>
      <c r="G505" s="84" t="b">
        <v>0</v>
      </c>
    </row>
    <row r="506" spans="1:7" ht="15">
      <c r="A506" s="84" t="s">
        <v>228</v>
      </c>
      <c r="B506" s="84">
        <v>6</v>
      </c>
      <c r="C506" s="122">
        <v>0.00553283122006707</v>
      </c>
      <c r="D506" s="84" t="s">
        <v>1935</v>
      </c>
      <c r="E506" s="84" t="b">
        <v>0</v>
      </c>
      <c r="F506" s="84" t="b">
        <v>0</v>
      </c>
      <c r="G506" s="84" t="b">
        <v>0</v>
      </c>
    </row>
    <row r="507" spans="1:7" ht="15">
      <c r="A507" s="84" t="s">
        <v>2442</v>
      </c>
      <c r="B507" s="84">
        <v>6</v>
      </c>
      <c r="C507" s="122">
        <v>0.005926115554740704</v>
      </c>
      <c r="D507" s="84" t="s">
        <v>1935</v>
      </c>
      <c r="E507" s="84" t="b">
        <v>0</v>
      </c>
      <c r="F507" s="84" t="b">
        <v>0</v>
      </c>
      <c r="G507" s="84" t="b">
        <v>0</v>
      </c>
    </row>
    <row r="508" spans="1:7" ht="15">
      <c r="A508" s="84" t="s">
        <v>2427</v>
      </c>
      <c r="B508" s="84">
        <v>6</v>
      </c>
      <c r="C508" s="122">
        <v>0.00553283122006707</v>
      </c>
      <c r="D508" s="84" t="s">
        <v>1935</v>
      </c>
      <c r="E508" s="84" t="b">
        <v>0</v>
      </c>
      <c r="F508" s="84" t="b">
        <v>0</v>
      </c>
      <c r="G508" s="84" t="b">
        <v>0</v>
      </c>
    </row>
    <row r="509" spans="1:7" ht="15">
      <c r="A509" s="84" t="s">
        <v>254</v>
      </c>
      <c r="B509" s="84">
        <v>6</v>
      </c>
      <c r="C509" s="122">
        <v>0.005926115554740704</v>
      </c>
      <c r="D509" s="84" t="s">
        <v>1935</v>
      </c>
      <c r="E509" s="84" t="b">
        <v>0</v>
      </c>
      <c r="F509" s="84" t="b">
        <v>0</v>
      </c>
      <c r="G509" s="84" t="b">
        <v>0</v>
      </c>
    </row>
    <row r="510" spans="1:7" ht="15">
      <c r="A510" s="84" t="s">
        <v>292</v>
      </c>
      <c r="B510" s="84">
        <v>6</v>
      </c>
      <c r="C510" s="122">
        <v>0.00553283122006707</v>
      </c>
      <c r="D510" s="84" t="s">
        <v>1935</v>
      </c>
      <c r="E510" s="84" t="b">
        <v>0</v>
      </c>
      <c r="F510" s="84" t="b">
        <v>0</v>
      </c>
      <c r="G510" s="84" t="b">
        <v>0</v>
      </c>
    </row>
    <row r="511" spans="1:7" ht="15">
      <c r="A511" s="84" t="s">
        <v>2463</v>
      </c>
      <c r="B511" s="84">
        <v>5</v>
      </c>
      <c r="C511" s="122">
        <v>0.004938429628950586</v>
      </c>
      <c r="D511" s="84" t="s">
        <v>1935</v>
      </c>
      <c r="E511" s="84" t="b">
        <v>0</v>
      </c>
      <c r="F511" s="84" t="b">
        <v>0</v>
      </c>
      <c r="G511" s="84" t="b">
        <v>0</v>
      </c>
    </row>
    <row r="512" spans="1:7" ht="15">
      <c r="A512" s="84" t="s">
        <v>2443</v>
      </c>
      <c r="B512" s="84">
        <v>5</v>
      </c>
      <c r="C512" s="122">
        <v>0.004938429628950586</v>
      </c>
      <c r="D512" s="84" t="s">
        <v>1935</v>
      </c>
      <c r="E512" s="84" t="b">
        <v>0</v>
      </c>
      <c r="F512" s="84" t="b">
        <v>0</v>
      </c>
      <c r="G512" s="84" t="b">
        <v>0</v>
      </c>
    </row>
    <row r="513" spans="1:7" ht="15">
      <c r="A513" s="84" t="s">
        <v>2465</v>
      </c>
      <c r="B513" s="84">
        <v>5</v>
      </c>
      <c r="C513" s="122">
        <v>0.004938429628950586</v>
      </c>
      <c r="D513" s="84" t="s">
        <v>1935</v>
      </c>
      <c r="E513" s="84" t="b">
        <v>0</v>
      </c>
      <c r="F513" s="84" t="b">
        <v>0</v>
      </c>
      <c r="G513" s="84" t="b">
        <v>0</v>
      </c>
    </row>
    <row r="514" spans="1:7" ht="15">
      <c r="A514" s="84" t="s">
        <v>2438</v>
      </c>
      <c r="B514" s="84">
        <v>5</v>
      </c>
      <c r="C514" s="122">
        <v>0.004938429628950586</v>
      </c>
      <c r="D514" s="84" t="s">
        <v>1935</v>
      </c>
      <c r="E514" s="84" t="b">
        <v>0</v>
      </c>
      <c r="F514" s="84" t="b">
        <v>0</v>
      </c>
      <c r="G514" s="84" t="b">
        <v>0</v>
      </c>
    </row>
    <row r="515" spans="1:7" ht="15">
      <c r="A515" s="84" t="s">
        <v>2453</v>
      </c>
      <c r="B515" s="84">
        <v>5</v>
      </c>
      <c r="C515" s="122">
        <v>0.004938429628950586</v>
      </c>
      <c r="D515" s="84" t="s">
        <v>1935</v>
      </c>
      <c r="E515" s="84" t="b">
        <v>0</v>
      </c>
      <c r="F515" s="84" t="b">
        <v>0</v>
      </c>
      <c r="G515" s="84" t="b">
        <v>0</v>
      </c>
    </row>
    <row r="516" spans="1:7" ht="15">
      <c r="A516" s="84" t="s">
        <v>2432</v>
      </c>
      <c r="B516" s="84">
        <v>5</v>
      </c>
      <c r="C516" s="122">
        <v>0.004938429628950586</v>
      </c>
      <c r="D516" s="84" t="s">
        <v>1935</v>
      </c>
      <c r="E516" s="84" t="b">
        <v>1</v>
      </c>
      <c r="F516" s="84" t="b">
        <v>0</v>
      </c>
      <c r="G516" s="84" t="b">
        <v>0</v>
      </c>
    </row>
    <row r="517" spans="1:7" ht="15">
      <c r="A517" s="84" t="s">
        <v>2451</v>
      </c>
      <c r="B517" s="84">
        <v>5</v>
      </c>
      <c r="C517" s="122">
        <v>0.004938429628950586</v>
      </c>
      <c r="D517" s="84" t="s">
        <v>1935</v>
      </c>
      <c r="E517" s="84" t="b">
        <v>0</v>
      </c>
      <c r="F517" s="84" t="b">
        <v>0</v>
      </c>
      <c r="G517" s="84" t="b">
        <v>0</v>
      </c>
    </row>
    <row r="518" spans="1:7" ht="15">
      <c r="A518" s="84" t="s">
        <v>2434</v>
      </c>
      <c r="B518" s="84">
        <v>5</v>
      </c>
      <c r="C518" s="122">
        <v>0.004938429628950586</v>
      </c>
      <c r="D518" s="84" t="s">
        <v>1935</v>
      </c>
      <c r="E518" s="84" t="b">
        <v>0</v>
      </c>
      <c r="F518" s="84" t="b">
        <v>0</v>
      </c>
      <c r="G518" s="84" t="b">
        <v>0</v>
      </c>
    </row>
    <row r="519" spans="1:7" ht="15">
      <c r="A519" s="84" t="s">
        <v>2431</v>
      </c>
      <c r="B519" s="84">
        <v>5</v>
      </c>
      <c r="C519" s="122">
        <v>0.004938429628950586</v>
      </c>
      <c r="D519" s="84" t="s">
        <v>1935</v>
      </c>
      <c r="E519" s="84" t="b">
        <v>0</v>
      </c>
      <c r="F519" s="84" t="b">
        <v>0</v>
      </c>
      <c r="G519" s="84" t="b">
        <v>0</v>
      </c>
    </row>
    <row r="520" spans="1:7" ht="15">
      <c r="A520" s="84" t="s">
        <v>2446</v>
      </c>
      <c r="B520" s="84">
        <v>5</v>
      </c>
      <c r="C520" s="122">
        <v>0.005339547232460754</v>
      </c>
      <c r="D520" s="84" t="s">
        <v>1935</v>
      </c>
      <c r="E520" s="84" t="b">
        <v>0</v>
      </c>
      <c r="F520" s="84" t="b">
        <v>0</v>
      </c>
      <c r="G520" s="84" t="b">
        <v>0</v>
      </c>
    </row>
    <row r="521" spans="1:7" ht="15">
      <c r="A521" s="84" t="s">
        <v>255</v>
      </c>
      <c r="B521" s="84">
        <v>5</v>
      </c>
      <c r="C521" s="122">
        <v>0.004938429628950586</v>
      </c>
      <c r="D521" s="84" t="s">
        <v>1935</v>
      </c>
      <c r="E521" s="84" t="b">
        <v>0</v>
      </c>
      <c r="F521" s="84" t="b">
        <v>0</v>
      </c>
      <c r="G521" s="84" t="b">
        <v>0</v>
      </c>
    </row>
    <row r="522" spans="1:7" ht="15">
      <c r="A522" s="84" t="s">
        <v>2445</v>
      </c>
      <c r="B522" s="84">
        <v>4</v>
      </c>
      <c r="C522" s="122">
        <v>0.004271637785968603</v>
      </c>
      <c r="D522" s="84" t="s">
        <v>1935</v>
      </c>
      <c r="E522" s="84" t="b">
        <v>0</v>
      </c>
      <c r="F522" s="84" t="b">
        <v>0</v>
      </c>
      <c r="G522" s="84" t="b">
        <v>0</v>
      </c>
    </row>
    <row r="523" spans="1:7" ht="15">
      <c r="A523" s="84" t="s">
        <v>2439</v>
      </c>
      <c r="B523" s="84">
        <v>4</v>
      </c>
      <c r="C523" s="122">
        <v>0.004271637785968603</v>
      </c>
      <c r="D523" s="84" t="s">
        <v>1935</v>
      </c>
      <c r="E523" s="84" t="b">
        <v>0</v>
      </c>
      <c r="F523" s="84" t="b">
        <v>0</v>
      </c>
      <c r="G523" s="84" t="b">
        <v>0</v>
      </c>
    </row>
    <row r="524" spans="1:7" ht="15">
      <c r="A524" s="84" t="s">
        <v>2444</v>
      </c>
      <c r="B524" s="84">
        <v>4</v>
      </c>
      <c r="C524" s="122">
        <v>0.004271637785968603</v>
      </c>
      <c r="D524" s="84" t="s">
        <v>1935</v>
      </c>
      <c r="E524" s="84" t="b">
        <v>1</v>
      </c>
      <c r="F524" s="84" t="b">
        <v>0</v>
      </c>
      <c r="G524" s="84" t="b">
        <v>0</v>
      </c>
    </row>
    <row r="525" spans="1:7" ht="15">
      <c r="A525" s="84" t="s">
        <v>273</v>
      </c>
      <c r="B525" s="84">
        <v>4</v>
      </c>
      <c r="C525" s="122">
        <v>0.004271637785968603</v>
      </c>
      <c r="D525" s="84" t="s">
        <v>1935</v>
      </c>
      <c r="E525" s="84" t="b">
        <v>0</v>
      </c>
      <c r="F525" s="84" t="b">
        <v>0</v>
      </c>
      <c r="G525" s="84" t="b">
        <v>0</v>
      </c>
    </row>
    <row r="526" spans="1:7" ht="15">
      <c r="A526" s="84" t="s">
        <v>2433</v>
      </c>
      <c r="B526" s="84">
        <v>4</v>
      </c>
      <c r="C526" s="122">
        <v>0.004271637785968603</v>
      </c>
      <c r="D526" s="84" t="s">
        <v>1935</v>
      </c>
      <c r="E526" s="84" t="b">
        <v>0</v>
      </c>
      <c r="F526" s="84" t="b">
        <v>0</v>
      </c>
      <c r="G526" s="84" t="b">
        <v>0</v>
      </c>
    </row>
    <row r="527" spans="1:7" ht="15">
      <c r="A527" s="84" t="s">
        <v>2474</v>
      </c>
      <c r="B527" s="84">
        <v>4</v>
      </c>
      <c r="C527" s="122">
        <v>0.004271637785968603</v>
      </c>
      <c r="D527" s="84" t="s">
        <v>1935</v>
      </c>
      <c r="E527" s="84" t="b">
        <v>0</v>
      </c>
      <c r="F527" s="84" t="b">
        <v>0</v>
      </c>
      <c r="G527" s="84" t="b">
        <v>0</v>
      </c>
    </row>
    <row r="528" spans="1:7" ht="15">
      <c r="A528" s="84" t="s">
        <v>2435</v>
      </c>
      <c r="B528" s="84">
        <v>4</v>
      </c>
      <c r="C528" s="122">
        <v>0.004271637785968603</v>
      </c>
      <c r="D528" s="84" t="s">
        <v>1935</v>
      </c>
      <c r="E528" s="84" t="b">
        <v>0</v>
      </c>
      <c r="F528" s="84" t="b">
        <v>0</v>
      </c>
      <c r="G528" s="84" t="b">
        <v>0</v>
      </c>
    </row>
    <row r="529" spans="1:7" ht="15">
      <c r="A529" s="84" t="s">
        <v>2491</v>
      </c>
      <c r="B529" s="84">
        <v>4</v>
      </c>
      <c r="C529" s="122">
        <v>0.004271637785968603</v>
      </c>
      <c r="D529" s="84" t="s">
        <v>1935</v>
      </c>
      <c r="E529" s="84" t="b">
        <v>1</v>
      </c>
      <c r="F529" s="84" t="b">
        <v>0</v>
      </c>
      <c r="G529" s="84" t="b">
        <v>0</v>
      </c>
    </row>
    <row r="530" spans="1:7" ht="15">
      <c r="A530" s="84" t="s">
        <v>2454</v>
      </c>
      <c r="B530" s="84">
        <v>4</v>
      </c>
      <c r="C530" s="122">
        <v>0.004685342211823901</v>
      </c>
      <c r="D530" s="84" t="s">
        <v>1935</v>
      </c>
      <c r="E530" s="84" t="b">
        <v>0</v>
      </c>
      <c r="F530" s="84" t="b">
        <v>0</v>
      </c>
      <c r="G530" s="84" t="b">
        <v>0</v>
      </c>
    </row>
    <row r="531" spans="1:7" ht="15">
      <c r="A531" s="84" t="s">
        <v>2456</v>
      </c>
      <c r="B531" s="84">
        <v>3</v>
      </c>
      <c r="C531" s="122">
        <v>0.0035140066588679256</v>
      </c>
      <c r="D531" s="84" t="s">
        <v>1935</v>
      </c>
      <c r="E531" s="84" t="b">
        <v>0</v>
      </c>
      <c r="F531" s="84" t="b">
        <v>0</v>
      </c>
      <c r="G531" s="84" t="b">
        <v>0</v>
      </c>
    </row>
    <row r="532" spans="1:7" ht="15">
      <c r="A532" s="84" t="s">
        <v>2553</v>
      </c>
      <c r="B532" s="84">
        <v>3</v>
      </c>
      <c r="C532" s="122">
        <v>0.0035140066588679256</v>
      </c>
      <c r="D532" s="84" t="s">
        <v>1935</v>
      </c>
      <c r="E532" s="84" t="b">
        <v>0</v>
      </c>
      <c r="F532" s="84" t="b">
        <v>0</v>
      </c>
      <c r="G532" s="84" t="b">
        <v>0</v>
      </c>
    </row>
    <row r="533" spans="1:7" ht="15">
      <c r="A533" s="84" t="s">
        <v>2090</v>
      </c>
      <c r="B533" s="84">
        <v>3</v>
      </c>
      <c r="C533" s="122">
        <v>0.0035140066588679256</v>
      </c>
      <c r="D533" s="84" t="s">
        <v>1935</v>
      </c>
      <c r="E533" s="84" t="b">
        <v>0</v>
      </c>
      <c r="F533" s="84" t="b">
        <v>0</v>
      </c>
      <c r="G533" s="84" t="b">
        <v>0</v>
      </c>
    </row>
    <row r="534" spans="1:7" ht="15">
      <c r="A534" s="84" t="s">
        <v>2460</v>
      </c>
      <c r="B534" s="84">
        <v>3</v>
      </c>
      <c r="C534" s="122">
        <v>0.003951319388310843</v>
      </c>
      <c r="D534" s="84" t="s">
        <v>1935</v>
      </c>
      <c r="E534" s="84" t="b">
        <v>1</v>
      </c>
      <c r="F534" s="84" t="b">
        <v>0</v>
      </c>
      <c r="G534" s="84" t="b">
        <v>0</v>
      </c>
    </row>
    <row r="535" spans="1:7" ht="15">
      <c r="A535" s="84" t="s">
        <v>2492</v>
      </c>
      <c r="B535" s="84">
        <v>3</v>
      </c>
      <c r="C535" s="122">
        <v>0.0035140066588679256</v>
      </c>
      <c r="D535" s="84" t="s">
        <v>1935</v>
      </c>
      <c r="E535" s="84" t="b">
        <v>1</v>
      </c>
      <c r="F535" s="84" t="b">
        <v>0</v>
      </c>
      <c r="G535" s="84" t="b">
        <v>0</v>
      </c>
    </row>
    <row r="536" spans="1:7" ht="15">
      <c r="A536" s="84" t="s">
        <v>2498</v>
      </c>
      <c r="B536" s="84">
        <v>3</v>
      </c>
      <c r="C536" s="122">
        <v>0.0035140066588679256</v>
      </c>
      <c r="D536" s="84" t="s">
        <v>1935</v>
      </c>
      <c r="E536" s="84" t="b">
        <v>1</v>
      </c>
      <c r="F536" s="84" t="b">
        <v>0</v>
      </c>
      <c r="G536" s="84" t="b">
        <v>0</v>
      </c>
    </row>
    <row r="537" spans="1:7" ht="15">
      <c r="A537" s="84" t="s">
        <v>2478</v>
      </c>
      <c r="B537" s="84">
        <v>3</v>
      </c>
      <c r="C537" s="122">
        <v>0.0035140066588679256</v>
      </c>
      <c r="D537" s="84" t="s">
        <v>1935</v>
      </c>
      <c r="E537" s="84" t="b">
        <v>0</v>
      </c>
      <c r="F537" s="84" t="b">
        <v>0</v>
      </c>
      <c r="G537" s="84" t="b">
        <v>0</v>
      </c>
    </row>
    <row r="538" spans="1:7" ht="15">
      <c r="A538" s="84" t="s">
        <v>2596</v>
      </c>
      <c r="B538" s="84">
        <v>3</v>
      </c>
      <c r="C538" s="122">
        <v>0.0035140066588679256</v>
      </c>
      <c r="D538" s="84" t="s">
        <v>1935</v>
      </c>
      <c r="E538" s="84" t="b">
        <v>1</v>
      </c>
      <c r="F538" s="84" t="b">
        <v>0</v>
      </c>
      <c r="G538" s="84" t="b">
        <v>0</v>
      </c>
    </row>
    <row r="539" spans="1:7" ht="15">
      <c r="A539" s="84" t="s">
        <v>2493</v>
      </c>
      <c r="B539" s="84">
        <v>3</v>
      </c>
      <c r="C539" s="122">
        <v>0.003951319388310843</v>
      </c>
      <c r="D539" s="84" t="s">
        <v>1935</v>
      </c>
      <c r="E539" s="84" t="b">
        <v>0</v>
      </c>
      <c r="F539" s="84" t="b">
        <v>0</v>
      </c>
      <c r="G539" s="84" t="b">
        <v>0</v>
      </c>
    </row>
    <row r="540" spans="1:7" ht="15">
      <c r="A540" s="84" t="s">
        <v>2524</v>
      </c>
      <c r="B540" s="84">
        <v>3</v>
      </c>
      <c r="C540" s="122">
        <v>0.0035140066588679256</v>
      </c>
      <c r="D540" s="84" t="s">
        <v>1935</v>
      </c>
      <c r="E540" s="84" t="b">
        <v>0</v>
      </c>
      <c r="F540" s="84" t="b">
        <v>0</v>
      </c>
      <c r="G540" s="84" t="b">
        <v>0</v>
      </c>
    </row>
    <row r="541" spans="1:7" ht="15">
      <c r="A541" s="84" t="s">
        <v>2064</v>
      </c>
      <c r="B541" s="84">
        <v>3</v>
      </c>
      <c r="C541" s="122">
        <v>0.0035140066588679256</v>
      </c>
      <c r="D541" s="84" t="s">
        <v>1935</v>
      </c>
      <c r="E541" s="84" t="b">
        <v>0</v>
      </c>
      <c r="F541" s="84" t="b">
        <v>0</v>
      </c>
      <c r="G541" s="84" t="b">
        <v>0</v>
      </c>
    </row>
    <row r="542" spans="1:7" ht="15">
      <c r="A542" s="84" t="s">
        <v>2470</v>
      </c>
      <c r="B542" s="84">
        <v>3</v>
      </c>
      <c r="C542" s="122">
        <v>0.003951319388310843</v>
      </c>
      <c r="D542" s="84" t="s">
        <v>1935</v>
      </c>
      <c r="E542" s="84" t="b">
        <v>0</v>
      </c>
      <c r="F542" s="84" t="b">
        <v>0</v>
      </c>
      <c r="G542" s="84" t="b">
        <v>0</v>
      </c>
    </row>
    <row r="543" spans="1:7" ht="15">
      <c r="A543" s="84" t="s">
        <v>2466</v>
      </c>
      <c r="B543" s="84">
        <v>3</v>
      </c>
      <c r="C543" s="122">
        <v>0.003951319388310843</v>
      </c>
      <c r="D543" s="84" t="s">
        <v>1935</v>
      </c>
      <c r="E543" s="84" t="b">
        <v>0</v>
      </c>
      <c r="F543" s="84" t="b">
        <v>0</v>
      </c>
      <c r="G543" s="84" t="b">
        <v>0</v>
      </c>
    </row>
    <row r="544" spans="1:7" ht="15">
      <c r="A544" s="84" t="s">
        <v>2430</v>
      </c>
      <c r="B544" s="84">
        <v>3</v>
      </c>
      <c r="C544" s="122">
        <v>0.0035140066588679256</v>
      </c>
      <c r="D544" s="84" t="s">
        <v>1935</v>
      </c>
      <c r="E544" s="84" t="b">
        <v>0</v>
      </c>
      <c r="F544" s="84" t="b">
        <v>0</v>
      </c>
      <c r="G544" s="84" t="b">
        <v>0</v>
      </c>
    </row>
    <row r="545" spans="1:7" ht="15">
      <c r="A545" s="84" t="s">
        <v>242</v>
      </c>
      <c r="B545" s="84">
        <v>3</v>
      </c>
      <c r="C545" s="122">
        <v>0.0035140066588679256</v>
      </c>
      <c r="D545" s="84" t="s">
        <v>1935</v>
      </c>
      <c r="E545" s="84" t="b">
        <v>0</v>
      </c>
      <c r="F545" s="84" t="b">
        <v>0</v>
      </c>
      <c r="G545" s="84" t="b">
        <v>0</v>
      </c>
    </row>
    <row r="546" spans="1:7" ht="15">
      <c r="A546" s="84" t="s">
        <v>2467</v>
      </c>
      <c r="B546" s="84">
        <v>3</v>
      </c>
      <c r="C546" s="122">
        <v>0.0035140066588679256</v>
      </c>
      <c r="D546" s="84" t="s">
        <v>1935</v>
      </c>
      <c r="E546" s="84" t="b">
        <v>0</v>
      </c>
      <c r="F546" s="84" t="b">
        <v>0</v>
      </c>
      <c r="G546" s="84" t="b">
        <v>0</v>
      </c>
    </row>
    <row r="547" spans="1:7" ht="15">
      <c r="A547" s="84" t="s">
        <v>2496</v>
      </c>
      <c r="B547" s="84">
        <v>3</v>
      </c>
      <c r="C547" s="122">
        <v>0.0035140066588679256</v>
      </c>
      <c r="D547" s="84" t="s">
        <v>1935</v>
      </c>
      <c r="E547" s="84" t="b">
        <v>0</v>
      </c>
      <c r="F547" s="84" t="b">
        <v>0</v>
      </c>
      <c r="G547" s="84" t="b">
        <v>0</v>
      </c>
    </row>
    <row r="548" spans="1:7" ht="15">
      <c r="A548" s="84" t="s">
        <v>2436</v>
      </c>
      <c r="B548" s="84">
        <v>3</v>
      </c>
      <c r="C548" s="122">
        <v>0.0035140066588679256</v>
      </c>
      <c r="D548" s="84" t="s">
        <v>1935</v>
      </c>
      <c r="E548" s="84" t="b">
        <v>0</v>
      </c>
      <c r="F548" s="84" t="b">
        <v>0</v>
      </c>
      <c r="G548" s="84" t="b">
        <v>0</v>
      </c>
    </row>
    <row r="549" spans="1:7" ht="15">
      <c r="A549" s="84" t="s">
        <v>2518</v>
      </c>
      <c r="B549" s="84">
        <v>3</v>
      </c>
      <c r="C549" s="122">
        <v>0.0035140066588679256</v>
      </c>
      <c r="D549" s="84" t="s">
        <v>1935</v>
      </c>
      <c r="E549" s="84" t="b">
        <v>0</v>
      </c>
      <c r="F549" s="84" t="b">
        <v>0</v>
      </c>
      <c r="G549" s="84" t="b">
        <v>0</v>
      </c>
    </row>
    <row r="550" spans="1:7" ht="15">
      <c r="A550" s="84" t="s">
        <v>2592</v>
      </c>
      <c r="B550" s="84">
        <v>3</v>
      </c>
      <c r="C550" s="122">
        <v>0.0035140066588679256</v>
      </c>
      <c r="D550" s="84" t="s">
        <v>1935</v>
      </c>
      <c r="E550" s="84" t="b">
        <v>1</v>
      </c>
      <c r="F550" s="84" t="b">
        <v>0</v>
      </c>
      <c r="G550" s="84" t="b">
        <v>0</v>
      </c>
    </row>
    <row r="551" spans="1:7" ht="15">
      <c r="A551" s="84" t="s">
        <v>264</v>
      </c>
      <c r="B551" s="84">
        <v>3</v>
      </c>
      <c r="C551" s="122">
        <v>0.0035140066588679256</v>
      </c>
      <c r="D551" s="84" t="s">
        <v>1935</v>
      </c>
      <c r="E551" s="84" t="b">
        <v>0</v>
      </c>
      <c r="F551" s="84" t="b">
        <v>0</v>
      </c>
      <c r="G551" s="84" t="b">
        <v>0</v>
      </c>
    </row>
    <row r="552" spans="1:7" ht="15">
      <c r="A552" s="84" t="s">
        <v>2457</v>
      </c>
      <c r="B552" s="84">
        <v>3</v>
      </c>
      <c r="C552" s="122">
        <v>0.0035140066588679256</v>
      </c>
      <c r="D552" s="84" t="s">
        <v>1935</v>
      </c>
      <c r="E552" s="84" t="b">
        <v>0</v>
      </c>
      <c r="F552" s="84" t="b">
        <v>0</v>
      </c>
      <c r="G552" s="84" t="b">
        <v>0</v>
      </c>
    </row>
    <row r="553" spans="1:7" ht="15">
      <c r="A553" s="84" t="s">
        <v>2489</v>
      </c>
      <c r="B553" s="84">
        <v>3</v>
      </c>
      <c r="C553" s="122">
        <v>0.0035140066588679256</v>
      </c>
      <c r="D553" s="84" t="s">
        <v>1935</v>
      </c>
      <c r="E553" s="84" t="b">
        <v>0</v>
      </c>
      <c r="F553" s="84" t="b">
        <v>0</v>
      </c>
      <c r="G553" s="84" t="b">
        <v>0</v>
      </c>
    </row>
    <row r="554" spans="1:7" ht="15">
      <c r="A554" s="84" t="s">
        <v>2552</v>
      </c>
      <c r="B554" s="84">
        <v>3</v>
      </c>
      <c r="C554" s="122">
        <v>0.0035140066588679256</v>
      </c>
      <c r="D554" s="84" t="s">
        <v>1935</v>
      </c>
      <c r="E554" s="84" t="b">
        <v>0</v>
      </c>
      <c r="F554" s="84" t="b">
        <v>0</v>
      </c>
      <c r="G554" s="84" t="b">
        <v>0</v>
      </c>
    </row>
    <row r="555" spans="1:7" ht="15">
      <c r="A555" s="84" t="s">
        <v>2464</v>
      </c>
      <c r="B555" s="84">
        <v>3</v>
      </c>
      <c r="C555" s="122">
        <v>0.0035140066588679256</v>
      </c>
      <c r="D555" s="84" t="s">
        <v>1935</v>
      </c>
      <c r="E555" s="84" t="b">
        <v>0</v>
      </c>
      <c r="F555" s="84" t="b">
        <v>0</v>
      </c>
      <c r="G555" s="84" t="b">
        <v>0</v>
      </c>
    </row>
    <row r="556" spans="1:7" ht="15">
      <c r="A556" s="84" t="s">
        <v>2486</v>
      </c>
      <c r="B556" s="84">
        <v>3</v>
      </c>
      <c r="C556" s="122">
        <v>0.004698910437145233</v>
      </c>
      <c r="D556" s="84" t="s">
        <v>1935</v>
      </c>
      <c r="E556" s="84" t="b">
        <v>0</v>
      </c>
      <c r="F556" s="84" t="b">
        <v>0</v>
      </c>
      <c r="G556" s="84" t="b">
        <v>0</v>
      </c>
    </row>
    <row r="557" spans="1:7" ht="15">
      <c r="A557" s="84" t="s">
        <v>2485</v>
      </c>
      <c r="B557" s="84">
        <v>3</v>
      </c>
      <c r="C557" s="122">
        <v>0.0035140066588679256</v>
      </c>
      <c r="D557" s="84" t="s">
        <v>1935</v>
      </c>
      <c r="E557" s="84" t="b">
        <v>0</v>
      </c>
      <c r="F557" s="84" t="b">
        <v>0</v>
      </c>
      <c r="G557" s="84" t="b">
        <v>0</v>
      </c>
    </row>
    <row r="558" spans="1:7" ht="15">
      <c r="A558" s="84" t="s">
        <v>2480</v>
      </c>
      <c r="B558" s="84">
        <v>3</v>
      </c>
      <c r="C558" s="122">
        <v>0.0035140066588679256</v>
      </c>
      <c r="D558" s="84" t="s">
        <v>1935</v>
      </c>
      <c r="E558" s="84" t="b">
        <v>1</v>
      </c>
      <c r="F558" s="84" t="b">
        <v>0</v>
      </c>
      <c r="G558" s="84" t="b">
        <v>0</v>
      </c>
    </row>
    <row r="559" spans="1:7" ht="15">
      <c r="A559" s="84" t="s">
        <v>2484</v>
      </c>
      <c r="B559" s="84">
        <v>3</v>
      </c>
      <c r="C559" s="122">
        <v>0.004698910437145233</v>
      </c>
      <c r="D559" s="84" t="s">
        <v>1935</v>
      </c>
      <c r="E559" s="84" t="b">
        <v>0</v>
      </c>
      <c r="F559" s="84" t="b">
        <v>0</v>
      </c>
      <c r="G559" s="84" t="b">
        <v>0</v>
      </c>
    </row>
    <row r="560" spans="1:7" ht="15">
      <c r="A560" s="84" t="s">
        <v>2571</v>
      </c>
      <c r="B560" s="84">
        <v>3</v>
      </c>
      <c r="C560" s="122">
        <v>0.0035140066588679256</v>
      </c>
      <c r="D560" s="84" t="s">
        <v>1935</v>
      </c>
      <c r="E560" s="84" t="b">
        <v>0</v>
      </c>
      <c r="F560" s="84" t="b">
        <v>0</v>
      </c>
      <c r="G560" s="84" t="b">
        <v>0</v>
      </c>
    </row>
    <row r="561" spans="1:7" ht="15">
      <c r="A561" s="84" t="s">
        <v>2572</v>
      </c>
      <c r="B561" s="84">
        <v>3</v>
      </c>
      <c r="C561" s="122">
        <v>0.0035140066588679256</v>
      </c>
      <c r="D561" s="84" t="s">
        <v>1935</v>
      </c>
      <c r="E561" s="84" t="b">
        <v>0</v>
      </c>
      <c r="F561" s="84" t="b">
        <v>0</v>
      </c>
      <c r="G561" s="84" t="b">
        <v>0</v>
      </c>
    </row>
    <row r="562" spans="1:7" ht="15">
      <c r="A562" s="84" t="s">
        <v>2475</v>
      </c>
      <c r="B562" s="84">
        <v>3</v>
      </c>
      <c r="C562" s="122">
        <v>0.0035140066588679256</v>
      </c>
      <c r="D562" s="84" t="s">
        <v>1935</v>
      </c>
      <c r="E562" s="84" t="b">
        <v>0</v>
      </c>
      <c r="F562" s="84" t="b">
        <v>0</v>
      </c>
      <c r="G562" s="84" t="b">
        <v>0</v>
      </c>
    </row>
    <row r="563" spans="1:7" ht="15">
      <c r="A563" s="84" t="s">
        <v>2481</v>
      </c>
      <c r="B563" s="84">
        <v>3</v>
      </c>
      <c r="C563" s="122">
        <v>0.0035140066588679256</v>
      </c>
      <c r="D563" s="84" t="s">
        <v>1935</v>
      </c>
      <c r="E563" s="84" t="b">
        <v>0</v>
      </c>
      <c r="F563" s="84" t="b">
        <v>0</v>
      </c>
      <c r="G563" s="84" t="b">
        <v>0</v>
      </c>
    </row>
    <row r="564" spans="1:7" ht="15">
      <c r="A564" s="84" t="s">
        <v>2482</v>
      </c>
      <c r="B564" s="84">
        <v>3</v>
      </c>
      <c r="C564" s="122">
        <v>0.0035140066588679256</v>
      </c>
      <c r="D564" s="84" t="s">
        <v>1935</v>
      </c>
      <c r="E564" s="84" t="b">
        <v>0</v>
      </c>
      <c r="F564" s="84" t="b">
        <v>0</v>
      </c>
      <c r="G564" s="84" t="b">
        <v>0</v>
      </c>
    </row>
    <row r="565" spans="1:7" ht="15">
      <c r="A565" s="84" t="s">
        <v>2028</v>
      </c>
      <c r="B565" s="84">
        <v>3</v>
      </c>
      <c r="C565" s="122">
        <v>0.0035140066588679256</v>
      </c>
      <c r="D565" s="84" t="s">
        <v>1935</v>
      </c>
      <c r="E565" s="84" t="b">
        <v>0</v>
      </c>
      <c r="F565" s="84" t="b">
        <v>0</v>
      </c>
      <c r="G565" s="84" t="b">
        <v>0</v>
      </c>
    </row>
    <row r="566" spans="1:7" ht="15">
      <c r="A566" s="84" t="s">
        <v>2469</v>
      </c>
      <c r="B566" s="84">
        <v>3</v>
      </c>
      <c r="C566" s="122">
        <v>0.0035140066588679256</v>
      </c>
      <c r="D566" s="84" t="s">
        <v>1935</v>
      </c>
      <c r="E566" s="84" t="b">
        <v>0</v>
      </c>
      <c r="F566" s="84" t="b">
        <v>0</v>
      </c>
      <c r="G566" s="84" t="b">
        <v>0</v>
      </c>
    </row>
    <row r="567" spans="1:7" ht="15">
      <c r="A567" s="84" t="s">
        <v>2082</v>
      </c>
      <c r="B567" s="84">
        <v>3</v>
      </c>
      <c r="C567" s="122">
        <v>0.003951319388310843</v>
      </c>
      <c r="D567" s="84" t="s">
        <v>1935</v>
      </c>
      <c r="E567" s="84" t="b">
        <v>0</v>
      </c>
      <c r="F567" s="84" t="b">
        <v>0</v>
      </c>
      <c r="G567" s="84" t="b">
        <v>0</v>
      </c>
    </row>
    <row r="568" spans="1:7" ht="15">
      <c r="A568" s="84" t="s">
        <v>2083</v>
      </c>
      <c r="B568" s="84">
        <v>3</v>
      </c>
      <c r="C568" s="122">
        <v>0.0035140066588679256</v>
      </c>
      <c r="D568" s="84" t="s">
        <v>1935</v>
      </c>
      <c r="E568" s="84" t="b">
        <v>0</v>
      </c>
      <c r="F568" s="84" t="b">
        <v>0</v>
      </c>
      <c r="G568" s="84" t="b">
        <v>0</v>
      </c>
    </row>
    <row r="569" spans="1:7" ht="15">
      <c r="A569" s="84" t="s">
        <v>2459</v>
      </c>
      <c r="B569" s="84">
        <v>3</v>
      </c>
      <c r="C569" s="122">
        <v>0.0035140066588679256</v>
      </c>
      <c r="D569" s="84" t="s">
        <v>1935</v>
      </c>
      <c r="E569" s="84" t="b">
        <v>0</v>
      </c>
      <c r="F569" s="84" t="b">
        <v>0</v>
      </c>
      <c r="G569" s="84" t="b">
        <v>0</v>
      </c>
    </row>
    <row r="570" spans="1:7" ht="15">
      <c r="A570" s="84" t="s">
        <v>2534</v>
      </c>
      <c r="B570" s="84">
        <v>3</v>
      </c>
      <c r="C570" s="122">
        <v>0.0035140066588679256</v>
      </c>
      <c r="D570" s="84" t="s">
        <v>1935</v>
      </c>
      <c r="E570" s="84" t="b">
        <v>0</v>
      </c>
      <c r="F570" s="84" t="b">
        <v>1</v>
      </c>
      <c r="G570" s="84" t="b">
        <v>0</v>
      </c>
    </row>
    <row r="571" spans="1:7" ht="15">
      <c r="A571" s="84" t="s">
        <v>2472</v>
      </c>
      <c r="B571" s="84">
        <v>3</v>
      </c>
      <c r="C571" s="122">
        <v>0.0035140066588679256</v>
      </c>
      <c r="D571" s="84" t="s">
        <v>1935</v>
      </c>
      <c r="E571" s="84" t="b">
        <v>0</v>
      </c>
      <c r="F571" s="84" t="b">
        <v>0</v>
      </c>
      <c r="G571" s="84" t="b">
        <v>0</v>
      </c>
    </row>
    <row r="572" spans="1:7" ht="15">
      <c r="A572" s="84" t="s">
        <v>2494</v>
      </c>
      <c r="B572" s="84">
        <v>3</v>
      </c>
      <c r="C572" s="122">
        <v>0.0035140066588679256</v>
      </c>
      <c r="D572" s="84" t="s">
        <v>1935</v>
      </c>
      <c r="E572" s="84" t="b">
        <v>1</v>
      </c>
      <c r="F572" s="84" t="b">
        <v>0</v>
      </c>
      <c r="G572" s="84" t="b">
        <v>0</v>
      </c>
    </row>
    <row r="573" spans="1:7" ht="15">
      <c r="A573" s="84" t="s">
        <v>290</v>
      </c>
      <c r="B573" s="84">
        <v>3</v>
      </c>
      <c r="C573" s="122">
        <v>0.0035140066588679256</v>
      </c>
      <c r="D573" s="84" t="s">
        <v>1935</v>
      </c>
      <c r="E573" s="84" t="b">
        <v>0</v>
      </c>
      <c r="F573" s="84" t="b">
        <v>0</v>
      </c>
      <c r="G573" s="84" t="b">
        <v>0</v>
      </c>
    </row>
    <row r="574" spans="1:7" ht="15">
      <c r="A574" s="84" t="s">
        <v>259</v>
      </c>
      <c r="B574" s="84">
        <v>3</v>
      </c>
      <c r="C574" s="122">
        <v>0.0035140066588679256</v>
      </c>
      <c r="D574" s="84" t="s">
        <v>1935</v>
      </c>
      <c r="E574" s="84" t="b">
        <v>0</v>
      </c>
      <c r="F574" s="84" t="b">
        <v>0</v>
      </c>
      <c r="G574" s="84" t="b">
        <v>0</v>
      </c>
    </row>
    <row r="575" spans="1:7" ht="15">
      <c r="A575" s="84" t="s">
        <v>2593</v>
      </c>
      <c r="B575" s="84">
        <v>3</v>
      </c>
      <c r="C575" s="122">
        <v>0.0035140066588679256</v>
      </c>
      <c r="D575" s="84" t="s">
        <v>1935</v>
      </c>
      <c r="E575" s="84" t="b">
        <v>1</v>
      </c>
      <c r="F575" s="84" t="b">
        <v>0</v>
      </c>
      <c r="G575" s="84" t="b">
        <v>0</v>
      </c>
    </row>
    <row r="576" spans="1:7" ht="15">
      <c r="A576" s="84" t="s">
        <v>301</v>
      </c>
      <c r="B576" s="84">
        <v>3</v>
      </c>
      <c r="C576" s="122">
        <v>0.0035140066588679256</v>
      </c>
      <c r="D576" s="84" t="s">
        <v>1935</v>
      </c>
      <c r="E576" s="84" t="b">
        <v>0</v>
      </c>
      <c r="F576" s="84" t="b">
        <v>0</v>
      </c>
      <c r="G576" s="84" t="b">
        <v>0</v>
      </c>
    </row>
    <row r="577" spans="1:7" ht="15">
      <c r="A577" s="84" t="s">
        <v>2580</v>
      </c>
      <c r="B577" s="84">
        <v>3</v>
      </c>
      <c r="C577" s="122">
        <v>0.003951319388310843</v>
      </c>
      <c r="D577" s="84" t="s">
        <v>1935</v>
      </c>
      <c r="E577" s="84" t="b">
        <v>0</v>
      </c>
      <c r="F577" s="84" t="b">
        <v>0</v>
      </c>
      <c r="G577" s="84" t="b">
        <v>0</v>
      </c>
    </row>
    <row r="578" spans="1:7" ht="15">
      <c r="A578" s="84" t="s">
        <v>2458</v>
      </c>
      <c r="B578" s="84">
        <v>3</v>
      </c>
      <c r="C578" s="122">
        <v>0.0035140066588679256</v>
      </c>
      <c r="D578" s="84" t="s">
        <v>1935</v>
      </c>
      <c r="E578" s="84" t="b">
        <v>1</v>
      </c>
      <c r="F578" s="84" t="b">
        <v>0</v>
      </c>
      <c r="G578" s="84" t="b">
        <v>0</v>
      </c>
    </row>
    <row r="579" spans="1:7" ht="15">
      <c r="A579" s="84" t="s">
        <v>2526</v>
      </c>
      <c r="B579" s="84">
        <v>3</v>
      </c>
      <c r="C579" s="122">
        <v>0.0035140066588679256</v>
      </c>
      <c r="D579" s="84" t="s">
        <v>1935</v>
      </c>
      <c r="E579" s="84" t="b">
        <v>0</v>
      </c>
      <c r="F579" s="84" t="b">
        <v>0</v>
      </c>
      <c r="G579" s="84" t="b">
        <v>0</v>
      </c>
    </row>
    <row r="580" spans="1:7" ht="15">
      <c r="A580" s="84" t="s">
        <v>2527</v>
      </c>
      <c r="B580" s="84">
        <v>3</v>
      </c>
      <c r="C580" s="122">
        <v>0.0035140066588679256</v>
      </c>
      <c r="D580" s="84" t="s">
        <v>1935</v>
      </c>
      <c r="E580" s="84" t="b">
        <v>0</v>
      </c>
      <c r="F580" s="84" t="b">
        <v>0</v>
      </c>
      <c r="G580" s="84" t="b">
        <v>0</v>
      </c>
    </row>
    <row r="581" spans="1:7" ht="15">
      <c r="A581" s="84" t="s">
        <v>2528</v>
      </c>
      <c r="B581" s="84">
        <v>3</v>
      </c>
      <c r="C581" s="122">
        <v>0.0035140066588679256</v>
      </c>
      <c r="D581" s="84" t="s">
        <v>1935</v>
      </c>
      <c r="E581" s="84" t="b">
        <v>0</v>
      </c>
      <c r="F581" s="84" t="b">
        <v>0</v>
      </c>
      <c r="G581" s="84" t="b">
        <v>0</v>
      </c>
    </row>
    <row r="582" spans="1:7" ht="15">
      <c r="A582" s="84" t="s">
        <v>2569</v>
      </c>
      <c r="B582" s="84">
        <v>3</v>
      </c>
      <c r="C582" s="122">
        <v>0.0035140066588679256</v>
      </c>
      <c r="D582" s="84" t="s">
        <v>1935</v>
      </c>
      <c r="E582" s="84" t="b">
        <v>0</v>
      </c>
      <c r="F582" s="84" t="b">
        <v>0</v>
      </c>
      <c r="G582" s="84" t="b">
        <v>0</v>
      </c>
    </row>
    <row r="583" spans="1:7" ht="15">
      <c r="A583" s="84" t="s">
        <v>578</v>
      </c>
      <c r="B583" s="84">
        <v>3</v>
      </c>
      <c r="C583" s="122">
        <v>0.0035140066588679256</v>
      </c>
      <c r="D583" s="84" t="s">
        <v>1935</v>
      </c>
      <c r="E583" s="84" t="b">
        <v>0</v>
      </c>
      <c r="F583" s="84" t="b">
        <v>0</v>
      </c>
      <c r="G583" s="84" t="b">
        <v>0</v>
      </c>
    </row>
    <row r="584" spans="1:7" ht="15">
      <c r="A584" s="84" t="s">
        <v>2557</v>
      </c>
      <c r="B584" s="84">
        <v>2</v>
      </c>
      <c r="C584" s="122">
        <v>0.003132606958096822</v>
      </c>
      <c r="D584" s="84" t="s">
        <v>1935</v>
      </c>
      <c r="E584" s="84" t="b">
        <v>0</v>
      </c>
      <c r="F584" s="84" t="b">
        <v>0</v>
      </c>
      <c r="G584" s="84" t="b">
        <v>0</v>
      </c>
    </row>
    <row r="585" spans="1:7" ht="15">
      <c r="A585" s="84" t="s">
        <v>2511</v>
      </c>
      <c r="B585" s="84">
        <v>2</v>
      </c>
      <c r="C585" s="122">
        <v>0.0026342129255405612</v>
      </c>
      <c r="D585" s="84" t="s">
        <v>1935</v>
      </c>
      <c r="E585" s="84" t="b">
        <v>0</v>
      </c>
      <c r="F585" s="84" t="b">
        <v>0</v>
      </c>
      <c r="G585" s="84" t="b">
        <v>0</v>
      </c>
    </row>
    <row r="586" spans="1:7" ht="15">
      <c r="A586" s="84" t="s">
        <v>2689</v>
      </c>
      <c r="B586" s="84">
        <v>2</v>
      </c>
      <c r="C586" s="122">
        <v>0.0026342129255405612</v>
      </c>
      <c r="D586" s="84" t="s">
        <v>1935</v>
      </c>
      <c r="E586" s="84" t="b">
        <v>0</v>
      </c>
      <c r="F586" s="84" t="b">
        <v>0</v>
      </c>
      <c r="G586" s="84" t="b">
        <v>0</v>
      </c>
    </row>
    <row r="587" spans="1:7" ht="15">
      <c r="A587" s="84" t="s">
        <v>2798</v>
      </c>
      <c r="B587" s="84">
        <v>2</v>
      </c>
      <c r="C587" s="122">
        <v>0.0026342129255405612</v>
      </c>
      <c r="D587" s="84" t="s">
        <v>1935</v>
      </c>
      <c r="E587" s="84" t="b">
        <v>0</v>
      </c>
      <c r="F587" s="84" t="b">
        <v>0</v>
      </c>
      <c r="G587" s="84" t="b">
        <v>0</v>
      </c>
    </row>
    <row r="588" spans="1:7" ht="15">
      <c r="A588" s="84" t="s">
        <v>2508</v>
      </c>
      <c r="B588" s="84">
        <v>2</v>
      </c>
      <c r="C588" s="122">
        <v>0.0026342129255405612</v>
      </c>
      <c r="D588" s="84" t="s">
        <v>1935</v>
      </c>
      <c r="E588" s="84" t="b">
        <v>0</v>
      </c>
      <c r="F588" s="84" t="b">
        <v>0</v>
      </c>
      <c r="G588" s="84" t="b">
        <v>0</v>
      </c>
    </row>
    <row r="589" spans="1:7" ht="15">
      <c r="A589" s="84" t="s">
        <v>2525</v>
      </c>
      <c r="B589" s="84">
        <v>2</v>
      </c>
      <c r="C589" s="122">
        <v>0.0026342129255405612</v>
      </c>
      <c r="D589" s="84" t="s">
        <v>1935</v>
      </c>
      <c r="E589" s="84" t="b">
        <v>0</v>
      </c>
      <c r="F589" s="84" t="b">
        <v>0</v>
      </c>
      <c r="G589" s="84" t="b">
        <v>0</v>
      </c>
    </row>
    <row r="590" spans="1:7" ht="15">
      <c r="A590" s="84" t="s">
        <v>2577</v>
      </c>
      <c r="B590" s="84">
        <v>2</v>
      </c>
      <c r="C590" s="122">
        <v>0.0026342129255405612</v>
      </c>
      <c r="D590" s="84" t="s">
        <v>1935</v>
      </c>
      <c r="E590" s="84" t="b">
        <v>0</v>
      </c>
      <c r="F590" s="84" t="b">
        <v>0</v>
      </c>
      <c r="G590" s="84" t="b">
        <v>0</v>
      </c>
    </row>
    <row r="591" spans="1:7" ht="15">
      <c r="A591" s="84" t="s">
        <v>2503</v>
      </c>
      <c r="B591" s="84">
        <v>2</v>
      </c>
      <c r="C591" s="122">
        <v>0.0026342129255405612</v>
      </c>
      <c r="D591" s="84" t="s">
        <v>1935</v>
      </c>
      <c r="E591" s="84" t="b">
        <v>0</v>
      </c>
      <c r="F591" s="84" t="b">
        <v>0</v>
      </c>
      <c r="G591" s="84" t="b">
        <v>0</v>
      </c>
    </row>
    <row r="592" spans="1:7" ht="15">
      <c r="A592" s="84" t="s">
        <v>2589</v>
      </c>
      <c r="B592" s="84">
        <v>2</v>
      </c>
      <c r="C592" s="122">
        <v>0.0026342129255405612</v>
      </c>
      <c r="D592" s="84" t="s">
        <v>1935</v>
      </c>
      <c r="E592" s="84" t="b">
        <v>0</v>
      </c>
      <c r="F592" s="84" t="b">
        <v>0</v>
      </c>
      <c r="G592" s="84" t="b">
        <v>0</v>
      </c>
    </row>
    <row r="593" spans="1:7" ht="15">
      <c r="A593" s="84" t="s">
        <v>2590</v>
      </c>
      <c r="B593" s="84">
        <v>2</v>
      </c>
      <c r="C593" s="122">
        <v>0.0026342129255405612</v>
      </c>
      <c r="D593" s="84" t="s">
        <v>1935</v>
      </c>
      <c r="E593" s="84" t="b">
        <v>0</v>
      </c>
      <c r="F593" s="84" t="b">
        <v>0</v>
      </c>
      <c r="G593" s="84" t="b">
        <v>0</v>
      </c>
    </row>
    <row r="594" spans="1:7" ht="15">
      <c r="A594" s="84" t="s">
        <v>2619</v>
      </c>
      <c r="B594" s="84">
        <v>2</v>
      </c>
      <c r="C594" s="122">
        <v>0.0026342129255405612</v>
      </c>
      <c r="D594" s="84" t="s">
        <v>1935</v>
      </c>
      <c r="E594" s="84" t="b">
        <v>0</v>
      </c>
      <c r="F594" s="84" t="b">
        <v>0</v>
      </c>
      <c r="G594" s="84" t="b">
        <v>0</v>
      </c>
    </row>
    <row r="595" spans="1:7" ht="15">
      <c r="A595" s="84" t="s">
        <v>2529</v>
      </c>
      <c r="B595" s="84">
        <v>2</v>
      </c>
      <c r="C595" s="122">
        <v>0.0026342129255405612</v>
      </c>
      <c r="D595" s="84" t="s">
        <v>1935</v>
      </c>
      <c r="E595" s="84" t="b">
        <v>0</v>
      </c>
      <c r="F595" s="84" t="b">
        <v>0</v>
      </c>
      <c r="G595" s="84" t="b">
        <v>0</v>
      </c>
    </row>
    <row r="596" spans="1:7" ht="15">
      <c r="A596" s="84" t="s">
        <v>2532</v>
      </c>
      <c r="B596" s="84">
        <v>2</v>
      </c>
      <c r="C596" s="122">
        <v>0.0026342129255405612</v>
      </c>
      <c r="D596" s="84" t="s">
        <v>1935</v>
      </c>
      <c r="E596" s="84" t="b">
        <v>0</v>
      </c>
      <c r="F596" s="84" t="b">
        <v>0</v>
      </c>
      <c r="G596" s="84" t="b">
        <v>0</v>
      </c>
    </row>
    <row r="597" spans="1:7" ht="15">
      <c r="A597" s="84" t="s">
        <v>2501</v>
      </c>
      <c r="B597" s="84">
        <v>2</v>
      </c>
      <c r="C597" s="122">
        <v>0.0026342129255405612</v>
      </c>
      <c r="D597" s="84" t="s">
        <v>1935</v>
      </c>
      <c r="E597" s="84" t="b">
        <v>0</v>
      </c>
      <c r="F597" s="84" t="b">
        <v>0</v>
      </c>
      <c r="G597" s="84" t="b">
        <v>0</v>
      </c>
    </row>
    <row r="598" spans="1:7" ht="15">
      <c r="A598" s="84" t="s">
        <v>2539</v>
      </c>
      <c r="B598" s="84">
        <v>2</v>
      </c>
      <c r="C598" s="122">
        <v>0.003132606958096822</v>
      </c>
      <c r="D598" s="84" t="s">
        <v>1935</v>
      </c>
      <c r="E598" s="84" t="b">
        <v>0</v>
      </c>
      <c r="F598" s="84" t="b">
        <v>0</v>
      </c>
      <c r="G598" s="84" t="b">
        <v>0</v>
      </c>
    </row>
    <row r="599" spans="1:7" ht="15">
      <c r="A599" s="84" t="s">
        <v>2540</v>
      </c>
      <c r="B599" s="84">
        <v>2</v>
      </c>
      <c r="C599" s="122">
        <v>0.003132606958096822</v>
      </c>
      <c r="D599" s="84" t="s">
        <v>1935</v>
      </c>
      <c r="E599" s="84" t="b">
        <v>0</v>
      </c>
      <c r="F599" s="84" t="b">
        <v>0</v>
      </c>
      <c r="G599" s="84" t="b">
        <v>0</v>
      </c>
    </row>
    <row r="600" spans="1:7" ht="15">
      <c r="A600" s="84" t="s">
        <v>2531</v>
      </c>
      <c r="B600" s="84">
        <v>2</v>
      </c>
      <c r="C600" s="122">
        <v>0.0026342129255405612</v>
      </c>
      <c r="D600" s="84" t="s">
        <v>1935</v>
      </c>
      <c r="E600" s="84" t="b">
        <v>1</v>
      </c>
      <c r="F600" s="84" t="b">
        <v>0</v>
      </c>
      <c r="G600" s="84" t="b">
        <v>0</v>
      </c>
    </row>
    <row r="601" spans="1:7" ht="15">
      <c r="A601" s="84" t="s">
        <v>2683</v>
      </c>
      <c r="B601" s="84">
        <v>2</v>
      </c>
      <c r="C601" s="122">
        <v>0.0026342129255405612</v>
      </c>
      <c r="D601" s="84" t="s">
        <v>1935</v>
      </c>
      <c r="E601" s="84" t="b">
        <v>0</v>
      </c>
      <c r="F601" s="84" t="b">
        <v>0</v>
      </c>
      <c r="G601" s="84" t="b">
        <v>0</v>
      </c>
    </row>
    <row r="602" spans="1:7" ht="15">
      <c r="A602" s="84" t="s">
        <v>2684</v>
      </c>
      <c r="B602" s="84">
        <v>2</v>
      </c>
      <c r="C602" s="122">
        <v>0.0026342129255405612</v>
      </c>
      <c r="D602" s="84" t="s">
        <v>1935</v>
      </c>
      <c r="E602" s="84" t="b">
        <v>0</v>
      </c>
      <c r="F602" s="84" t="b">
        <v>0</v>
      </c>
      <c r="G602" s="84" t="b">
        <v>0</v>
      </c>
    </row>
    <row r="603" spans="1:7" ht="15">
      <c r="A603" s="84" t="s">
        <v>2477</v>
      </c>
      <c r="B603" s="84">
        <v>2</v>
      </c>
      <c r="C603" s="122">
        <v>0.0026342129255405612</v>
      </c>
      <c r="D603" s="84" t="s">
        <v>1935</v>
      </c>
      <c r="E603" s="84" t="b">
        <v>0</v>
      </c>
      <c r="F603" s="84" t="b">
        <v>0</v>
      </c>
      <c r="G603" s="84" t="b">
        <v>0</v>
      </c>
    </row>
    <row r="604" spans="1:7" ht="15">
      <c r="A604" s="84" t="s">
        <v>2680</v>
      </c>
      <c r="B604" s="84">
        <v>2</v>
      </c>
      <c r="C604" s="122">
        <v>0.0026342129255405612</v>
      </c>
      <c r="D604" s="84" t="s">
        <v>1935</v>
      </c>
      <c r="E604" s="84" t="b">
        <v>0</v>
      </c>
      <c r="F604" s="84" t="b">
        <v>0</v>
      </c>
      <c r="G604" s="84" t="b">
        <v>0</v>
      </c>
    </row>
    <row r="605" spans="1:7" ht="15">
      <c r="A605" s="84" t="s">
        <v>2639</v>
      </c>
      <c r="B605" s="84">
        <v>2</v>
      </c>
      <c r="C605" s="122">
        <v>0.003132606958096822</v>
      </c>
      <c r="D605" s="84" t="s">
        <v>1935</v>
      </c>
      <c r="E605" s="84" t="b">
        <v>0</v>
      </c>
      <c r="F605" s="84" t="b">
        <v>0</v>
      </c>
      <c r="G605" s="84" t="b">
        <v>0</v>
      </c>
    </row>
    <row r="606" spans="1:7" ht="15">
      <c r="A606" s="84" t="s">
        <v>2797</v>
      </c>
      <c r="B606" s="84">
        <v>2</v>
      </c>
      <c r="C606" s="122">
        <v>0.003132606958096822</v>
      </c>
      <c r="D606" s="84" t="s">
        <v>1935</v>
      </c>
      <c r="E606" s="84" t="b">
        <v>1</v>
      </c>
      <c r="F606" s="84" t="b">
        <v>0</v>
      </c>
      <c r="G606" s="84" t="b">
        <v>0</v>
      </c>
    </row>
    <row r="607" spans="1:7" ht="15">
      <c r="A607" s="84" t="s">
        <v>2673</v>
      </c>
      <c r="B607" s="84">
        <v>2</v>
      </c>
      <c r="C607" s="122">
        <v>0.0026342129255405612</v>
      </c>
      <c r="D607" s="84" t="s">
        <v>1935</v>
      </c>
      <c r="E607" s="84" t="b">
        <v>0</v>
      </c>
      <c r="F607" s="84" t="b">
        <v>0</v>
      </c>
      <c r="G607" s="84" t="b">
        <v>0</v>
      </c>
    </row>
    <row r="608" spans="1:7" ht="15">
      <c r="A608" s="84" t="s">
        <v>2668</v>
      </c>
      <c r="B608" s="84">
        <v>2</v>
      </c>
      <c r="C608" s="122">
        <v>0.0026342129255405612</v>
      </c>
      <c r="D608" s="84" t="s">
        <v>1935</v>
      </c>
      <c r="E608" s="84" t="b">
        <v>0</v>
      </c>
      <c r="F608" s="84" t="b">
        <v>0</v>
      </c>
      <c r="G608" s="84" t="b">
        <v>0</v>
      </c>
    </row>
    <row r="609" spans="1:7" ht="15">
      <c r="A609" s="84" t="s">
        <v>2543</v>
      </c>
      <c r="B609" s="84">
        <v>2</v>
      </c>
      <c r="C609" s="122">
        <v>0.0026342129255405612</v>
      </c>
      <c r="D609" s="84" t="s">
        <v>1935</v>
      </c>
      <c r="E609" s="84" t="b">
        <v>0</v>
      </c>
      <c r="F609" s="84" t="b">
        <v>0</v>
      </c>
      <c r="G609" s="84" t="b">
        <v>0</v>
      </c>
    </row>
    <row r="610" spans="1:7" ht="15">
      <c r="A610" s="84" t="s">
        <v>2661</v>
      </c>
      <c r="B610" s="84">
        <v>2</v>
      </c>
      <c r="C610" s="122">
        <v>0.0026342129255405612</v>
      </c>
      <c r="D610" s="84" t="s">
        <v>1935</v>
      </c>
      <c r="E610" s="84" t="b">
        <v>0</v>
      </c>
      <c r="F610" s="84" t="b">
        <v>0</v>
      </c>
      <c r="G610" s="84" t="b">
        <v>0</v>
      </c>
    </row>
    <row r="611" spans="1:7" ht="15">
      <c r="A611" s="84" t="s">
        <v>2785</v>
      </c>
      <c r="B611" s="84">
        <v>2</v>
      </c>
      <c r="C611" s="122">
        <v>0.0026342129255405612</v>
      </c>
      <c r="D611" s="84" t="s">
        <v>1935</v>
      </c>
      <c r="E611" s="84" t="b">
        <v>0</v>
      </c>
      <c r="F611" s="84" t="b">
        <v>0</v>
      </c>
      <c r="G611" s="84" t="b">
        <v>0</v>
      </c>
    </row>
    <row r="612" spans="1:7" ht="15">
      <c r="A612" s="84" t="s">
        <v>2452</v>
      </c>
      <c r="B612" s="84">
        <v>2</v>
      </c>
      <c r="C612" s="122">
        <v>0.0026342129255405612</v>
      </c>
      <c r="D612" s="84" t="s">
        <v>1935</v>
      </c>
      <c r="E612" s="84" t="b">
        <v>0</v>
      </c>
      <c r="F612" s="84" t="b">
        <v>0</v>
      </c>
      <c r="G612" s="84" t="b">
        <v>0</v>
      </c>
    </row>
    <row r="613" spans="1:7" ht="15">
      <c r="A613" s="84" t="s">
        <v>2483</v>
      </c>
      <c r="B613" s="84">
        <v>2</v>
      </c>
      <c r="C613" s="122">
        <v>0.0026342129255405612</v>
      </c>
      <c r="D613" s="84" t="s">
        <v>1935</v>
      </c>
      <c r="E613" s="84" t="b">
        <v>0</v>
      </c>
      <c r="F613" s="84" t="b">
        <v>0</v>
      </c>
      <c r="G613" s="84" t="b">
        <v>0</v>
      </c>
    </row>
    <row r="614" spans="1:7" ht="15">
      <c r="A614" s="84" t="s">
        <v>278</v>
      </c>
      <c r="B614" s="84">
        <v>2</v>
      </c>
      <c r="C614" s="122">
        <v>0.0026342129255405612</v>
      </c>
      <c r="D614" s="84" t="s">
        <v>1935</v>
      </c>
      <c r="E614" s="84" t="b">
        <v>0</v>
      </c>
      <c r="F614" s="84" t="b">
        <v>0</v>
      </c>
      <c r="G614" s="84" t="b">
        <v>0</v>
      </c>
    </row>
    <row r="615" spans="1:7" ht="15">
      <c r="A615" s="84" t="s">
        <v>2681</v>
      </c>
      <c r="B615" s="84">
        <v>2</v>
      </c>
      <c r="C615" s="122">
        <v>0.0026342129255405612</v>
      </c>
      <c r="D615" s="84" t="s">
        <v>1935</v>
      </c>
      <c r="E615" s="84" t="b">
        <v>0</v>
      </c>
      <c r="F615" s="84" t="b">
        <v>0</v>
      </c>
      <c r="G615" s="84" t="b">
        <v>0</v>
      </c>
    </row>
    <row r="616" spans="1:7" ht="15">
      <c r="A616" s="84" t="s">
        <v>2682</v>
      </c>
      <c r="B616" s="84">
        <v>2</v>
      </c>
      <c r="C616" s="122">
        <v>0.0026342129255405612</v>
      </c>
      <c r="D616" s="84" t="s">
        <v>1935</v>
      </c>
      <c r="E616" s="84" t="b">
        <v>0</v>
      </c>
      <c r="F616" s="84" t="b">
        <v>0</v>
      </c>
      <c r="G616" s="84" t="b">
        <v>0</v>
      </c>
    </row>
    <row r="617" spans="1:7" ht="15">
      <c r="A617" s="84" t="s">
        <v>2554</v>
      </c>
      <c r="B617" s="84">
        <v>2</v>
      </c>
      <c r="C617" s="122">
        <v>0.0026342129255405612</v>
      </c>
      <c r="D617" s="84" t="s">
        <v>1935</v>
      </c>
      <c r="E617" s="84" t="b">
        <v>0</v>
      </c>
      <c r="F617" s="84" t="b">
        <v>0</v>
      </c>
      <c r="G617" s="84" t="b">
        <v>0</v>
      </c>
    </row>
    <row r="618" spans="1:7" ht="15">
      <c r="A618" s="84" t="s">
        <v>2555</v>
      </c>
      <c r="B618" s="84">
        <v>2</v>
      </c>
      <c r="C618" s="122">
        <v>0.0026342129255405612</v>
      </c>
      <c r="D618" s="84" t="s">
        <v>1935</v>
      </c>
      <c r="E618" s="84" t="b">
        <v>0</v>
      </c>
      <c r="F618" s="84" t="b">
        <v>0</v>
      </c>
      <c r="G618" s="84" t="b">
        <v>0</v>
      </c>
    </row>
    <row r="619" spans="1:7" ht="15">
      <c r="A619" s="84" t="s">
        <v>2473</v>
      </c>
      <c r="B619" s="84">
        <v>2</v>
      </c>
      <c r="C619" s="122">
        <v>0.0026342129255405612</v>
      </c>
      <c r="D619" s="84" t="s">
        <v>1935</v>
      </c>
      <c r="E619" s="84" t="b">
        <v>0</v>
      </c>
      <c r="F619" s="84" t="b">
        <v>0</v>
      </c>
      <c r="G619" s="84" t="b">
        <v>0</v>
      </c>
    </row>
    <row r="620" spans="1:7" ht="15">
      <c r="A620" s="84" t="s">
        <v>2499</v>
      </c>
      <c r="B620" s="84">
        <v>2</v>
      </c>
      <c r="C620" s="122">
        <v>0.0026342129255405612</v>
      </c>
      <c r="D620" s="84" t="s">
        <v>1935</v>
      </c>
      <c r="E620" s="84" t="b">
        <v>1</v>
      </c>
      <c r="F620" s="84" t="b">
        <v>0</v>
      </c>
      <c r="G620" s="84" t="b">
        <v>0</v>
      </c>
    </row>
    <row r="621" spans="1:7" ht="15">
      <c r="A621" s="84" t="s">
        <v>2570</v>
      </c>
      <c r="B621" s="84">
        <v>2</v>
      </c>
      <c r="C621" s="122">
        <v>0.0026342129255405612</v>
      </c>
      <c r="D621" s="84" t="s">
        <v>1935</v>
      </c>
      <c r="E621" s="84" t="b">
        <v>0</v>
      </c>
      <c r="F621" s="84" t="b">
        <v>0</v>
      </c>
      <c r="G621" s="84" t="b">
        <v>0</v>
      </c>
    </row>
    <row r="622" spans="1:7" ht="15">
      <c r="A622" s="84" t="s">
        <v>2547</v>
      </c>
      <c r="B622" s="84">
        <v>2</v>
      </c>
      <c r="C622" s="122">
        <v>0.0026342129255405612</v>
      </c>
      <c r="D622" s="84" t="s">
        <v>1935</v>
      </c>
      <c r="E622" s="84" t="b">
        <v>0</v>
      </c>
      <c r="F622" s="84" t="b">
        <v>0</v>
      </c>
      <c r="G622" s="84" t="b">
        <v>0</v>
      </c>
    </row>
    <row r="623" spans="1:7" ht="15">
      <c r="A623" s="84" t="s">
        <v>2760</v>
      </c>
      <c r="B623" s="84">
        <v>2</v>
      </c>
      <c r="C623" s="122">
        <v>0.0026342129255405612</v>
      </c>
      <c r="D623" s="84" t="s">
        <v>1935</v>
      </c>
      <c r="E623" s="84" t="b">
        <v>0</v>
      </c>
      <c r="F623" s="84" t="b">
        <v>0</v>
      </c>
      <c r="G623" s="84" t="b">
        <v>0</v>
      </c>
    </row>
    <row r="624" spans="1:7" ht="15">
      <c r="A624" s="84" t="s">
        <v>2089</v>
      </c>
      <c r="B624" s="84">
        <v>2</v>
      </c>
      <c r="C624" s="122">
        <v>0.0026342129255405612</v>
      </c>
      <c r="D624" s="84" t="s">
        <v>1935</v>
      </c>
      <c r="E624" s="84" t="b">
        <v>0</v>
      </c>
      <c r="F624" s="84" t="b">
        <v>0</v>
      </c>
      <c r="G624" s="84" t="b">
        <v>0</v>
      </c>
    </row>
    <row r="625" spans="1:7" ht="15">
      <c r="A625" s="84" t="s">
        <v>2538</v>
      </c>
      <c r="B625" s="84">
        <v>2</v>
      </c>
      <c r="C625" s="122">
        <v>0.0026342129255405612</v>
      </c>
      <c r="D625" s="84" t="s">
        <v>1935</v>
      </c>
      <c r="E625" s="84" t="b">
        <v>0</v>
      </c>
      <c r="F625" s="84" t="b">
        <v>0</v>
      </c>
      <c r="G625" s="84" t="b">
        <v>0</v>
      </c>
    </row>
    <row r="626" spans="1:7" ht="15">
      <c r="A626" s="84" t="s">
        <v>2479</v>
      </c>
      <c r="B626" s="84">
        <v>2</v>
      </c>
      <c r="C626" s="122">
        <v>0.0026342129255405612</v>
      </c>
      <c r="D626" s="84" t="s">
        <v>1935</v>
      </c>
      <c r="E626" s="84" t="b">
        <v>0</v>
      </c>
      <c r="F626" s="84" t="b">
        <v>0</v>
      </c>
      <c r="G626" s="84" t="b">
        <v>0</v>
      </c>
    </row>
    <row r="627" spans="1:7" ht="15">
      <c r="A627" s="84" t="s">
        <v>2679</v>
      </c>
      <c r="B627" s="84">
        <v>2</v>
      </c>
      <c r="C627" s="122">
        <v>0.0026342129255405612</v>
      </c>
      <c r="D627" s="84" t="s">
        <v>1935</v>
      </c>
      <c r="E627" s="84" t="b">
        <v>0</v>
      </c>
      <c r="F627" s="84" t="b">
        <v>0</v>
      </c>
      <c r="G627" s="84" t="b">
        <v>0</v>
      </c>
    </row>
    <row r="628" spans="1:7" ht="15">
      <c r="A628" s="84" t="s">
        <v>2564</v>
      </c>
      <c r="B628" s="84">
        <v>2</v>
      </c>
      <c r="C628" s="122">
        <v>0.0026342129255405612</v>
      </c>
      <c r="D628" s="84" t="s">
        <v>1935</v>
      </c>
      <c r="E628" s="84" t="b">
        <v>0</v>
      </c>
      <c r="F628" s="84" t="b">
        <v>0</v>
      </c>
      <c r="G628" s="84" t="b">
        <v>0</v>
      </c>
    </row>
    <row r="629" spans="1:7" ht="15">
      <c r="A629" s="84" t="s">
        <v>2497</v>
      </c>
      <c r="B629" s="84">
        <v>2</v>
      </c>
      <c r="C629" s="122">
        <v>0.0026342129255405612</v>
      </c>
      <c r="D629" s="84" t="s">
        <v>1935</v>
      </c>
      <c r="E629" s="84" t="b">
        <v>0</v>
      </c>
      <c r="F629" s="84" t="b">
        <v>0</v>
      </c>
      <c r="G629" s="84" t="b">
        <v>0</v>
      </c>
    </row>
    <row r="630" spans="1:7" ht="15">
      <c r="A630" s="84" t="s">
        <v>251</v>
      </c>
      <c r="B630" s="84">
        <v>2</v>
      </c>
      <c r="C630" s="122">
        <v>0.003132606958096822</v>
      </c>
      <c r="D630" s="84" t="s">
        <v>1935</v>
      </c>
      <c r="E630" s="84" t="b">
        <v>0</v>
      </c>
      <c r="F630" s="84" t="b">
        <v>0</v>
      </c>
      <c r="G630" s="84" t="b">
        <v>0</v>
      </c>
    </row>
    <row r="631" spans="1:7" ht="15">
      <c r="A631" s="84" t="s">
        <v>2530</v>
      </c>
      <c r="B631" s="84">
        <v>2</v>
      </c>
      <c r="C631" s="122">
        <v>0.0026342129255405612</v>
      </c>
      <c r="D631" s="84" t="s">
        <v>1935</v>
      </c>
      <c r="E631" s="84" t="b">
        <v>1</v>
      </c>
      <c r="F631" s="84" t="b">
        <v>0</v>
      </c>
      <c r="G631" s="84" t="b">
        <v>0</v>
      </c>
    </row>
    <row r="632" spans="1:7" ht="15">
      <c r="A632" s="84" t="s">
        <v>2071</v>
      </c>
      <c r="B632" s="84">
        <v>2</v>
      </c>
      <c r="C632" s="122">
        <v>0.0026342129255405612</v>
      </c>
      <c r="D632" s="84" t="s">
        <v>1935</v>
      </c>
      <c r="E632" s="84" t="b">
        <v>1</v>
      </c>
      <c r="F632" s="84" t="b">
        <v>0</v>
      </c>
      <c r="G632" s="84" t="b">
        <v>0</v>
      </c>
    </row>
    <row r="633" spans="1:7" ht="15">
      <c r="A633" s="84" t="s">
        <v>289</v>
      </c>
      <c r="B633" s="84">
        <v>2</v>
      </c>
      <c r="C633" s="122">
        <v>0.0026342129255405612</v>
      </c>
      <c r="D633" s="84" t="s">
        <v>1935</v>
      </c>
      <c r="E633" s="84" t="b">
        <v>0</v>
      </c>
      <c r="F633" s="84" t="b">
        <v>0</v>
      </c>
      <c r="G633" s="84" t="b">
        <v>0</v>
      </c>
    </row>
    <row r="634" spans="1:7" ht="15">
      <c r="A634" s="84" t="s">
        <v>2535</v>
      </c>
      <c r="B634" s="84">
        <v>2</v>
      </c>
      <c r="C634" s="122">
        <v>0.0026342129255405612</v>
      </c>
      <c r="D634" s="84" t="s">
        <v>1935</v>
      </c>
      <c r="E634" s="84" t="b">
        <v>0</v>
      </c>
      <c r="F634" s="84" t="b">
        <v>0</v>
      </c>
      <c r="G634" s="84" t="b">
        <v>0</v>
      </c>
    </row>
    <row r="635" spans="1:7" ht="15">
      <c r="A635" s="84" t="s">
        <v>2536</v>
      </c>
      <c r="B635" s="84">
        <v>2</v>
      </c>
      <c r="C635" s="122">
        <v>0.0026342129255405612</v>
      </c>
      <c r="D635" s="84" t="s">
        <v>1935</v>
      </c>
      <c r="E635" s="84" t="b">
        <v>0</v>
      </c>
      <c r="F635" s="84" t="b">
        <v>0</v>
      </c>
      <c r="G635" s="84" t="b">
        <v>0</v>
      </c>
    </row>
    <row r="636" spans="1:7" ht="15">
      <c r="A636" s="84" t="s">
        <v>2537</v>
      </c>
      <c r="B636" s="84">
        <v>2</v>
      </c>
      <c r="C636" s="122">
        <v>0.0026342129255405612</v>
      </c>
      <c r="D636" s="84" t="s">
        <v>1935</v>
      </c>
      <c r="E636" s="84" t="b">
        <v>0</v>
      </c>
      <c r="F636" s="84" t="b">
        <v>0</v>
      </c>
      <c r="G636" s="84" t="b">
        <v>0</v>
      </c>
    </row>
    <row r="637" spans="1:7" ht="15">
      <c r="A637" s="84" t="s">
        <v>253</v>
      </c>
      <c r="B637" s="84">
        <v>2</v>
      </c>
      <c r="C637" s="122">
        <v>0.0026342129255405612</v>
      </c>
      <c r="D637" s="84" t="s">
        <v>1935</v>
      </c>
      <c r="E637" s="84" t="b">
        <v>0</v>
      </c>
      <c r="F637" s="84" t="b">
        <v>0</v>
      </c>
      <c r="G637" s="84" t="b">
        <v>0</v>
      </c>
    </row>
    <row r="638" spans="1:7" ht="15">
      <c r="A638" s="84" t="s">
        <v>2601</v>
      </c>
      <c r="B638" s="84">
        <v>2</v>
      </c>
      <c r="C638" s="122">
        <v>0.0026342129255405612</v>
      </c>
      <c r="D638" s="84" t="s">
        <v>1935</v>
      </c>
      <c r="E638" s="84" t="b">
        <v>1</v>
      </c>
      <c r="F638" s="84" t="b">
        <v>0</v>
      </c>
      <c r="G638" s="84" t="b">
        <v>0</v>
      </c>
    </row>
    <row r="639" spans="1:7" ht="15">
      <c r="A639" s="84" t="s">
        <v>2602</v>
      </c>
      <c r="B639" s="84">
        <v>2</v>
      </c>
      <c r="C639" s="122">
        <v>0.0026342129255405612</v>
      </c>
      <c r="D639" s="84" t="s">
        <v>1935</v>
      </c>
      <c r="E639" s="84" t="b">
        <v>0</v>
      </c>
      <c r="F639" s="84" t="b">
        <v>0</v>
      </c>
      <c r="G639" s="84" t="b">
        <v>0</v>
      </c>
    </row>
    <row r="640" spans="1:7" ht="15">
      <c r="A640" s="84" t="s">
        <v>2603</v>
      </c>
      <c r="B640" s="84">
        <v>2</v>
      </c>
      <c r="C640" s="122">
        <v>0.0026342129255405612</v>
      </c>
      <c r="D640" s="84" t="s">
        <v>1935</v>
      </c>
      <c r="E640" s="84" t="b">
        <v>0</v>
      </c>
      <c r="F640" s="84" t="b">
        <v>0</v>
      </c>
      <c r="G640" s="84" t="b">
        <v>0</v>
      </c>
    </row>
    <row r="641" spans="1:7" ht="15">
      <c r="A641" s="84" t="s">
        <v>2600</v>
      </c>
      <c r="B641" s="84">
        <v>2</v>
      </c>
      <c r="C641" s="122">
        <v>0.0026342129255405612</v>
      </c>
      <c r="D641" s="84" t="s">
        <v>1935</v>
      </c>
      <c r="E641" s="84" t="b">
        <v>0</v>
      </c>
      <c r="F641" s="84" t="b">
        <v>0</v>
      </c>
      <c r="G641" s="84" t="b">
        <v>0</v>
      </c>
    </row>
    <row r="642" spans="1:7" ht="15">
      <c r="A642" s="84" t="s">
        <v>2597</v>
      </c>
      <c r="B642" s="84">
        <v>2</v>
      </c>
      <c r="C642" s="122">
        <v>0.0026342129255405612</v>
      </c>
      <c r="D642" s="84" t="s">
        <v>1935</v>
      </c>
      <c r="E642" s="84" t="b">
        <v>0</v>
      </c>
      <c r="F642" s="84" t="b">
        <v>0</v>
      </c>
      <c r="G642" s="84" t="b">
        <v>0</v>
      </c>
    </row>
    <row r="643" spans="1:7" ht="15">
      <c r="A643" s="84" t="s">
        <v>2598</v>
      </c>
      <c r="B643" s="84">
        <v>2</v>
      </c>
      <c r="C643" s="122">
        <v>0.0026342129255405612</v>
      </c>
      <c r="D643" s="84" t="s">
        <v>1935</v>
      </c>
      <c r="E643" s="84" t="b">
        <v>0</v>
      </c>
      <c r="F643" s="84" t="b">
        <v>0</v>
      </c>
      <c r="G643" s="84" t="b">
        <v>0</v>
      </c>
    </row>
    <row r="644" spans="1:7" ht="15">
      <c r="A644" s="84" t="s">
        <v>2599</v>
      </c>
      <c r="B644" s="84">
        <v>2</v>
      </c>
      <c r="C644" s="122">
        <v>0.0026342129255405612</v>
      </c>
      <c r="D644" s="84" t="s">
        <v>1935</v>
      </c>
      <c r="E644" s="84" t="b">
        <v>1</v>
      </c>
      <c r="F644" s="84" t="b">
        <v>0</v>
      </c>
      <c r="G644" s="84" t="b">
        <v>0</v>
      </c>
    </row>
    <row r="645" spans="1:7" ht="15">
      <c r="A645" s="84" t="s">
        <v>2533</v>
      </c>
      <c r="B645" s="84">
        <v>2</v>
      </c>
      <c r="C645" s="122">
        <v>0.0026342129255405612</v>
      </c>
      <c r="D645" s="84" t="s">
        <v>1935</v>
      </c>
      <c r="E645" s="84" t="b">
        <v>0</v>
      </c>
      <c r="F645" s="84" t="b">
        <v>0</v>
      </c>
      <c r="G645" s="84" t="b">
        <v>0</v>
      </c>
    </row>
    <row r="646" spans="1:7" ht="15">
      <c r="A646" s="84" t="s">
        <v>2495</v>
      </c>
      <c r="B646" s="84">
        <v>2</v>
      </c>
      <c r="C646" s="122">
        <v>0.0026342129255405612</v>
      </c>
      <c r="D646" s="84" t="s">
        <v>1935</v>
      </c>
      <c r="E646" s="84" t="b">
        <v>0</v>
      </c>
      <c r="F646" s="84" t="b">
        <v>0</v>
      </c>
      <c r="G646" s="84" t="b">
        <v>0</v>
      </c>
    </row>
    <row r="647" spans="1:7" ht="15">
      <c r="A647" s="84" t="s">
        <v>2468</v>
      </c>
      <c r="B647" s="84">
        <v>2</v>
      </c>
      <c r="C647" s="122">
        <v>0.0026342129255405612</v>
      </c>
      <c r="D647" s="84" t="s">
        <v>1935</v>
      </c>
      <c r="E647" s="84" t="b">
        <v>1</v>
      </c>
      <c r="F647" s="84" t="b">
        <v>0</v>
      </c>
      <c r="G647" s="84" t="b">
        <v>0</v>
      </c>
    </row>
    <row r="648" spans="1:7" ht="15">
      <c r="A648" s="84" t="s">
        <v>2072</v>
      </c>
      <c r="B648" s="84">
        <v>2</v>
      </c>
      <c r="C648" s="122">
        <v>0.0026342129255405612</v>
      </c>
      <c r="D648" s="84" t="s">
        <v>1935</v>
      </c>
      <c r="E648" s="84" t="b">
        <v>0</v>
      </c>
      <c r="F648" s="84" t="b">
        <v>0</v>
      </c>
      <c r="G648" s="84" t="b">
        <v>0</v>
      </c>
    </row>
    <row r="649" spans="1:7" ht="15">
      <c r="A649" s="84" t="s">
        <v>295</v>
      </c>
      <c r="B649" s="84">
        <v>2</v>
      </c>
      <c r="C649" s="122">
        <v>0.003132606958096822</v>
      </c>
      <c r="D649" s="84" t="s">
        <v>1935</v>
      </c>
      <c r="E649" s="84" t="b">
        <v>0</v>
      </c>
      <c r="F649" s="84" t="b">
        <v>0</v>
      </c>
      <c r="G649" s="84" t="b">
        <v>0</v>
      </c>
    </row>
    <row r="650" spans="1:7" ht="15">
      <c r="A650" s="84" t="s">
        <v>2490</v>
      </c>
      <c r="B650" s="84">
        <v>2</v>
      </c>
      <c r="C650" s="122">
        <v>0.003132606958096822</v>
      </c>
      <c r="D650" s="84" t="s">
        <v>1935</v>
      </c>
      <c r="E650" s="84" t="b">
        <v>0</v>
      </c>
      <c r="F650" s="84" t="b">
        <v>0</v>
      </c>
      <c r="G650" s="84" t="b">
        <v>0</v>
      </c>
    </row>
    <row r="651" spans="1:7" ht="15">
      <c r="A651" s="84" t="s">
        <v>2521</v>
      </c>
      <c r="B651" s="84">
        <v>2</v>
      </c>
      <c r="C651" s="122">
        <v>0.0026342129255405612</v>
      </c>
      <c r="D651" s="84" t="s">
        <v>1935</v>
      </c>
      <c r="E651" s="84" t="b">
        <v>0</v>
      </c>
      <c r="F651" s="84" t="b">
        <v>0</v>
      </c>
      <c r="G651" s="84" t="b">
        <v>0</v>
      </c>
    </row>
    <row r="652" spans="1:7" ht="15">
      <c r="A652" s="84" t="s">
        <v>2674</v>
      </c>
      <c r="B652" s="84">
        <v>2</v>
      </c>
      <c r="C652" s="122">
        <v>0.0026342129255405612</v>
      </c>
      <c r="D652" s="84" t="s">
        <v>1935</v>
      </c>
      <c r="E652" s="84" t="b">
        <v>0</v>
      </c>
      <c r="F652" s="84" t="b">
        <v>0</v>
      </c>
      <c r="G652" s="84" t="b">
        <v>0</v>
      </c>
    </row>
    <row r="653" spans="1:7" ht="15">
      <c r="A653" s="84" t="s">
        <v>1445</v>
      </c>
      <c r="B653" s="84">
        <v>2</v>
      </c>
      <c r="C653" s="122">
        <v>0.0026342129255405612</v>
      </c>
      <c r="D653" s="84" t="s">
        <v>1935</v>
      </c>
      <c r="E653" s="84" t="b">
        <v>0</v>
      </c>
      <c r="F653" s="84" t="b">
        <v>0</v>
      </c>
      <c r="G653" s="84" t="b">
        <v>0</v>
      </c>
    </row>
    <row r="654" spans="1:7" ht="15">
      <c r="A654" s="84" t="s">
        <v>2678</v>
      </c>
      <c r="B654" s="84">
        <v>2</v>
      </c>
      <c r="C654" s="122">
        <v>0.0026342129255405612</v>
      </c>
      <c r="D654" s="84" t="s">
        <v>1935</v>
      </c>
      <c r="E654" s="84" t="b">
        <v>0</v>
      </c>
      <c r="F654" s="84" t="b">
        <v>0</v>
      </c>
      <c r="G654" s="84" t="b">
        <v>0</v>
      </c>
    </row>
    <row r="655" spans="1:7" ht="15">
      <c r="A655" s="84" t="s">
        <v>2578</v>
      </c>
      <c r="B655" s="84">
        <v>2</v>
      </c>
      <c r="C655" s="122">
        <v>0.0026342129255405612</v>
      </c>
      <c r="D655" s="84" t="s">
        <v>1935</v>
      </c>
      <c r="E655" s="84" t="b">
        <v>0</v>
      </c>
      <c r="F655" s="84" t="b">
        <v>0</v>
      </c>
      <c r="G655" s="84" t="b">
        <v>0</v>
      </c>
    </row>
    <row r="656" spans="1:7" ht="15">
      <c r="A656" s="84" t="s">
        <v>2579</v>
      </c>
      <c r="B656" s="84">
        <v>2</v>
      </c>
      <c r="C656" s="122">
        <v>0.0026342129255405612</v>
      </c>
      <c r="D656" s="84" t="s">
        <v>1935</v>
      </c>
      <c r="E656" s="84" t="b">
        <v>0</v>
      </c>
      <c r="F656" s="84" t="b">
        <v>0</v>
      </c>
      <c r="G656" s="84" t="b">
        <v>0</v>
      </c>
    </row>
    <row r="657" spans="1:7" ht="15">
      <c r="A657" s="84" t="s">
        <v>2523</v>
      </c>
      <c r="B657" s="84">
        <v>2</v>
      </c>
      <c r="C657" s="122">
        <v>0.0026342129255405612</v>
      </c>
      <c r="D657" s="84" t="s">
        <v>1935</v>
      </c>
      <c r="E657" s="84" t="b">
        <v>0</v>
      </c>
      <c r="F657" s="84" t="b">
        <v>0</v>
      </c>
      <c r="G657" s="84" t="b">
        <v>0</v>
      </c>
    </row>
    <row r="658" spans="1:7" ht="15">
      <c r="A658" s="84" t="s">
        <v>2513</v>
      </c>
      <c r="B658" s="84">
        <v>2</v>
      </c>
      <c r="C658" s="122">
        <v>0.0026342129255405612</v>
      </c>
      <c r="D658" s="84" t="s">
        <v>1935</v>
      </c>
      <c r="E658" s="84" t="b">
        <v>1</v>
      </c>
      <c r="F658" s="84" t="b">
        <v>0</v>
      </c>
      <c r="G658" s="84" t="b">
        <v>0</v>
      </c>
    </row>
    <row r="659" spans="1:7" ht="15">
      <c r="A659" s="84" t="s">
        <v>2573</v>
      </c>
      <c r="B659" s="84">
        <v>2</v>
      </c>
      <c r="C659" s="122">
        <v>0.0026342129255405612</v>
      </c>
      <c r="D659" s="84" t="s">
        <v>1935</v>
      </c>
      <c r="E659" s="84" t="b">
        <v>1</v>
      </c>
      <c r="F659" s="84" t="b">
        <v>0</v>
      </c>
      <c r="G659" s="84" t="b">
        <v>0</v>
      </c>
    </row>
    <row r="660" spans="1:7" ht="15">
      <c r="A660" s="84" t="s">
        <v>2476</v>
      </c>
      <c r="B660" s="84">
        <v>2</v>
      </c>
      <c r="C660" s="122">
        <v>0.0026342129255405612</v>
      </c>
      <c r="D660" s="84" t="s">
        <v>1935</v>
      </c>
      <c r="E660" s="84" t="b">
        <v>0</v>
      </c>
      <c r="F660" s="84" t="b">
        <v>0</v>
      </c>
      <c r="G660" s="84" t="b">
        <v>0</v>
      </c>
    </row>
    <row r="661" spans="1:7" ht="15">
      <c r="A661" s="84" t="s">
        <v>304</v>
      </c>
      <c r="B661" s="84">
        <v>2</v>
      </c>
      <c r="C661" s="122">
        <v>0.0026342129255405612</v>
      </c>
      <c r="D661" s="84" t="s">
        <v>1935</v>
      </c>
      <c r="E661" s="84" t="b">
        <v>0</v>
      </c>
      <c r="F661" s="84" t="b">
        <v>0</v>
      </c>
      <c r="G661" s="84" t="b">
        <v>0</v>
      </c>
    </row>
    <row r="662" spans="1:7" ht="15">
      <c r="A662" s="84" t="s">
        <v>2447</v>
      </c>
      <c r="B662" s="84">
        <v>2</v>
      </c>
      <c r="C662" s="122">
        <v>0.0026342129255405612</v>
      </c>
      <c r="D662" s="84" t="s">
        <v>1935</v>
      </c>
      <c r="E662" s="84" t="b">
        <v>0</v>
      </c>
      <c r="F662" s="84" t="b">
        <v>0</v>
      </c>
      <c r="G662" s="84" t="b">
        <v>0</v>
      </c>
    </row>
    <row r="663" spans="1:7" ht="15">
      <c r="A663" s="84" t="s">
        <v>2448</v>
      </c>
      <c r="B663" s="84">
        <v>2</v>
      </c>
      <c r="C663" s="122">
        <v>0.0026342129255405612</v>
      </c>
      <c r="D663" s="84" t="s">
        <v>1935</v>
      </c>
      <c r="E663" s="84" t="b">
        <v>0</v>
      </c>
      <c r="F663" s="84" t="b">
        <v>0</v>
      </c>
      <c r="G663" s="84" t="b">
        <v>0</v>
      </c>
    </row>
    <row r="664" spans="1:7" ht="15">
      <c r="A664" s="84" t="s">
        <v>2449</v>
      </c>
      <c r="B664" s="84">
        <v>2</v>
      </c>
      <c r="C664" s="122">
        <v>0.0026342129255405612</v>
      </c>
      <c r="D664" s="84" t="s">
        <v>1935</v>
      </c>
      <c r="E664" s="84" t="b">
        <v>0</v>
      </c>
      <c r="F664" s="84" t="b">
        <v>0</v>
      </c>
      <c r="G664" s="84" t="b">
        <v>0</v>
      </c>
    </row>
    <row r="665" spans="1:7" ht="15">
      <c r="A665" s="84" t="s">
        <v>2450</v>
      </c>
      <c r="B665" s="84">
        <v>2</v>
      </c>
      <c r="C665" s="122">
        <v>0.0026342129255405612</v>
      </c>
      <c r="D665" s="84" t="s">
        <v>1935</v>
      </c>
      <c r="E665" s="84" t="b">
        <v>0</v>
      </c>
      <c r="F665" s="84" t="b">
        <v>0</v>
      </c>
      <c r="G665" s="84" t="b">
        <v>0</v>
      </c>
    </row>
    <row r="666" spans="1:7" ht="15">
      <c r="A666" s="84" t="s">
        <v>2560</v>
      </c>
      <c r="B666" s="84">
        <v>2</v>
      </c>
      <c r="C666" s="122">
        <v>0.0026342129255405612</v>
      </c>
      <c r="D666" s="84" t="s">
        <v>1935</v>
      </c>
      <c r="E666" s="84" t="b">
        <v>0</v>
      </c>
      <c r="F666" s="84" t="b">
        <v>0</v>
      </c>
      <c r="G666" s="84" t="b">
        <v>0</v>
      </c>
    </row>
    <row r="667" spans="1:7" ht="15">
      <c r="A667" s="84" t="s">
        <v>2561</v>
      </c>
      <c r="B667" s="84">
        <v>2</v>
      </c>
      <c r="C667" s="122">
        <v>0.0026342129255405612</v>
      </c>
      <c r="D667" s="84" t="s">
        <v>1935</v>
      </c>
      <c r="E667" s="84" t="b">
        <v>0</v>
      </c>
      <c r="F667" s="84" t="b">
        <v>0</v>
      </c>
      <c r="G667" s="84" t="b">
        <v>0</v>
      </c>
    </row>
    <row r="668" spans="1:7" ht="15">
      <c r="A668" s="84" t="s">
        <v>2562</v>
      </c>
      <c r="B668" s="84">
        <v>2</v>
      </c>
      <c r="C668" s="122">
        <v>0.0026342129255405612</v>
      </c>
      <c r="D668" s="84" t="s">
        <v>1935</v>
      </c>
      <c r="E668" s="84" t="b">
        <v>0</v>
      </c>
      <c r="F668" s="84" t="b">
        <v>0</v>
      </c>
      <c r="G668" s="84" t="b">
        <v>0</v>
      </c>
    </row>
    <row r="669" spans="1:7" ht="15">
      <c r="A669" s="84" t="s">
        <v>260</v>
      </c>
      <c r="B669" s="84">
        <v>2</v>
      </c>
      <c r="C669" s="122">
        <v>0.0026342129255405612</v>
      </c>
      <c r="D669" s="84" t="s">
        <v>1935</v>
      </c>
      <c r="E669" s="84" t="b">
        <v>0</v>
      </c>
      <c r="F669" s="84" t="b">
        <v>0</v>
      </c>
      <c r="G669" s="84" t="b">
        <v>0</v>
      </c>
    </row>
    <row r="670" spans="1:7" ht="15">
      <c r="A670" s="84" t="s">
        <v>261</v>
      </c>
      <c r="B670" s="84">
        <v>2</v>
      </c>
      <c r="C670" s="122">
        <v>0.0026342129255405612</v>
      </c>
      <c r="D670" s="84" t="s">
        <v>1935</v>
      </c>
      <c r="E670" s="84" t="b">
        <v>0</v>
      </c>
      <c r="F670" s="84" t="b">
        <v>0</v>
      </c>
      <c r="G670" s="84" t="b">
        <v>0</v>
      </c>
    </row>
    <row r="671" spans="1:7" ht="15">
      <c r="A671" s="84" t="s">
        <v>2440</v>
      </c>
      <c r="B671" s="84">
        <v>2</v>
      </c>
      <c r="C671" s="122">
        <v>0.0026342129255405612</v>
      </c>
      <c r="D671" s="84" t="s">
        <v>1935</v>
      </c>
      <c r="E671" s="84" t="b">
        <v>0</v>
      </c>
      <c r="F671" s="84" t="b">
        <v>0</v>
      </c>
      <c r="G671" s="84" t="b">
        <v>0</v>
      </c>
    </row>
    <row r="672" spans="1:7" ht="15">
      <c r="A672" s="84" t="s">
        <v>2594</v>
      </c>
      <c r="B672" s="84">
        <v>2</v>
      </c>
      <c r="C672" s="122">
        <v>0.0026342129255405612</v>
      </c>
      <c r="D672" s="84" t="s">
        <v>1935</v>
      </c>
      <c r="E672" s="84" t="b">
        <v>1</v>
      </c>
      <c r="F672" s="84" t="b">
        <v>0</v>
      </c>
      <c r="G672" s="84" t="b">
        <v>0</v>
      </c>
    </row>
    <row r="673" spans="1:7" ht="15">
      <c r="A673" s="84" t="s">
        <v>2487</v>
      </c>
      <c r="B673" s="84">
        <v>2</v>
      </c>
      <c r="C673" s="122">
        <v>0.0026342129255405612</v>
      </c>
      <c r="D673" s="84" t="s">
        <v>1935</v>
      </c>
      <c r="E673" s="84" t="b">
        <v>0</v>
      </c>
      <c r="F673" s="84" t="b">
        <v>0</v>
      </c>
      <c r="G673" s="84" t="b">
        <v>0</v>
      </c>
    </row>
    <row r="674" spans="1:7" ht="15">
      <c r="A674" s="84" t="s">
        <v>2461</v>
      </c>
      <c r="B674" s="84">
        <v>2</v>
      </c>
      <c r="C674" s="122">
        <v>0.0026342129255405612</v>
      </c>
      <c r="D674" s="84" t="s">
        <v>1935</v>
      </c>
      <c r="E674" s="84" t="b">
        <v>0</v>
      </c>
      <c r="F674" s="84" t="b">
        <v>0</v>
      </c>
      <c r="G674" s="84" t="b">
        <v>0</v>
      </c>
    </row>
    <row r="675" spans="1:7" ht="15">
      <c r="A675" s="84" t="s">
        <v>2633</v>
      </c>
      <c r="B675" s="84">
        <v>2</v>
      </c>
      <c r="C675" s="122">
        <v>0.0026342129255405612</v>
      </c>
      <c r="D675" s="84" t="s">
        <v>1935</v>
      </c>
      <c r="E675" s="84" t="b">
        <v>0</v>
      </c>
      <c r="F675" s="84" t="b">
        <v>0</v>
      </c>
      <c r="G675" s="84" t="b">
        <v>0</v>
      </c>
    </row>
    <row r="676" spans="1:7" ht="15">
      <c r="A676" s="84" t="s">
        <v>2759</v>
      </c>
      <c r="B676" s="84">
        <v>2</v>
      </c>
      <c r="C676" s="122">
        <v>0.0026342129255405612</v>
      </c>
      <c r="D676" s="84" t="s">
        <v>1935</v>
      </c>
      <c r="E676" s="84" t="b">
        <v>0</v>
      </c>
      <c r="F676" s="84" t="b">
        <v>0</v>
      </c>
      <c r="G676" s="84" t="b">
        <v>0</v>
      </c>
    </row>
    <row r="677" spans="1:7" ht="15">
      <c r="A677" s="84" t="s">
        <v>2078</v>
      </c>
      <c r="B677" s="84">
        <v>2</v>
      </c>
      <c r="C677" s="122">
        <v>0.0026342129255405612</v>
      </c>
      <c r="D677" s="84" t="s">
        <v>1935</v>
      </c>
      <c r="E677" s="84" t="b">
        <v>0</v>
      </c>
      <c r="F677" s="84" t="b">
        <v>0</v>
      </c>
      <c r="G677" s="84" t="b">
        <v>0</v>
      </c>
    </row>
    <row r="678" spans="1:7" ht="15">
      <c r="A678" s="84" t="s">
        <v>2077</v>
      </c>
      <c r="B678" s="84">
        <v>2</v>
      </c>
      <c r="C678" s="122">
        <v>0.0026342129255405612</v>
      </c>
      <c r="D678" s="84" t="s">
        <v>1935</v>
      </c>
      <c r="E678" s="84" t="b">
        <v>0</v>
      </c>
      <c r="F678" s="84" t="b">
        <v>0</v>
      </c>
      <c r="G678" s="84" t="b">
        <v>0</v>
      </c>
    </row>
    <row r="679" spans="1:7" ht="15">
      <c r="A679" s="84" t="s">
        <v>252</v>
      </c>
      <c r="B679" s="84">
        <v>44</v>
      </c>
      <c r="C679" s="122">
        <v>0.004868350917442692</v>
      </c>
      <c r="D679" s="84" t="s">
        <v>1936</v>
      </c>
      <c r="E679" s="84" t="b">
        <v>0</v>
      </c>
      <c r="F679" s="84" t="b">
        <v>0</v>
      </c>
      <c r="G679" s="84" t="b">
        <v>0</v>
      </c>
    </row>
    <row r="680" spans="1:7" ht="15">
      <c r="A680" s="84" t="s">
        <v>265</v>
      </c>
      <c r="B680" s="84">
        <v>12</v>
      </c>
      <c r="C680" s="122">
        <v>0.011240125343850098</v>
      </c>
      <c r="D680" s="84" t="s">
        <v>1936</v>
      </c>
      <c r="E680" s="84" t="b">
        <v>0</v>
      </c>
      <c r="F680" s="84" t="b">
        <v>0</v>
      </c>
      <c r="G680" s="84" t="b">
        <v>0</v>
      </c>
    </row>
    <row r="681" spans="1:7" ht="15">
      <c r="A681" s="84" t="s">
        <v>262</v>
      </c>
      <c r="B681" s="84">
        <v>11</v>
      </c>
      <c r="C681" s="122">
        <v>0.010960121485864796</v>
      </c>
      <c r="D681" s="84" t="s">
        <v>1936</v>
      </c>
      <c r="E681" s="84" t="b">
        <v>0</v>
      </c>
      <c r="F681" s="84" t="b">
        <v>0</v>
      </c>
      <c r="G681" s="84" t="b">
        <v>0</v>
      </c>
    </row>
    <row r="682" spans="1:7" ht="15">
      <c r="A682" s="84" t="s">
        <v>2064</v>
      </c>
      <c r="B682" s="84">
        <v>9</v>
      </c>
      <c r="C682" s="122">
        <v>0.012710141339602944</v>
      </c>
      <c r="D682" s="84" t="s">
        <v>1936</v>
      </c>
      <c r="E682" s="84" t="b">
        <v>0</v>
      </c>
      <c r="F682" s="84" t="b">
        <v>0</v>
      </c>
      <c r="G682" s="84" t="b">
        <v>0</v>
      </c>
    </row>
    <row r="683" spans="1:7" ht="15">
      <c r="A683" s="84" t="s">
        <v>581</v>
      </c>
      <c r="B683" s="84">
        <v>8</v>
      </c>
      <c r="C683" s="122">
        <v>0.009718898842891297</v>
      </c>
      <c r="D683" s="84" t="s">
        <v>1936</v>
      </c>
      <c r="E683" s="84" t="b">
        <v>0</v>
      </c>
      <c r="F683" s="84" t="b">
        <v>0</v>
      </c>
      <c r="G683" s="84" t="b">
        <v>0</v>
      </c>
    </row>
    <row r="684" spans="1:7" ht="15">
      <c r="A684" s="84" t="s">
        <v>242</v>
      </c>
      <c r="B684" s="84">
        <v>8</v>
      </c>
      <c r="C684" s="122">
        <v>0.009718898842891297</v>
      </c>
      <c r="D684" s="84" t="s">
        <v>1936</v>
      </c>
      <c r="E684" s="84" t="b">
        <v>0</v>
      </c>
      <c r="F684" s="84" t="b">
        <v>0</v>
      </c>
      <c r="G684" s="84" t="b">
        <v>0</v>
      </c>
    </row>
    <row r="685" spans="1:7" ht="15">
      <c r="A685" s="84" t="s">
        <v>240</v>
      </c>
      <c r="B685" s="84">
        <v>8</v>
      </c>
      <c r="C685" s="122">
        <v>0.011297903412980394</v>
      </c>
      <c r="D685" s="84" t="s">
        <v>1936</v>
      </c>
      <c r="E685" s="84" t="b">
        <v>0</v>
      </c>
      <c r="F685" s="84" t="b">
        <v>0</v>
      </c>
      <c r="G685" s="84" t="b">
        <v>0</v>
      </c>
    </row>
    <row r="686" spans="1:7" ht="15">
      <c r="A686" s="84" t="s">
        <v>2065</v>
      </c>
      <c r="B686" s="84">
        <v>7</v>
      </c>
      <c r="C686" s="122">
        <v>0.01076128748056539</v>
      </c>
      <c r="D686" s="84" t="s">
        <v>1936</v>
      </c>
      <c r="E686" s="84" t="b">
        <v>0</v>
      </c>
      <c r="F686" s="84" t="b">
        <v>0</v>
      </c>
      <c r="G686" s="84" t="b">
        <v>0</v>
      </c>
    </row>
    <row r="687" spans="1:7" ht="15">
      <c r="A687" s="84" t="s">
        <v>263</v>
      </c>
      <c r="B687" s="84">
        <v>6</v>
      </c>
      <c r="C687" s="122">
        <v>0.008473427559735297</v>
      </c>
      <c r="D687" s="84" t="s">
        <v>1936</v>
      </c>
      <c r="E687" s="84" t="b">
        <v>0</v>
      </c>
      <c r="F687" s="84" t="b">
        <v>0</v>
      </c>
      <c r="G687" s="84" t="b">
        <v>0</v>
      </c>
    </row>
    <row r="688" spans="1:7" ht="15">
      <c r="A688" s="84" t="s">
        <v>271</v>
      </c>
      <c r="B688" s="84">
        <v>6</v>
      </c>
      <c r="C688" s="122">
        <v>0.008473427559735297</v>
      </c>
      <c r="D688" s="84" t="s">
        <v>1936</v>
      </c>
      <c r="E688" s="84" t="b">
        <v>0</v>
      </c>
      <c r="F688" s="84" t="b">
        <v>0</v>
      </c>
      <c r="G688" s="84" t="b">
        <v>0</v>
      </c>
    </row>
    <row r="689" spans="1:7" ht="15">
      <c r="A689" s="84" t="s">
        <v>2023</v>
      </c>
      <c r="B689" s="84">
        <v>6</v>
      </c>
      <c r="C689" s="122">
        <v>0.008473427559735297</v>
      </c>
      <c r="D689" s="84" t="s">
        <v>1936</v>
      </c>
      <c r="E689" s="84" t="b">
        <v>0</v>
      </c>
      <c r="F689" s="84" t="b">
        <v>0</v>
      </c>
      <c r="G689" s="84" t="b">
        <v>0</v>
      </c>
    </row>
    <row r="690" spans="1:7" ht="15">
      <c r="A690" s="84" t="s">
        <v>2026</v>
      </c>
      <c r="B690" s="84">
        <v>6</v>
      </c>
      <c r="C690" s="122">
        <v>0.008473427559735297</v>
      </c>
      <c r="D690" s="84" t="s">
        <v>1936</v>
      </c>
      <c r="E690" s="84" t="b">
        <v>0</v>
      </c>
      <c r="F690" s="84" t="b">
        <v>0</v>
      </c>
      <c r="G690" s="84" t="b">
        <v>0</v>
      </c>
    </row>
    <row r="691" spans="1:7" ht="15">
      <c r="A691" s="84" t="s">
        <v>2082</v>
      </c>
      <c r="B691" s="84">
        <v>5</v>
      </c>
      <c r="C691" s="122">
        <v>0.008452115849982266</v>
      </c>
      <c r="D691" s="84" t="s">
        <v>1936</v>
      </c>
      <c r="E691" s="84" t="b">
        <v>0</v>
      </c>
      <c r="F691" s="84" t="b">
        <v>0</v>
      </c>
      <c r="G691" s="84" t="b">
        <v>0</v>
      </c>
    </row>
    <row r="692" spans="1:7" ht="15">
      <c r="A692" s="84" t="s">
        <v>2061</v>
      </c>
      <c r="B692" s="84">
        <v>5</v>
      </c>
      <c r="C692" s="122">
        <v>0.007686633914689563</v>
      </c>
      <c r="D692" s="84" t="s">
        <v>1936</v>
      </c>
      <c r="E692" s="84" t="b">
        <v>0</v>
      </c>
      <c r="F692" s="84" t="b">
        <v>0</v>
      </c>
      <c r="G692" s="84" t="b">
        <v>0</v>
      </c>
    </row>
    <row r="693" spans="1:7" ht="15">
      <c r="A693" s="84" t="s">
        <v>2062</v>
      </c>
      <c r="B693" s="84">
        <v>5</v>
      </c>
      <c r="C693" s="122">
        <v>0.007686633914689563</v>
      </c>
      <c r="D693" s="84" t="s">
        <v>1936</v>
      </c>
      <c r="E693" s="84" t="b">
        <v>0</v>
      </c>
      <c r="F693" s="84" t="b">
        <v>0</v>
      </c>
      <c r="G693" s="84" t="b">
        <v>0</v>
      </c>
    </row>
    <row r="694" spans="1:7" ht="15">
      <c r="A694" s="84" t="s">
        <v>2024</v>
      </c>
      <c r="B694" s="84">
        <v>5</v>
      </c>
      <c r="C694" s="122">
        <v>0.007686633914689563</v>
      </c>
      <c r="D694" s="84" t="s">
        <v>1936</v>
      </c>
      <c r="E694" s="84" t="b">
        <v>0</v>
      </c>
      <c r="F694" s="84" t="b">
        <v>0</v>
      </c>
      <c r="G694" s="84" t="b">
        <v>0</v>
      </c>
    </row>
    <row r="695" spans="1:7" ht="15">
      <c r="A695" s="84" t="s">
        <v>2025</v>
      </c>
      <c r="B695" s="84">
        <v>5</v>
      </c>
      <c r="C695" s="122">
        <v>0.007686633914689563</v>
      </c>
      <c r="D695" s="84" t="s">
        <v>1936</v>
      </c>
      <c r="E695" s="84" t="b">
        <v>0</v>
      </c>
      <c r="F695" s="84" t="b">
        <v>0</v>
      </c>
      <c r="G695" s="84" t="b">
        <v>0</v>
      </c>
    </row>
    <row r="696" spans="1:7" ht="15">
      <c r="A696" s="84" t="s">
        <v>562</v>
      </c>
      <c r="B696" s="84">
        <v>5</v>
      </c>
      <c r="C696" s="122">
        <v>0.007686633914689563</v>
      </c>
      <c r="D696" s="84" t="s">
        <v>1936</v>
      </c>
      <c r="E696" s="84" t="b">
        <v>0</v>
      </c>
      <c r="F696" s="84" t="b">
        <v>0</v>
      </c>
      <c r="G696" s="84" t="b">
        <v>0</v>
      </c>
    </row>
    <row r="697" spans="1:7" ht="15">
      <c r="A697" s="84" t="s">
        <v>2423</v>
      </c>
      <c r="B697" s="84">
        <v>5</v>
      </c>
      <c r="C697" s="122">
        <v>0.007686633914689563</v>
      </c>
      <c r="D697" s="84" t="s">
        <v>1936</v>
      </c>
      <c r="E697" s="84" t="b">
        <v>0</v>
      </c>
      <c r="F697" s="84" t="b">
        <v>0</v>
      </c>
      <c r="G697" s="84" t="b">
        <v>0</v>
      </c>
    </row>
    <row r="698" spans="1:7" ht="15">
      <c r="A698" s="84" t="s">
        <v>2068</v>
      </c>
      <c r="B698" s="84">
        <v>5</v>
      </c>
      <c r="C698" s="122">
        <v>0.007686633914689563</v>
      </c>
      <c r="D698" s="84" t="s">
        <v>1936</v>
      </c>
      <c r="E698" s="84" t="b">
        <v>0</v>
      </c>
      <c r="F698" s="84" t="b">
        <v>0</v>
      </c>
      <c r="G698" s="84" t="b">
        <v>0</v>
      </c>
    </row>
    <row r="699" spans="1:7" ht="15">
      <c r="A699" s="84" t="s">
        <v>2067</v>
      </c>
      <c r="B699" s="84">
        <v>5</v>
      </c>
      <c r="C699" s="122">
        <v>0.007686633914689563</v>
      </c>
      <c r="D699" s="84" t="s">
        <v>1936</v>
      </c>
      <c r="E699" s="84" t="b">
        <v>0</v>
      </c>
      <c r="F699" s="84" t="b">
        <v>0</v>
      </c>
      <c r="G699" s="84" t="b">
        <v>0</v>
      </c>
    </row>
    <row r="700" spans="1:7" ht="15">
      <c r="A700" s="84" t="s">
        <v>2436</v>
      </c>
      <c r="B700" s="84">
        <v>5</v>
      </c>
      <c r="C700" s="122">
        <v>0.008452115849982266</v>
      </c>
      <c r="D700" s="84" t="s">
        <v>1936</v>
      </c>
      <c r="E700" s="84" t="b">
        <v>0</v>
      </c>
      <c r="F700" s="84" t="b">
        <v>0</v>
      </c>
      <c r="G700" s="84" t="b">
        <v>0</v>
      </c>
    </row>
    <row r="701" spans="1:7" ht="15">
      <c r="A701" s="84" t="s">
        <v>302</v>
      </c>
      <c r="B701" s="84">
        <v>5</v>
      </c>
      <c r="C701" s="122">
        <v>0.007686633914689563</v>
      </c>
      <c r="D701" s="84" t="s">
        <v>1936</v>
      </c>
      <c r="E701" s="84" t="b">
        <v>0</v>
      </c>
      <c r="F701" s="84" t="b">
        <v>0</v>
      </c>
      <c r="G701" s="84" t="b">
        <v>0</v>
      </c>
    </row>
    <row r="702" spans="1:7" ht="15">
      <c r="A702" s="84" t="s">
        <v>2509</v>
      </c>
      <c r="B702" s="84">
        <v>5</v>
      </c>
      <c r="C702" s="122">
        <v>0.008452115849982266</v>
      </c>
      <c r="D702" s="84" t="s">
        <v>1936</v>
      </c>
      <c r="E702" s="84" t="b">
        <v>0</v>
      </c>
      <c r="F702" s="84" t="b">
        <v>0</v>
      </c>
      <c r="G702" s="84" t="b">
        <v>0</v>
      </c>
    </row>
    <row r="703" spans="1:7" ht="15">
      <c r="A703" s="84" t="s">
        <v>2424</v>
      </c>
      <c r="B703" s="84">
        <v>4</v>
      </c>
      <c r="C703" s="122">
        <v>0.006761692679985814</v>
      </c>
      <c r="D703" s="84" t="s">
        <v>1936</v>
      </c>
      <c r="E703" s="84" t="b">
        <v>0</v>
      </c>
      <c r="F703" s="84" t="b">
        <v>0</v>
      </c>
      <c r="G703" s="84" t="b">
        <v>0</v>
      </c>
    </row>
    <row r="704" spans="1:7" ht="15">
      <c r="A704" s="84" t="s">
        <v>1226</v>
      </c>
      <c r="B704" s="84">
        <v>4</v>
      </c>
      <c r="C704" s="122">
        <v>0.006761692679985814</v>
      </c>
      <c r="D704" s="84" t="s">
        <v>1936</v>
      </c>
      <c r="E704" s="84" t="b">
        <v>0</v>
      </c>
      <c r="F704" s="84" t="b">
        <v>0</v>
      </c>
      <c r="G704" s="84" t="b">
        <v>0</v>
      </c>
    </row>
    <row r="705" spans="1:7" ht="15">
      <c r="A705" s="84" t="s">
        <v>2549</v>
      </c>
      <c r="B705" s="84">
        <v>4</v>
      </c>
      <c r="C705" s="122">
        <v>0.006761692679985814</v>
      </c>
      <c r="D705" s="84" t="s">
        <v>1936</v>
      </c>
      <c r="E705" s="84" t="b">
        <v>0</v>
      </c>
      <c r="F705" s="84" t="b">
        <v>0</v>
      </c>
      <c r="G705" s="84" t="b">
        <v>0</v>
      </c>
    </row>
    <row r="706" spans="1:7" ht="15">
      <c r="A706" s="84" t="s">
        <v>2083</v>
      </c>
      <c r="B706" s="84">
        <v>4</v>
      </c>
      <c r="C706" s="122">
        <v>0.006761692679985814</v>
      </c>
      <c r="D706" s="84" t="s">
        <v>1936</v>
      </c>
      <c r="E706" s="84" t="b">
        <v>0</v>
      </c>
      <c r="F706" s="84" t="b">
        <v>0</v>
      </c>
      <c r="G706" s="84" t="b">
        <v>0</v>
      </c>
    </row>
    <row r="707" spans="1:7" ht="15">
      <c r="A707" s="84" t="s">
        <v>2454</v>
      </c>
      <c r="B707" s="84">
        <v>4</v>
      </c>
      <c r="C707" s="122">
        <v>0.006761692679985814</v>
      </c>
      <c r="D707" s="84" t="s">
        <v>1936</v>
      </c>
      <c r="E707" s="84" t="b">
        <v>0</v>
      </c>
      <c r="F707" s="84" t="b">
        <v>0</v>
      </c>
      <c r="G707" s="84" t="b">
        <v>0</v>
      </c>
    </row>
    <row r="708" spans="1:7" ht="15">
      <c r="A708" s="84" t="s">
        <v>2471</v>
      </c>
      <c r="B708" s="84">
        <v>4</v>
      </c>
      <c r="C708" s="122">
        <v>0.006761692679985814</v>
      </c>
      <c r="D708" s="84" t="s">
        <v>1936</v>
      </c>
      <c r="E708" s="84" t="b">
        <v>0</v>
      </c>
      <c r="F708" s="84" t="b">
        <v>0</v>
      </c>
      <c r="G708" s="84" t="b">
        <v>0</v>
      </c>
    </row>
    <row r="709" spans="1:7" ht="15">
      <c r="A709" s="84" t="s">
        <v>2455</v>
      </c>
      <c r="B709" s="84">
        <v>4</v>
      </c>
      <c r="C709" s="122">
        <v>0.006761692679985814</v>
      </c>
      <c r="D709" s="84" t="s">
        <v>1936</v>
      </c>
      <c r="E709" s="84" t="b">
        <v>1</v>
      </c>
      <c r="F709" s="84" t="b">
        <v>0</v>
      </c>
      <c r="G709" s="84" t="b">
        <v>0</v>
      </c>
    </row>
    <row r="710" spans="1:7" ht="15">
      <c r="A710" s="84" t="s">
        <v>2550</v>
      </c>
      <c r="B710" s="84">
        <v>4</v>
      </c>
      <c r="C710" s="122">
        <v>0.007551194965030363</v>
      </c>
      <c r="D710" s="84" t="s">
        <v>1936</v>
      </c>
      <c r="E710" s="84" t="b">
        <v>0</v>
      </c>
      <c r="F710" s="84" t="b">
        <v>0</v>
      </c>
      <c r="G710" s="84" t="b">
        <v>0</v>
      </c>
    </row>
    <row r="711" spans="1:7" ht="15">
      <c r="A711" s="84" t="s">
        <v>2551</v>
      </c>
      <c r="B711" s="84">
        <v>4</v>
      </c>
      <c r="C711" s="122">
        <v>0.006761692679985814</v>
      </c>
      <c r="D711" s="84" t="s">
        <v>1936</v>
      </c>
      <c r="E711" s="84" t="b">
        <v>0</v>
      </c>
      <c r="F711" s="84" t="b">
        <v>0</v>
      </c>
      <c r="G711" s="84" t="b">
        <v>0</v>
      </c>
    </row>
    <row r="712" spans="1:7" ht="15">
      <c r="A712" s="84" t="s">
        <v>2510</v>
      </c>
      <c r="B712" s="84">
        <v>4</v>
      </c>
      <c r="C712" s="122">
        <v>0.007551194965030363</v>
      </c>
      <c r="D712" s="84" t="s">
        <v>1936</v>
      </c>
      <c r="E712" s="84" t="b">
        <v>0</v>
      </c>
      <c r="F712" s="84" t="b">
        <v>0</v>
      </c>
      <c r="G712" s="84" t="b">
        <v>0</v>
      </c>
    </row>
    <row r="713" spans="1:7" ht="15">
      <c r="A713" s="84" t="s">
        <v>2456</v>
      </c>
      <c r="B713" s="84">
        <v>3</v>
      </c>
      <c r="C713" s="122">
        <v>0.005663396223772772</v>
      </c>
      <c r="D713" s="84" t="s">
        <v>1936</v>
      </c>
      <c r="E713" s="84" t="b">
        <v>0</v>
      </c>
      <c r="F713" s="84" t="b">
        <v>0</v>
      </c>
      <c r="G713" s="84" t="b">
        <v>0</v>
      </c>
    </row>
    <row r="714" spans="1:7" ht="15">
      <c r="A714" s="84" t="s">
        <v>2102</v>
      </c>
      <c r="B714" s="84">
        <v>3</v>
      </c>
      <c r="C714" s="122">
        <v>0.005663396223772772</v>
      </c>
      <c r="D714" s="84" t="s">
        <v>1936</v>
      </c>
      <c r="E714" s="84" t="b">
        <v>0</v>
      </c>
      <c r="F714" s="84" t="b">
        <v>0</v>
      </c>
      <c r="G714" s="84" t="b">
        <v>0</v>
      </c>
    </row>
    <row r="715" spans="1:7" ht="15">
      <c r="A715" s="84" t="s">
        <v>2428</v>
      </c>
      <c r="B715" s="84">
        <v>3</v>
      </c>
      <c r="C715" s="122">
        <v>0.005663396223772772</v>
      </c>
      <c r="D715" s="84" t="s">
        <v>1936</v>
      </c>
      <c r="E715" s="84" t="b">
        <v>0</v>
      </c>
      <c r="F715" s="84" t="b">
        <v>0</v>
      </c>
      <c r="G715" s="84" t="b">
        <v>0</v>
      </c>
    </row>
    <row r="716" spans="1:7" ht="15">
      <c r="A716" s="84" t="s">
        <v>2434</v>
      </c>
      <c r="B716" s="84">
        <v>3</v>
      </c>
      <c r="C716" s="122">
        <v>0.005663396223772772</v>
      </c>
      <c r="D716" s="84" t="s">
        <v>1936</v>
      </c>
      <c r="E716" s="84" t="b">
        <v>0</v>
      </c>
      <c r="F716" s="84" t="b">
        <v>0</v>
      </c>
      <c r="G716" s="84" t="b">
        <v>0</v>
      </c>
    </row>
    <row r="717" spans="1:7" ht="15">
      <c r="A717" s="84" t="s">
        <v>2464</v>
      </c>
      <c r="B717" s="84">
        <v>3</v>
      </c>
      <c r="C717" s="122">
        <v>0.005663396223772772</v>
      </c>
      <c r="D717" s="84" t="s">
        <v>1936</v>
      </c>
      <c r="E717" s="84" t="b">
        <v>0</v>
      </c>
      <c r="F717" s="84" t="b">
        <v>0</v>
      </c>
      <c r="G717" s="84" t="b">
        <v>0</v>
      </c>
    </row>
    <row r="718" spans="1:7" ht="15">
      <c r="A718" s="84" t="s">
        <v>2430</v>
      </c>
      <c r="B718" s="84">
        <v>3</v>
      </c>
      <c r="C718" s="122">
        <v>0.005663396223772772</v>
      </c>
      <c r="D718" s="84" t="s">
        <v>1936</v>
      </c>
      <c r="E718" s="84" t="b">
        <v>0</v>
      </c>
      <c r="F718" s="84" t="b">
        <v>0</v>
      </c>
      <c r="G718" s="84" t="b">
        <v>0</v>
      </c>
    </row>
    <row r="719" spans="1:7" ht="15">
      <c r="A719" s="84" t="s">
        <v>2431</v>
      </c>
      <c r="B719" s="84">
        <v>3</v>
      </c>
      <c r="C719" s="122">
        <v>0.005663396223772772</v>
      </c>
      <c r="D719" s="84" t="s">
        <v>1936</v>
      </c>
      <c r="E719" s="84" t="b">
        <v>0</v>
      </c>
      <c r="F719" s="84" t="b">
        <v>0</v>
      </c>
      <c r="G719" s="84" t="b">
        <v>0</v>
      </c>
    </row>
    <row r="720" spans="1:7" ht="15">
      <c r="A720" s="84" t="s">
        <v>2522</v>
      </c>
      <c r="B720" s="84">
        <v>3</v>
      </c>
      <c r="C720" s="122">
        <v>0.005663396223772772</v>
      </c>
      <c r="D720" s="84" t="s">
        <v>1936</v>
      </c>
      <c r="E720" s="84" t="b">
        <v>0</v>
      </c>
      <c r="F720" s="84" t="b">
        <v>0</v>
      </c>
      <c r="G720" s="84" t="b">
        <v>0</v>
      </c>
    </row>
    <row r="721" spans="1:7" ht="15">
      <c r="A721" s="84" t="s">
        <v>2442</v>
      </c>
      <c r="B721" s="84">
        <v>3</v>
      </c>
      <c r="C721" s="122">
        <v>0.005663396223772772</v>
      </c>
      <c r="D721" s="84" t="s">
        <v>1936</v>
      </c>
      <c r="E721" s="84" t="b">
        <v>0</v>
      </c>
      <c r="F721" s="84" t="b">
        <v>0</v>
      </c>
      <c r="G721" s="84" t="b">
        <v>0</v>
      </c>
    </row>
    <row r="722" spans="1:7" ht="15">
      <c r="A722" s="84" t="s">
        <v>2488</v>
      </c>
      <c r="B722" s="84">
        <v>3</v>
      </c>
      <c r="C722" s="122">
        <v>0.005663396223772772</v>
      </c>
      <c r="D722" s="84" t="s">
        <v>1936</v>
      </c>
      <c r="E722" s="84" t="b">
        <v>0</v>
      </c>
      <c r="F722" s="84" t="b">
        <v>0</v>
      </c>
      <c r="G722" s="84" t="b">
        <v>0</v>
      </c>
    </row>
    <row r="723" spans="1:7" ht="15">
      <c r="A723" s="84" t="s">
        <v>2556</v>
      </c>
      <c r="B723" s="84">
        <v>3</v>
      </c>
      <c r="C723" s="122">
        <v>0.005663396223772772</v>
      </c>
      <c r="D723" s="84" t="s">
        <v>1936</v>
      </c>
      <c r="E723" s="84" t="b">
        <v>1</v>
      </c>
      <c r="F723" s="84" t="b">
        <v>0</v>
      </c>
      <c r="G723" s="84" t="b">
        <v>0</v>
      </c>
    </row>
    <row r="724" spans="1:7" ht="15">
      <c r="A724" s="84" t="s">
        <v>2439</v>
      </c>
      <c r="B724" s="84">
        <v>3</v>
      </c>
      <c r="C724" s="122">
        <v>0.005663396223772772</v>
      </c>
      <c r="D724" s="84" t="s">
        <v>1936</v>
      </c>
      <c r="E724" s="84" t="b">
        <v>0</v>
      </c>
      <c r="F724" s="84" t="b">
        <v>0</v>
      </c>
      <c r="G724" s="84" t="b">
        <v>0</v>
      </c>
    </row>
    <row r="725" spans="1:7" ht="15">
      <c r="A725" s="84" t="s">
        <v>2443</v>
      </c>
      <c r="B725" s="84">
        <v>3</v>
      </c>
      <c r="C725" s="122">
        <v>0.006497951953894485</v>
      </c>
      <c r="D725" s="84" t="s">
        <v>1936</v>
      </c>
      <c r="E725" s="84" t="b">
        <v>0</v>
      </c>
      <c r="F725" s="84" t="b">
        <v>0</v>
      </c>
      <c r="G725" s="84" t="b">
        <v>0</v>
      </c>
    </row>
    <row r="726" spans="1:7" ht="15">
      <c r="A726" s="84" t="s">
        <v>2432</v>
      </c>
      <c r="B726" s="84">
        <v>3</v>
      </c>
      <c r="C726" s="122">
        <v>0.005663396223772772</v>
      </c>
      <c r="D726" s="84" t="s">
        <v>1936</v>
      </c>
      <c r="E726" s="84" t="b">
        <v>1</v>
      </c>
      <c r="F726" s="84" t="b">
        <v>0</v>
      </c>
      <c r="G726" s="84" t="b">
        <v>0</v>
      </c>
    </row>
    <row r="727" spans="1:7" ht="15">
      <c r="A727" s="84" t="s">
        <v>2452</v>
      </c>
      <c r="B727" s="84">
        <v>3</v>
      </c>
      <c r="C727" s="122">
        <v>0.005663396223772772</v>
      </c>
      <c r="D727" s="84" t="s">
        <v>1936</v>
      </c>
      <c r="E727" s="84" t="b">
        <v>0</v>
      </c>
      <c r="F727" s="84" t="b">
        <v>0</v>
      </c>
      <c r="G727" s="84" t="b">
        <v>0</v>
      </c>
    </row>
    <row r="728" spans="1:7" ht="15">
      <c r="A728" s="84" t="s">
        <v>2459</v>
      </c>
      <c r="B728" s="84">
        <v>3</v>
      </c>
      <c r="C728" s="122">
        <v>0.005663396223772772</v>
      </c>
      <c r="D728" s="84" t="s">
        <v>1936</v>
      </c>
      <c r="E728" s="84" t="b">
        <v>0</v>
      </c>
      <c r="F728" s="84" t="b">
        <v>0</v>
      </c>
      <c r="G728" s="84" t="b">
        <v>0</v>
      </c>
    </row>
    <row r="729" spans="1:7" ht="15">
      <c r="A729" s="84" t="s">
        <v>2105</v>
      </c>
      <c r="B729" s="84">
        <v>3</v>
      </c>
      <c r="C729" s="122">
        <v>0.005663396223772772</v>
      </c>
      <c r="D729" s="84" t="s">
        <v>1936</v>
      </c>
      <c r="E729" s="84" t="b">
        <v>0</v>
      </c>
      <c r="F729" s="84" t="b">
        <v>0</v>
      </c>
      <c r="G729" s="84" t="b">
        <v>0</v>
      </c>
    </row>
    <row r="730" spans="1:7" ht="15">
      <c r="A730" s="84" t="s">
        <v>2468</v>
      </c>
      <c r="B730" s="84">
        <v>3</v>
      </c>
      <c r="C730" s="122">
        <v>0.005663396223772772</v>
      </c>
      <c r="D730" s="84" t="s">
        <v>1936</v>
      </c>
      <c r="E730" s="84" t="b">
        <v>1</v>
      </c>
      <c r="F730" s="84" t="b">
        <v>0</v>
      </c>
      <c r="G730" s="84" t="b">
        <v>0</v>
      </c>
    </row>
    <row r="731" spans="1:7" ht="15">
      <c r="A731" s="84" t="s">
        <v>2467</v>
      </c>
      <c r="B731" s="84">
        <v>3</v>
      </c>
      <c r="C731" s="122">
        <v>0.005663396223772772</v>
      </c>
      <c r="D731" s="84" t="s">
        <v>1936</v>
      </c>
      <c r="E731" s="84" t="b">
        <v>0</v>
      </c>
      <c r="F731" s="84" t="b">
        <v>0</v>
      </c>
      <c r="G731" s="84" t="b">
        <v>0</v>
      </c>
    </row>
    <row r="732" spans="1:7" ht="15">
      <c r="A732" s="84" t="s">
        <v>2476</v>
      </c>
      <c r="B732" s="84">
        <v>3</v>
      </c>
      <c r="C732" s="122">
        <v>0.005663396223772772</v>
      </c>
      <c r="D732" s="84" t="s">
        <v>1936</v>
      </c>
      <c r="E732" s="84" t="b">
        <v>0</v>
      </c>
      <c r="F732" s="84" t="b">
        <v>0</v>
      </c>
      <c r="G732" s="84" t="b">
        <v>0</v>
      </c>
    </row>
    <row r="733" spans="1:7" ht="15">
      <c r="A733" s="84" t="s">
        <v>2458</v>
      </c>
      <c r="B733" s="84">
        <v>3</v>
      </c>
      <c r="C733" s="122">
        <v>0.005663396223772772</v>
      </c>
      <c r="D733" s="84" t="s">
        <v>1936</v>
      </c>
      <c r="E733" s="84" t="b">
        <v>1</v>
      </c>
      <c r="F733" s="84" t="b">
        <v>0</v>
      </c>
      <c r="G733" s="84" t="b">
        <v>0</v>
      </c>
    </row>
    <row r="734" spans="1:7" ht="15">
      <c r="A734" s="84" t="s">
        <v>2447</v>
      </c>
      <c r="B734" s="84">
        <v>3</v>
      </c>
      <c r="C734" s="122">
        <v>0.005663396223772772</v>
      </c>
      <c r="D734" s="84" t="s">
        <v>1936</v>
      </c>
      <c r="E734" s="84" t="b">
        <v>0</v>
      </c>
      <c r="F734" s="84" t="b">
        <v>0</v>
      </c>
      <c r="G734" s="84" t="b">
        <v>0</v>
      </c>
    </row>
    <row r="735" spans="1:7" ht="15">
      <c r="A735" s="84" t="s">
        <v>2448</v>
      </c>
      <c r="B735" s="84">
        <v>3</v>
      </c>
      <c r="C735" s="122">
        <v>0.005663396223772772</v>
      </c>
      <c r="D735" s="84" t="s">
        <v>1936</v>
      </c>
      <c r="E735" s="84" t="b">
        <v>0</v>
      </c>
      <c r="F735" s="84" t="b">
        <v>0</v>
      </c>
      <c r="G735" s="84" t="b">
        <v>0</v>
      </c>
    </row>
    <row r="736" spans="1:7" ht="15">
      <c r="A736" s="84" t="s">
        <v>2449</v>
      </c>
      <c r="B736" s="84">
        <v>3</v>
      </c>
      <c r="C736" s="122">
        <v>0.005663396223772772</v>
      </c>
      <c r="D736" s="84" t="s">
        <v>1936</v>
      </c>
      <c r="E736" s="84" t="b">
        <v>0</v>
      </c>
      <c r="F736" s="84" t="b">
        <v>0</v>
      </c>
      <c r="G736" s="84" t="b">
        <v>0</v>
      </c>
    </row>
    <row r="737" spans="1:7" ht="15">
      <c r="A737" s="84" t="s">
        <v>2450</v>
      </c>
      <c r="B737" s="84">
        <v>3</v>
      </c>
      <c r="C737" s="122">
        <v>0.005663396223772772</v>
      </c>
      <c r="D737" s="84" t="s">
        <v>1936</v>
      </c>
      <c r="E737" s="84" t="b">
        <v>0</v>
      </c>
      <c r="F737" s="84" t="b">
        <v>0</v>
      </c>
      <c r="G737" s="84" t="b">
        <v>0</v>
      </c>
    </row>
    <row r="738" spans="1:7" ht="15">
      <c r="A738" s="84" t="s">
        <v>241</v>
      </c>
      <c r="B738" s="84">
        <v>3</v>
      </c>
      <c r="C738" s="122">
        <v>0.005663396223772772</v>
      </c>
      <c r="D738" s="84" t="s">
        <v>1936</v>
      </c>
      <c r="E738" s="84" t="b">
        <v>0</v>
      </c>
      <c r="F738" s="84" t="b">
        <v>0</v>
      </c>
      <c r="G738" s="84" t="b">
        <v>0</v>
      </c>
    </row>
    <row r="739" spans="1:7" ht="15">
      <c r="A739" s="84" t="s">
        <v>2636</v>
      </c>
      <c r="B739" s="84">
        <v>3</v>
      </c>
      <c r="C739" s="122">
        <v>0.005663396223772772</v>
      </c>
      <c r="D739" s="84" t="s">
        <v>1936</v>
      </c>
      <c r="E739" s="84" t="b">
        <v>0</v>
      </c>
      <c r="F739" s="84" t="b">
        <v>0</v>
      </c>
      <c r="G739" s="84" t="b">
        <v>0</v>
      </c>
    </row>
    <row r="740" spans="1:7" ht="15">
      <c r="A740" s="84" t="s">
        <v>2637</v>
      </c>
      <c r="B740" s="84">
        <v>3</v>
      </c>
      <c r="C740" s="122">
        <v>0.006497951953894485</v>
      </c>
      <c r="D740" s="84" t="s">
        <v>1936</v>
      </c>
      <c r="E740" s="84" t="b">
        <v>0</v>
      </c>
      <c r="F740" s="84" t="b">
        <v>0</v>
      </c>
      <c r="G740" s="84" t="b">
        <v>0</v>
      </c>
    </row>
    <row r="741" spans="1:7" ht="15">
      <c r="A741" s="84" t="s">
        <v>2548</v>
      </c>
      <c r="B741" s="84">
        <v>3</v>
      </c>
      <c r="C741" s="122">
        <v>0.006497951953894485</v>
      </c>
      <c r="D741" s="84" t="s">
        <v>1936</v>
      </c>
      <c r="E741" s="84" t="b">
        <v>0</v>
      </c>
      <c r="F741" s="84" t="b">
        <v>0</v>
      </c>
      <c r="G741" s="84" t="b">
        <v>0</v>
      </c>
    </row>
    <row r="742" spans="1:7" ht="15">
      <c r="A742" s="84" t="s">
        <v>2071</v>
      </c>
      <c r="B742" s="84">
        <v>3</v>
      </c>
      <c r="C742" s="122">
        <v>0.005663396223772772</v>
      </c>
      <c r="D742" s="84" t="s">
        <v>1936</v>
      </c>
      <c r="E742" s="84" t="b">
        <v>1</v>
      </c>
      <c r="F742" s="84" t="b">
        <v>0</v>
      </c>
      <c r="G742" s="84" t="b">
        <v>0</v>
      </c>
    </row>
    <row r="743" spans="1:7" ht="15">
      <c r="A743" s="84" t="s">
        <v>2469</v>
      </c>
      <c r="B743" s="84">
        <v>3</v>
      </c>
      <c r="C743" s="122">
        <v>0.005663396223772772</v>
      </c>
      <c r="D743" s="84" t="s">
        <v>1936</v>
      </c>
      <c r="E743" s="84" t="b">
        <v>0</v>
      </c>
      <c r="F743" s="84" t="b">
        <v>0</v>
      </c>
      <c r="G743" s="84" t="b">
        <v>0</v>
      </c>
    </row>
    <row r="744" spans="1:7" ht="15">
      <c r="A744" s="84" t="s">
        <v>595</v>
      </c>
      <c r="B744" s="84">
        <v>2</v>
      </c>
      <c r="C744" s="122">
        <v>0.00433196796926299</v>
      </c>
      <c r="D744" s="84" t="s">
        <v>1936</v>
      </c>
      <c r="E744" s="84" t="b">
        <v>0</v>
      </c>
      <c r="F744" s="84" t="b">
        <v>0</v>
      </c>
      <c r="G744" s="84" t="b">
        <v>0</v>
      </c>
    </row>
    <row r="745" spans="1:7" ht="15">
      <c r="A745" s="84" t="s">
        <v>2643</v>
      </c>
      <c r="B745" s="84">
        <v>2</v>
      </c>
      <c r="C745" s="122">
        <v>0.00433196796926299</v>
      </c>
      <c r="D745" s="84" t="s">
        <v>1936</v>
      </c>
      <c r="E745" s="84" t="b">
        <v>0</v>
      </c>
      <c r="F745" s="84" t="b">
        <v>0</v>
      </c>
      <c r="G745" s="84" t="b">
        <v>0</v>
      </c>
    </row>
    <row r="746" spans="1:7" ht="15">
      <c r="A746" s="84" t="s">
        <v>2096</v>
      </c>
      <c r="B746" s="84">
        <v>2</v>
      </c>
      <c r="C746" s="122">
        <v>0.00433196796926299</v>
      </c>
      <c r="D746" s="84" t="s">
        <v>1936</v>
      </c>
      <c r="E746" s="84" t="b">
        <v>0</v>
      </c>
      <c r="F746" s="84" t="b">
        <v>0</v>
      </c>
      <c r="G746" s="84" t="b">
        <v>0</v>
      </c>
    </row>
    <row r="747" spans="1:7" ht="15">
      <c r="A747" s="84" t="s">
        <v>2444</v>
      </c>
      <c r="B747" s="84">
        <v>2</v>
      </c>
      <c r="C747" s="122">
        <v>0.00433196796926299</v>
      </c>
      <c r="D747" s="84" t="s">
        <v>1936</v>
      </c>
      <c r="E747" s="84" t="b">
        <v>1</v>
      </c>
      <c r="F747" s="84" t="b">
        <v>0</v>
      </c>
      <c r="G747" s="84" t="b">
        <v>0</v>
      </c>
    </row>
    <row r="748" spans="1:7" ht="15">
      <c r="A748" s="84" t="s">
        <v>2425</v>
      </c>
      <c r="B748" s="84">
        <v>2</v>
      </c>
      <c r="C748" s="122">
        <v>0.00433196796926299</v>
      </c>
      <c r="D748" s="84" t="s">
        <v>1936</v>
      </c>
      <c r="E748" s="84" t="b">
        <v>0</v>
      </c>
      <c r="F748" s="84" t="b">
        <v>0</v>
      </c>
      <c r="G748" s="84" t="b">
        <v>0</v>
      </c>
    </row>
    <row r="749" spans="1:7" ht="15">
      <c r="A749" s="84" t="s">
        <v>2453</v>
      </c>
      <c r="B749" s="84">
        <v>2</v>
      </c>
      <c r="C749" s="122">
        <v>0.00433196796926299</v>
      </c>
      <c r="D749" s="84" t="s">
        <v>1936</v>
      </c>
      <c r="E749" s="84" t="b">
        <v>0</v>
      </c>
      <c r="F749" s="84" t="b">
        <v>0</v>
      </c>
      <c r="G749" s="84" t="b">
        <v>0</v>
      </c>
    </row>
    <row r="750" spans="1:7" ht="15">
      <c r="A750" s="84" t="s">
        <v>2441</v>
      </c>
      <c r="B750" s="84">
        <v>2</v>
      </c>
      <c r="C750" s="122">
        <v>0.00433196796926299</v>
      </c>
      <c r="D750" s="84" t="s">
        <v>1936</v>
      </c>
      <c r="E750" s="84" t="b">
        <v>0</v>
      </c>
      <c r="F750" s="84" t="b">
        <v>0</v>
      </c>
      <c r="G750" s="84" t="b">
        <v>0</v>
      </c>
    </row>
    <row r="751" spans="1:7" ht="15">
      <c r="A751" s="84" t="s">
        <v>2477</v>
      </c>
      <c r="B751" s="84">
        <v>2</v>
      </c>
      <c r="C751" s="122">
        <v>0.00433196796926299</v>
      </c>
      <c r="D751" s="84" t="s">
        <v>1936</v>
      </c>
      <c r="E751" s="84" t="b">
        <v>0</v>
      </c>
      <c r="F751" s="84" t="b">
        <v>0</v>
      </c>
      <c r="G751" s="84" t="b">
        <v>0</v>
      </c>
    </row>
    <row r="752" spans="1:7" ht="15">
      <c r="A752" s="84" t="s">
        <v>2502</v>
      </c>
      <c r="B752" s="84">
        <v>2</v>
      </c>
      <c r="C752" s="122">
        <v>0.00433196796926299</v>
      </c>
      <c r="D752" s="84" t="s">
        <v>1936</v>
      </c>
      <c r="E752" s="84" t="b">
        <v>0</v>
      </c>
      <c r="F752" s="84" t="b">
        <v>0</v>
      </c>
      <c r="G752" s="84" t="b">
        <v>0</v>
      </c>
    </row>
    <row r="753" spans="1:7" ht="15">
      <c r="A753" s="84" t="s">
        <v>2470</v>
      </c>
      <c r="B753" s="84">
        <v>2</v>
      </c>
      <c r="C753" s="122">
        <v>0.005283089598533072</v>
      </c>
      <c r="D753" s="84" t="s">
        <v>1936</v>
      </c>
      <c r="E753" s="84" t="b">
        <v>0</v>
      </c>
      <c r="F753" s="84" t="b">
        <v>0</v>
      </c>
      <c r="G753" s="84" t="b">
        <v>0</v>
      </c>
    </row>
    <row r="754" spans="1:7" ht="15">
      <c r="A754" s="84" t="s">
        <v>2565</v>
      </c>
      <c r="B754" s="84">
        <v>2</v>
      </c>
      <c r="C754" s="122">
        <v>0.00433196796926299</v>
      </c>
      <c r="D754" s="84" t="s">
        <v>1936</v>
      </c>
      <c r="E754" s="84" t="b">
        <v>0</v>
      </c>
      <c r="F754" s="84" t="b">
        <v>0</v>
      </c>
      <c r="G754" s="84" t="b">
        <v>0</v>
      </c>
    </row>
    <row r="755" spans="1:7" ht="15">
      <c r="A755" s="84" t="s">
        <v>2566</v>
      </c>
      <c r="B755" s="84">
        <v>2</v>
      </c>
      <c r="C755" s="122">
        <v>0.00433196796926299</v>
      </c>
      <c r="D755" s="84" t="s">
        <v>1936</v>
      </c>
      <c r="E755" s="84" t="b">
        <v>0</v>
      </c>
      <c r="F755" s="84" t="b">
        <v>0</v>
      </c>
      <c r="G755" s="84" t="b">
        <v>0</v>
      </c>
    </row>
    <row r="756" spans="1:7" ht="15">
      <c r="A756" s="84" t="s">
        <v>2514</v>
      </c>
      <c r="B756" s="84">
        <v>2</v>
      </c>
      <c r="C756" s="122">
        <v>0.00433196796926299</v>
      </c>
      <c r="D756" s="84" t="s">
        <v>1936</v>
      </c>
      <c r="E756" s="84" t="b">
        <v>0</v>
      </c>
      <c r="F756" s="84" t="b">
        <v>0</v>
      </c>
      <c r="G756" s="84" t="b">
        <v>0</v>
      </c>
    </row>
    <row r="757" spans="1:7" ht="15">
      <c r="A757" s="84" t="s">
        <v>2740</v>
      </c>
      <c r="B757" s="84">
        <v>2</v>
      </c>
      <c r="C757" s="122">
        <v>0.00433196796926299</v>
      </c>
      <c r="D757" s="84" t="s">
        <v>1936</v>
      </c>
      <c r="E757" s="84" t="b">
        <v>0</v>
      </c>
      <c r="F757" s="84" t="b">
        <v>0</v>
      </c>
      <c r="G757" s="84" t="b">
        <v>0</v>
      </c>
    </row>
    <row r="758" spans="1:7" ht="15">
      <c r="A758" s="84" t="s">
        <v>2741</v>
      </c>
      <c r="B758" s="84">
        <v>2</v>
      </c>
      <c r="C758" s="122">
        <v>0.00433196796926299</v>
      </c>
      <c r="D758" s="84" t="s">
        <v>1936</v>
      </c>
      <c r="E758" s="84" t="b">
        <v>0</v>
      </c>
      <c r="F758" s="84" t="b">
        <v>0</v>
      </c>
      <c r="G758" s="84" t="b">
        <v>0</v>
      </c>
    </row>
    <row r="759" spans="1:7" ht="15">
      <c r="A759" s="84" t="s">
        <v>2515</v>
      </c>
      <c r="B759" s="84">
        <v>2</v>
      </c>
      <c r="C759" s="122">
        <v>0.00433196796926299</v>
      </c>
      <c r="D759" s="84" t="s">
        <v>1936</v>
      </c>
      <c r="E759" s="84" t="b">
        <v>0</v>
      </c>
      <c r="F759" s="84" t="b">
        <v>0</v>
      </c>
      <c r="G759" s="84" t="b">
        <v>0</v>
      </c>
    </row>
    <row r="760" spans="1:7" ht="15">
      <c r="A760" s="84" t="s">
        <v>2742</v>
      </c>
      <c r="B760" s="84">
        <v>2</v>
      </c>
      <c r="C760" s="122">
        <v>0.00433196796926299</v>
      </c>
      <c r="D760" s="84" t="s">
        <v>1936</v>
      </c>
      <c r="E760" s="84" t="b">
        <v>0</v>
      </c>
      <c r="F760" s="84" t="b">
        <v>0</v>
      </c>
      <c r="G760" s="84" t="b">
        <v>0</v>
      </c>
    </row>
    <row r="761" spans="1:7" ht="15">
      <c r="A761" s="84" t="s">
        <v>2743</v>
      </c>
      <c r="B761" s="84">
        <v>2</v>
      </c>
      <c r="C761" s="122">
        <v>0.00433196796926299</v>
      </c>
      <c r="D761" s="84" t="s">
        <v>1936</v>
      </c>
      <c r="E761" s="84" t="b">
        <v>0</v>
      </c>
      <c r="F761" s="84" t="b">
        <v>0</v>
      </c>
      <c r="G761" s="84" t="b">
        <v>0</v>
      </c>
    </row>
    <row r="762" spans="1:7" ht="15">
      <c r="A762" s="84" t="s">
        <v>2500</v>
      </c>
      <c r="B762" s="84">
        <v>2</v>
      </c>
      <c r="C762" s="122">
        <v>0.00433196796926299</v>
      </c>
      <c r="D762" s="84" t="s">
        <v>1936</v>
      </c>
      <c r="E762" s="84" t="b">
        <v>0</v>
      </c>
      <c r="F762" s="84" t="b">
        <v>0</v>
      </c>
      <c r="G762" s="84" t="b">
        <v>0</v>
      </c>
    </row>
    <row r="763" spans="1:7" ht="15">
      <c r="A763" s="84" t="s">
        <v>2568</v>
      </c>
      <c r="B763" s="84">
        <v>2</v>
      </c>
      <c r="C763" s="122">
        <v>0.00433196796926299</v>
      </c>
      <c r="D763" s="84" t="s">
        <v>1936</v>
      </c>
      <c r="E763" s="84" t="b">
        <v>0</v>
      </c>
      <c r="F763" s="84" t="b">
        <v>0</v>
      </c>
      <c r="G763" s="84" t="b">
        <v>0</v>
      </c>
    </row>
    <row r="764" spans="1:7" ht="15">
      <c r="A764" s="84" t="s">
        <v>2472</v>
      </c>
      <c r="B764" s="84">
        <v>2</v>
      </c>
      <c r="C764" s="122">
        <v>0.00433196796926299</v>
      </c>
      <c r="D764" s="84" t="s">
        <v>1936</v>
      </c>
      <c r="E764" s="84" t="b">
        <v>0</v>
      </c>
      <c r="F764" s="84" t="b">
        <v>0</v>
      </c>
      <c r="G764" s="84" t="b">
        <v>0</v>
      </c>
    </row>
    <row r="765" spans="1:7" ht="15">
      <c r="A765" s="84" t="s">
        <v>2657</v>
      </c>
      <c r="B765" s="84">
        <v>2</v>
      </c>
      <c r="C765" s="122">
        <v>0.00433196796926299</v>
      </c>
      <c r="D765" s="84" t="s">
        <v>1936</v>
      </c>
      <c r="E765" s="84" t="b">
        <v>0</v>
      </c>
      <c r="F765" s="84" t="b">
        <v>0</v>
      </c>
      <c r="G765" s="84" t="b">
        <v>0</v>
      </c>
    </row>
    <row r="766" spans="1:7" ht="15">
      <c r="A766" s="84" t="s">
        <v>2511</v>
      </c>
      <c r="B766" s="84">
        <v>2</v>
      </c>
      <c r="C766" s="122">
        <v>0.00433196796926299</v>
      </c>
      <c r="D766" s="84" t="s">
        <v>1936</v>
      </c>
      <c r="E766" s="84" t="b">
        <v>0</v>
      </c>
      <c r="F766" s="84" t="b">
        <v>0</v>
      </c>
      <c r="G766" s="84" t="b">
        <v>0</v>
      </c>
    </row>
    <row r="767" spans="1:7" ht="15">
      <c r="A767" s="84" t="s">
        <v>2644</v>
      </c>
      <c r="B767" s="84">
        <v>2</v>
      </c>
      <c r="C767" s="122">
        <v>0.00433196796926299</v>
      </c>
      <c r="D767" s="84" t="s">
        <v>1936</v>
      </c>
      <c r="E767" s="84" t="b">
        <v>0</v>
      </c>
      <c r="F767" s="84" t="b">
        <v>0</v>
      </c>
      <c r="G767" s="84" t="b">
        <v>0</v>
      </c>
    </row>
    <row r="768" spans="1:7" ht="15">
      <c r="A768" s="84" t="s">
        <v>2645</v>
      </c>
      <c r="B768" s="84">
        <v>2</v>
      </c>
      <c r="C768" s="122">
        <v>0.00433196796926299</v>
      </c>
      <c r="D768" s="84" t="s">
        <v>1936</v>
      </c>
      <c r="E768" s="84" t="b">
        <v>0</v>
      </c>
      <c r="F768" s="84" t="b">
        <v>0</v>
      </c>
      <c r="G768" s="84" t="b">
        <v>0</v>
      </c>
    </row>
    <row r="769" spans="1:7" ht="15">
      <c r="A769" s="84" t="s">
        <v>2646</v>
      </c>
      <c r="B769" s="84">
        <v>2</v>
      </c>
      <c r="C769" s="122">
        <v>0.00433196796926299</v>
      </c>
      <c r="D769" s="84" t="s">
        <v>1936</v>
      </c>
      <c r="E769" s="84" t="b">
        <v>0</v>
      </c>
      <c r="F769" s="84" t="b">
        <v>0</v>
      </c>
      <c r="G769" s="84" t="b">
        <v>0</v>
      </c>
    </row>
    <row r="770" spans="1:7" ht="15">
      <c r="A770" s="84" t="s">
        <v>2647</v>
      </c>
      <c r="B770" s="84">
        <v>2</v>
      </c>
      <c r="C770" s="122">
        <v>0.00433196796926299</v>
      </c>
      <c r="D770" s="84" t="s">
        <v>1936</v>
      </c>
      <c r="E770" s="84" t="b">
        <v>0</v>
      </c>
      <c r="F770" s="84" t="b">
        <v>0</v>
      </c>
      <c r="G770" s="84" t="b">
        <v>0</v>
      </c>
    </row>
    <row r="771" spans="1:7" ht="15">
      <c r="A771" s="84" t="s">
        <v>264</v>
      </c>
      <c r="B771" s="84">
        <v>2</v>
      </c>
      <c r="C771" s="122">
        <v>0.00433196796926299</v>
      </c>
      <c r="D771" s="84" t="s">
        <v>1936</v>
      </c>
      <c r="E771" s="84" t="b">
        <v>0</v>
      </c>
      <c r="F771" s="84" t="b">
        <v>0</v>
      </c>
      <c r="G771" s="84" t="b">
        <v>0</v>
      </c>
    </row>
    <row r="772" spans="1:7" ht="15">
      <c r="A772" s="84" t="s">
        <v>2451</v>
      </c>
      <c r="B772" s="84">
        <v>2</v>
      </c>
      <c r="C772" s="122">
        <v>0.00433196796926299</v>
      </c>
      <c r="D772" s="84" t="s">
        <v>1936</v>
      </c>
      <c r="E772" s="84" t="b">
        <v>0</v>
      </c>
      <c r="F772" s="84" t="b">
        <v>0</v>
      </c>
      <c r="G772" s="84" t="b">
        <v>0</v>
      </c>
    </row>
    <row r="773" spans="1:7" ht="15">
      <c r="A773" s="84" t="s">
        <v>2435</v>
      </c>
      <c r="B773" s="84">
        <v>2</v>
      </c>
      <c r="C773" s="122">
        <v>0.00433196796926299</v>
      </c>
      <c r="D773" s="84" t="s">
        <v>1936</v>
      </c>
      <c r="E773" s="84" t="b">
        <v>0</v>
      </c>
      <c r="F773" s="84" t="b">
        <v>0</v>
      </c>
      <c r="G773" s="84" t="b">
        <v>0</v>
      </c>
    </row>
    <row r="774" spans="1:7" ht="15">
      <c r="A774" s="84" t="s">
        <v>255</v>
      </c>
      <c r="B774" s="84">
        <v>2</v>
      </c>
      <c r="C774" s="122">
        <v>0.00433196796926299</v>
      </c>
      <c r="D774" s="84" t="s">
        <v>1936</v>
      </c>
      <c r="E774" s="84" t="b">
        <v>0</v>
      </c>
      <c r="F774" s="84" t="b">
        <v>0</v>
      </c>
      <c r="G774" s="84" t="b">
        <v>0</v>
      </c>
    </row>
    <row r="775" spans="1:7" ht="15">
      <c r="A775" s="84" t="s">
        <v>2427</v>
      </c>
      <c r="B775" s="84">
        <v>2</v>
      </c>
      <c r="C775" s="122">
        <v>0.00433196796926299</v>
      </c>
      <c r="D775" s="84" t="s">
        <v>1936</v>
      </c>
      <c r="E775" s="84" t="b">
        <v>0</v>
      </c>
      <c r="F775" s="84" t="b">
        <v>0</v>
      </c>
      <c r="G775" s="84" t="b">
        <v>0</v>
      </c>
    </row>
    <row r="776" spans="1:7" ht="15">
      <c r="A776" s="84" t="s">
        <v>2519</v>
      </c>
      <c r="B776" s="84">
        <v>2</v>
      </c>
      <c r="C776" s="122">
        <v>0.00433196796926299</v>
      </c>
      <c r="D776" s="84" t="s">
        <v>1936</v>
      </c>
      <c r="E776" s="84" t="b">
        <v>0</v>
      </c>
      <c r="F776" s="84" t="b">
        <v>1</v>
      </c>
      <c r="G776" s="84" t="b">
        <v>0</v>
      </c>
    </row>
    <row r="777" spans="1:7" ht="15">
      <c r="A777" s="84" t="s">
        <v>2520</v>
      </c>
      <c r="B777" s="84">
        <v>2</v>
      </c>
      <c r="C777" s="122">
        <v>0.00433196796926299</v>
      </c>
      <c r="D777" s="84" t="s">
        <v>1936</v>
      </c>
      <c r="E777" s="84" t="b">
        <v>0</v>
      </c>
      <c r="F777" s="84" t="b">
        <v>0</v>
      </c>
      <c r="G777" s="84" t="b">
        <v>0</v>
      </c>
    </row>
    <row r="778" spans="1:7" ht="15">
      <c r="A778" s="84" t="s">
        <v>2100</v>
      </c>
      <c r="B778" s="84">
        <v>2</v>
      </c>
      <c r="C778" s="122">
        <v>0.00433196796926299</v>
      </c>
      <c r="D778" s="84" t="s">
        <v>1936</v>
      </c>
      <c r="E778" s="84" t="b">
        <v>0</v>
      </c>
      <c r="F778" s="84" t="b">
        <v>0</v>
      </c>
      <c r="G778" s="84" t="b">
        <v>0</v>
      </c>
    </row>
    <row r="779" spans="1:7" ht="15">
      <c r="A779" s="84" t="s">
        <v>294</v>
      </c>
      <c r="B779" s="84">
        <v>2</v>
      </c>
      <c r="C779" s="122">
        <v>0.00433196796926299</v>
      </c>
      <c r="D779" s="84" t="s">
        <v>1936</v>
      </c>
      <c r="E779" s="84" t="b">
        <v>0</v>
      </c>
      <c r="F779" s="84" t="b">
        <v>0</v>
      </c>
      <c r="G779" s="84" t="b">
        <v>0</v>
      </c>
    </row>
    <row r="780" spans="1:7" ht="15">
      <c r="A780" s="84" t="s">
        <v>2072</v>
      </c>
      <c r="B780" s="84">
        <v>2</v>
      </c>
      <c r="C780" s="122">
        <v>0.00433196796926299</v>
      </c>
      <c r="D780" s="84" t="s">
        <v>1936</v>
      </c>
      <c r="E780" s="84" t="b">
        <v>0</v>
      </c>
      <c r="F780" s="84" t="b">
        <v>0</v>
      </c>
      <c r="G780" s="84" t="b">
        <v>0</v>
      </c>
    </row>
    <row r="781" spans="1:7" ht="15">
      <c r="A781" s="84" t="s">
        <v>2445</v>
      </c>
      <c r="B781" s="84">
        <v>2</v>
      </c>
      <c r="C781" s="122">
        <v>0.00433196796926299</v>
      </c>
      <c r="D781" s="84" t="s">
        <v>1936</v>
      </c>
      <c r="E781" s="84" t="b">
        <v>0</v>
      </c>
      <c r="F781" s="84" t="b">
        <v>0</v>
      </c>
      <c r="G781" s="84" t="b">
        <v>0</v>
      </c>
    </row>
    <row r="782" spans="1:7" ht="15">
      <c r="A782" s="84" t="s">
        <v>295</v>
      </c>
      <c r="B782" s="84">
        <v>2</v>
      </c>
      <c r="C782" s="122">
        <v>0.00433196796926299</v>
      </c>
      <c r="D782" s="84" t="s">
        <v>1936</v>
      </c>
      <c r="E782" s="84" t="b">
        <v>0</v>
      </c>
      <c r="F782" s="84" t="b">
        <v>0</v>
      </c>
      <c r="G782" s="84" t="b">
        <v>0</v>
      </c>
    </row>
    <row r="783" spans="1:7" ht="15">
      <c r="A783" s="84" t="s">
        <v>2595</v>
      </c>
      <c r="B783" s="84">
        <v>2</v>
      </c>
      <c r="C783" s="122">
        <v>0.00433196796926299</v>
      </c>
      <c r="D783" s="84" t="s">
        <v>1936</v>
      </c>
      <c r="E783" s="84" t="b">
        <v>0</v>
      </c>
      <c r="F783" s="84" t="b">
        <v>0</v>
      </c>
      <c r="G783" s="84" t="b">
        <v>0</v>
      </c>
    </row>
    <row r="784" spans="1:7" ht="15">
      <c r="A784" s="84" t="s">
        <v>2475</v>
      </c>
      <c r="B784" s="84">
        <v>2</v>
      </c>
      <c r="C784" s="122">
        <v>0.00433196796926299</v>
      </c>
      <c r="D784" s="84" t="s">
        <v>1936</v>
      </c>
      <c r="E784" s="84" t="b">
        <v>0</v>
      </c>
      <c r="F784" s="84" t="b">
        <v>0</v>
      </c>
      <c r="G784" s="84" t="b">
        <v>0</v>
      </c>
    </row>
    <row r="785" spans="1:7" ht="15">
      <c r="A785" s="84" t="s">
        <v>2521</v>
      </c>
      <c r="B785" s="84">
        <v>2</v>
      </c>
      <c r="C785" s="122">
        <v>0.00433196796926299</v>
      </c>
      <c r="D785" s="84" t="s">
        <v>1936</v>
      </c>
      <c r="E785" s="84" t="b">
        <v>0</v>
      </c>
      <c r="F785" s="84" t="b">
        <v>0</v>
      </c>
      <c r="G785" s="84" t="b">
        <v>0</v>
      </c>
    </row>
    <row r="786" spans="1:7" ht="15">
      <c r="A786" s="84" t="s">
        <v>2744</v>
      </c>
      <c r="B786" s="84">
        <v>2</v>
      </c>
      <c r="C786" s="122">
        <v>0.00433196796926299</v>
      </c>
      <c r="D786" s="84" t="s">
        <v>1936</v>
      </c>
      <c r="E786" s="84" t="b">
        <v>0</v>
      </c>
      <c r="F786" s="84" t="b">
        <v>0</v>
      </c>
      <c r="G786" s="84" t="b">
        <v>0</v>
      </c>
    </row>
    <row r="787" spans="1:7" ht="15">
      <c r="A787" s="84" t="s">
        <v>2745</v>
      </c>
      <c r="B787" s="84">
        <v>2</v>
      </c>
      <c r="C787" s="122">
        <v>0.00433196796926299</v>
      </c>
      <c r="D787" s="84" t="s">
        <v>1936</v>
      </c>
      <c r="E787" s="84" t="b">
        <v>0</v>
      </c>
      <c r="F787" s="84" t="b">
        <v>0</v>
      </c>
      <c r="G787" s="84" t="b">
        <v>0</v>
      </c>
    </row>
    <row r="788" spans="1:7" ht="15">
      <c r="A788" s="84" t="s">
        <v>2746</v>
      </c>
      <c r="B788" s="84">
        <v>2</v>
      </c>
      <c r="C788" s="122">
        <v>0.00433196796926299</v>
      </c>
      <c r="D788" s="84" t="s">
        <v>1936</v>
      </c>
      <c r="E788" s="84" t="b">
        <v>0</v>
      </c>
      <c r="F788" s="84" t="b">
        <v>0</v>
      </c>
      <c r="G788" s="84" t="b">
        <v>0</v>
      </c>
    </row>
    <row r="789" spans="1:7" ht="15">
      <c r="A789" s="84" t="s">
        <v>2790</v>
      </c>
      <c r="B789" s="84">
        <v>2</v>
      </c>
      <c r="C789" s="122">
        <v>0.00433196796926299</v>
      </c>
      <c r="D789" s="84" t="s">
        <v>1936</v>
      </c>
      <c r="E789" s="84" t="b">
        <v>0</v>
      </c>
      <c r="F789" s="84" t="b">
        <v>0</v>
      </c>
      <c r="G789" s="84" t="b">
        <v>0</v>
      </c>
    </row>
    <row r="790" spans="1:7" ht="15">
      <c r="A790" s="84" t="s">
        <v>2791</v>
      </c>
      <c r="B790" s="84">
        <v>2</v>
      </c>
      <c r="C790" s="122">
        <v>0.00433196796926299</v>
      </c>
      <c r="D790" s="84" t="s">
        <v>1936</v>
      </c>
      <c r="E790" s="84" t="b">
        <v>0</v>
      </c>
      <c r="F790" s="84" t="b">
        <v>0</v>
      </c>
      <c r="G790" s="84" t="b">
        <v>0</v>
      </c>
    </row>
    <row r="791" spans="1:7" ht="15">
      <c r="A791" s="84" t="s">
        <v>2460</v>
      </c>
      <c r="B791" s="84">
        <v>2</v>
      </c>
      <c r="C791" s="122">
        <v>0.00433196796926299</v>
      </c>
      <c r="D791" s="84" t="s">
        <v>1936</v>
      </c>
      <c r="E791" s="84" t="b">
        <v>1</v>
      </c>
      <c r="F791" s="84" t="b">
        <v>0</v>
      </c>
      <c r="G791" s="84" t="b">
        <v>0</v>
      </c>
    </row>
    <row r="792" spans="1:7" ht="15">
      <c r="A792" s="84" t="s">
        <v>2792</v>
      </c>
      <c r="B792" s="84">
        <v>2</v>
      </c>
      <c r="C792" s="122">
        <v>0.00433196796926299</v>
      </c>
      <c r="D792" s="84" t="s">
        <v>1936</v>
      </c>
      <c r="E792" s="84" t="b">
        <v>0</v>
      </c>
      <c r="F792" s="84" t="b">
        <v>0</v>
      </c>
      <c r="G792" s="84" t="b">
        <v>0</v>
      </c>
    </row>
    <row r="793" spans="1:7" ht="15">
      <c r="A793" s="84" t="s">
        <v>575</v>
      </c>
      <c r="B793" s="84">
        <v>2</v>
      </c>
      <c r="C793" s="122">
        <v>0.00433196796926299</v>
      </c>
      <c r="D793" s="84" t="s">
        <v>1936</v>
      </c>
      <c r="E793" s="84" t="b">
        <v>0</v>
      </c>
      <c r="F793" s="84" t="b">
        <v>0</v>
      </c>
      <c r="G793" s="84" t="b">
        <v>0</v>
      </c>
    </row>
    <row r="794" spans="1:7" ht="15">
      <c r="A794" s="84" t="s">
        <v>2641</v>
      </c>
      <c r="B794" s="84">
        <v>2</v>
      </c>
      <c r="C794" s="122">
        <v>0.00433196796926299</v>
      </c>
      <c r="D794" s="84" t="s">
        <v>1936</v>
      </c>
      <c r="E794" s="84" t="b">
        <v>0</v>
      </c>
      <c r="F794" s="84" t="b">
        <v>0</v>
      </c>
      <c r="G794" s="84" t="b">
        <v>0</v>
      </c>
    </row>
    <row r="795" spans="1:7" ht="15">
      <c r="A795" s="84" t="s">
        <v>2462</v>
      </c>
      <c r="B795" s="84">
        <v>2</v>
      </c>
      <c r="C795" s="122">
        <v>0.00433196796926299</v>
      </c>
      <c r="D795" s="84" t="s">
        <v>1936</v>
      </c>
      <c r="E795" s="84" t="b">
        <v>0</v>
      </c>
      <c r="F795" s="84" t="b">
        <v>0</v>
      </c>
      <c r="G795" s="84" t="b">
        <v>0</v>
      </c>
    </row>
    <row r="796" spans="1:7" ht="15">
      <c r="A796" s="84" t="s">
        <v>2433</v>
      </c>
      <c r="B796" s="84">
        <v>2</v>
      </c>
      <c r="C796" s="122">
        <v>0.00433196796926299</v>
      </c>
      <c r="D796" s="84" t="s">
        <v>1936</v>
      </c>
      <c r="E796" s="84" t="b">
        <v>0</v>
      </c>
      <c r="F796" s="84" t="b">
        <v>0</v>
      </c>
      <c r="G796" s="84" t="b">
        <v>0</v>
      </c>
    </row>
    <row r="797" spans="1:7" ht="15">
      <c r="A797" s="84" t="s">
        <v>2440</v>
      </c>
      <c r="B797" s="84">
        <v>2</v>
      </c>
      <c r="C797" s="122">
        <v>0.00433196796926299</v>
      </c>
      <c r="D797" s="84" t="s">
        <v>1936</v>
      </c>
      <c r="E797" s="84" t="b">
        <v>0</v>
      </c>
      <c r="F797" s="84" t="b">
        <v>0</v>
      </c>
      <c r="G797" s="84" t="b">
        <v>0</v>
      </c>
    </row>
    <row r="798" spans="1:7" ht="15">
      <c r="A798" s="84" t="s">
        <v>2749</v>
      </c>
      <c r="B798" s="84">
        <v>2</v>
      </c>
      <c r="C798" s="122">
        <v>0.00433196796926299</v>
      </c>
      <c r="D798" s="84" t="s">
        <v>1936</v>
      </c>
      <c r="E798" s="84" t="b">
        <v>0</v>
      </c>
      <c r="F798" s="84" t="b">
        <v>0</v>
      </c>
      <c r="G798" s="84" t="b">
        <v>0</v>
      </c>
    </row>
    <row r="799" spans="1:7" ht="15">
      <c r="A799" s="84" t="s">
        <v>2750</v>
      </c>
      <c r="B799" s="84">
        <v>2</v>
      </c>
      <c r="C799" s="122">
        <v>0.005283089598533072</v>
      </c>
      <c r="D799" s="84" t="s">
        <v>1936</v>
      </c>
      <c r="E799" s="84" t="b">
        <v>0</v>
      </c>
      <c r="F799" s="84" t="b">
        <v>0</v>
      </c>
      <c r="G799" s="84" t="b">
        <v>0</v>
      </c>
    </row>
    <row r="800" spans="1:7" ht="15">
      <c r="A800" s="84" t="s">
        <v>2751</v>
      </c>
      <c r="B800" s="84">
        <v>2</v>
      </c>
      <c r="C800" s="122">
        <v>0.005283089598533072</v>
      </c>
      <c r="D800" s="84" t="s">
        <v>1936</v>
      </c>
      <c r="E800" s="84" t="b">
        <v>0</v>
      </c>
      <c r="F800" s="84" t="b">
        <v>0</v>
      </c>
      <c r="G800" s="84" t="b">
        <v>0</v>
      </c>
    </row>
    <row r="801" spans="1:7" ht="15">
      <c r="A801" s="84" t="s">
        <v>2747</v>
      </c>
      <c r="B801" s="84">
        <v>2</v>
      </c>
      <c r="C801" s="122">
        <v>0.00433196796926299</v>
      </c>
      <c r="D801" s="84" t="s">
        <v>1936</v>
      </c>
      <c r="E801" s="84" t="b">
        <v>0</v>
      </c>
      <c r="F801" s="84" t="b">
        <v>0</v>
      </c>
      <c r="G801" s="84" t="b">
        <v>0</v>
      </c>
    </row>
    <row r="802" spans="1:7" ht="15">
      <c r="A802" s="84" t="s">
        <v>2530</v>
      </c>
      <c r="B802" s="84">
        <v>2</v>
      </c>
      <c r="C802" s="122">
        <v>0.00433196796926299</v>
      </c>
      <c r="D802" s="84" t="s">
        <v>1936</v>
      </c>
      <c r="E802" s="84" t="b">
        <v>1</v>
      </c>
      <c r="F802" s="84" t="b">
        <v>0</v>
      </c>
      <c r="G802" s="84" t="b">
        <v>0</v>
      </c>
    </row>
    <row r="803" spans="1:7" ht="15">
      <c r="A803" s="84" t="s">
        <v>2531</v>
      </c>
      <c r="B803" s="84">
        <v>2</v>
      </c>
      <c r="C803" s="122">
        <v>0.00433196796926299</v>
      </c>
      <c r="D803" s="84" t="s">
        <v>1936</v>
      </c>
      <c r="E803" s="84" t="b">
        <v>1</v>
      </c>
      <c r="F803" s="84" t="b">
        <v>0</v>
      </c>
      <c r="G803" s="84" t="b">
        <v>0</v>
      </c>
    </row>
    <row r="804" spans="1:7" ht="15">
      <c r="A804" s="84" t="s">
        <v>2789</v>
      </c>
      <c r="B804" s="84">
        <v>2</v>
      </c>
      <c r="C804" s="122">
        <v>0.00433196796926299</v>
      </c>
      <c r="D804" s="84" t="s">
        <v>1936</v>
      </c>
      <c r="E804" s="84" t="b">
        <v>0</v>
      </c>
      <c r="F804" s="84" t="b">
        <v>0</v>
      </c>
      <c r="G804" s="84" t="b">
        <v>0</v>
      </c>
    </row>
    <row r="805" spans="1:7" ht="15">
      <c r="A805" s="84" t="s">
        <v>2547</v>
      </c>
      <c r="B805" s="84">
        <v>2</v>
      </c>
      <c r="C805" s="122">
        <v>0.00433196796926299</v>
      </c>
      <c r="D805" s="84" t="s">
        <v>1936</v>
      </c>
      <c r="E805" s="84" t="b">
        <v>0</v>
      </c>
      <c r="F805" s="84" t="b">
        <v>0</v>
      </c>
      <c r="G805" s="84" t="b">
        <v>0</v>
      </c>
    </row>
    <row r="806" spans="1:7" ht="15">
      <c r="A806" s="84" t="s">
        <v>2748</v>
      </c>
      <c r="B806" s="84">
        <v>2</v>
      </c>
      <c r="C806" s="122">
        <v>0.00433196796926299</v>
      </c>
      <c r="D806" s="84" t="s">
        <v>1936</v>
      </c>
      <c r="E806" s="84" t="b">
        <v>0</v>
      </c>
      <c r="F806" s="84" t="b">
        <v>0</v>
      </c>
      <c r="G806" s="84" t="b">
        <v>0</v>
      </c>
    </row>
    <row r="807" spans="1:7" ht="15">
      <c r="A807" s="84" t="s">
        <v>2752</v>
      </c>
      <c r="B807" s="84">
        <v>2</v>
      </c>
      <c r="C807" s="122">
        <v>0.00433196796926299</v>
      </c>
      <c r="D807" s="84" t="s">
        <v>1936</v>
      </c>
      <c r="E807" s="84" t="b">
        <v>1</v>
      </c>
      <c r="F807" s="84" t="b">
        <v>0</v>
      </c>
      <c r="G807" s="84" t="b">
        <v>0</v>
      </c>
    </row>
    <row r="808" spans="1:7" ht="15">
      <c r="A808" s="84" t="s">
        <v>2753</v>
      </c>
      <c r="B808" s="84">
        <v>2</v>
      </c>
      <c r="C808" s="122">
        <v>0.00433196796926299</v>
      </c>
      <c r="D808" s="84" t="s">
        <v>1936</v>
      </c>
      <c r="E808" s="84" t="b">
        <v>1</v>
      </c>
      <c r="F808" s="84" t="b">
        <v>0</v>
      </c>
      <c r="G808" s="84" t="b">
        <v>0</v>
      </c>
    </row>
    <row r="809" spans="1:7" ht="15">
      <c r="A809" s="84" t="s">
        <v>2754</v>
      </c>
      <c r="B809" s="84">
        <v>2</v>
      </c>
      <c r="C809" s="122">
        <v>0.00433196796926299</v>
      </c>
      <c r="D809" s="84" t="s">
        <v>1936</v>
      </c>
      <c r="E809" s="84" t="b">
        <v>0</v>
      </c>
      <c r="F809" s="84" t="b">
        <v>0</v>
      </c>
      <c r="G809" s="84" t="b">
        <v>0</v>
      </c>
    </row>
    <row r="810" spans="1:7" ht="15">
      <c r="A810" s="84" t="s">
        <v>2755</v>
      </c>
      <c r="B810" s="84">
        <v>2</v>
      </c>
      <c r="C810" s="122">
        <v>0.00433196796926299</v>
      </c>
      <c r="D810" s="84" t="s">
        <v>1936</v>
      </c>
      <c r="E810" s="84" t="b">
        <v>0</v>
      </c>
      <c r="F810" s="84" t="b">
        <v>0</v>
      </c>
      <c r="G810" s="84" t="b">
        <v>0</v>
      </c>
    </row>
    <row r="811" spans="1:7" ht="15">
      <c r="A811" s="84" t="s">
        <v>2756</v>
      </c>
      <c r="B811" s="84">
        <v>2</v>
      </c>
      <c r="C811" s="122">
        <v>0.00433196796926299</v>
      </c>
      <c r="D811" s="84" t="s">
        <v>1936</v>
      </c>
      <c r="E811" s="84" t="b">
        <v>0</v>
      </c>
      <c r="F811" s="84" t="b">
        <v>0</v>
      </c>
      <c r="G811" s="84" t="b">
        <v>0</v>
      </c>
    </row>
    <row r="812" spans="1:7" ht="15">
      <c r="A812" s="84" t="s">
        <v>2638</v>
      </c>
      <c r="B812" s="84">
        <v>2</v>
      </c>
      <c r="C812" s="122">
        <v>0.00433196796926299</v>
      </c>
      <c r="D812" s="84" t="s">
        <v>1936</v>
      </c>
      <c r="E812" s="84" t="b">
        <v>0</v>
      </c>
      <c r="F812" s="84" t="b">
        <v>0</v>
      </c>
      <c r="G812" s="84" t="b">
        <v>0</v>
      </c>
    </row>
    <row r="813" spans="1:7" ht="15">
      <c r="A813" s="84" t="s">
        <v>2757</v>
      </c>
      <c r="B813" s="84">
        <v>2</v>
      </c>
      <c r="C813" s="122">
        <v>0.00433196796926299</v>
      </c>
      <c r="D813" s="84" t="s">
        <v>1936</v>
      </c>
      <c r="E813" s="84" t="b">
        <v>0</v>
      </c>
      <c r="F813" s="84" t="b">
        <v>0</v>
      </c>
      <c r="G813" s="84" t="b">
        <v>0</v>
      </c>
    </row>
    <row r="814" spans="1:7" ht="15">
      <c r="A814" s="84" t="s">
        <v>252</v>
      </c>
      <c r="B814" s="84">
        <v>50</v>
      </c>
      <c r="C814" s="122">
        <v>0.007590625450259935</v>
      </c>
      <c r="D814" s="84" t="s">
        <v>1937</v>
      </c>
      <c r="E814" s="84" t="b">
        <v>0</v>
      </c>
      <c r="F814" s="84" t="b">
        <v>0</v>
      </c>
      <c r="G814" s="84" t="b">
        <v>0</v>
      </c>
    </row>
    <row r="815" spans="1:7" ht="15">
      <c r="A815" s="84" t="s">
        <v>265</v>
      </c>
      <c r="B815" s="84">
        <v>23</v>
      </c>
      <c r="C815" s="122">
        <v>0.01558453811064552</v>
      </c>
      <c r="D815" s="84" t="s">
        <v>1937</v>
      </c>
      <c r="E815" s="84" t="b">
        <v>0</v>
      </c>
      <c r="F815" s="84" t="b">
        <v>0</v>
      </c>
      <c r="G815" s="84" t="b">
        <v>0</v>
      </c>
    </row>
    <row r="816" spans="1:7" ht="15">
      <c r="A816" s="84" t="s">
        <v>581</v>
      </c>
      <c r="B816" s="84">
        <v>12</v>
      </c>
      <c r="C816" s="122">
        <v>0.012162828107635606</v>
      </c>
      <c r="D816" s="84" t="s">
        <v>1937</v>
      </c>
      <c r="E816" s="84" t="b">
        <v>0</v>
      </c>
      <c r="F816" s="84" t="b">
        <v>0</v>
      </c>
      <c r="G816" s="84" t="b">
        <v>0</v>
      </c>
    </row>
    <row r="817" spans="1:7" ht="15">
      <c r="A817" s="84" t="s">
        <v>2023</v>
      </c>
      <c r="B817" s="84">
        <v>12</v>
      </c>
      <c r="C817" s="122">
        <v>0.012162828107635606</v>
      </c>
      <c r="D817" s="84" t="s">
        <v>1937</v>
      </c>
      <c r="E817" s="84" t="b">
        <v>0</v>
      </c>
      <c r="F817" s="84" t="b">
        <v>0</v>
      </c>
      <c r="G817" s="84" t="b">
        <v>0</v>
      </c>
    </row>
    <row r="818" spans="1:7" ht="15">
      <c r="A818" s="84" t="s">
        <v>2024</v>
      </c>
      <c r="B818" s="84">
        <v>11</v>
      </c>
      <c r="C818" s="122">
        <v>0.011849047263284484</v>
      </c>
      <c r="D818" s="84" t="s">
        <v>1937</v>
      </c>
      <c r="E818" s="84" t="b">
        <v>0</v>
      </c>
      <c r="F818" s="84" t="b">
        <v>0</v>
      </c>
      <c r="G818" s="84" t="b">
        <v>0</v>
      </c>
    </row>
    <row r="819" spans="1:7" ht="15">
      <c r="A819" s="84" t="s">
        <v>2061</v>
      </c>
      <c r="B819" s="84">
        <v>10</v>
      </c>
      <c r="C819" s="122">
        <v>0.01146870769992571</v>
      </c>
      <c r="D819" s="84" t="s">
        <v>1937</v>
      </c>
      <c r="E819" s="84" t="b">
        <v>0</v>
      </c>
      <c r="F819" s="84" t="b">
        <v>0</v>
      </c>
      <c r="G819" s="84" t="b">
        <v>0</v>
      </c>
    </row>
    <row r="820" spans="1:7" ht="15">
      <c r="A820" s="84" t="s">
        <v>2062</v>
      </c>
      <c r="B820" s="84">
        <v>9</v>
      </c>
      <c r="C820" s="122">
        <v>0.01101513224145852</v>
      </c>
      <c r="D820" s="84" t="s">
        <v>1937</v>
      </c>
      <c r="E820" s="84" t="b">
        <v>0</v>
      </c>
      <c r="F820" s="84" t="b">
        <v>0</v>
      </c>
      <c r="G820" s="84" t="b">
        <v>0</v>
      </c>
    </row>
    <row r="821" spans="1:7" ht="15">
      <c r="A821" s="84" t="s">
        <v>2026</v>
      </c>
      <c r="B821" s="84">
        <v>7</v>
      </c>
      <c r="C821" s="122">
        <v>0.009853539362843961</v>
      </c>
      <c r="D821" s="84" t="s">
        <v>1937</v>
      </c>
      <c r="E821" s="84" t="b">
        <v>0</v>
      </c>
      <c r="F821" s="84" t="b">
        <v>0</v>
      </c>
      <c r="G821" s="84" t="b">
        <v>0</v>
      </c>
    </row>
    <row r="822" spans="1:7" ht="15">
      <c r="A822" s="84" t="s">
        <v>2067</v>
      </c>
      <c r="B822" s="84">
        <v>7</v>
      </c>
      <c r="C822" s="122">
        <v>0.009853539362843961</v>
      </c>
      <c r="D822" s="84" t="s">
        <v>1937</v>
      </c>
      <c r="E822" s="84" t="b">
        <v>0</v>
      </c>
      <c r="F822" s="84" t="b">
        <v>0</v>
      </c>
      <c r="G822" s="84" t="b">
        <v>0</v>
      </c>
    </row>
    <row r="823" spans="1:7" ht="15">
      <c r="A823" s="84" t="s">
        <v>2068</v>
      </c>
      <c r="B823" s="84">
        <v>6</v>
      </c>
      <c r="C823" s="122">
        <v>0.010900820667147726</v>
      </c>
      <c r="D823" s="84" t="s">
        <v>1937</v>
      </c>
      <c r="E823" s="84" t="b">
        <v>0</v>
      </c>
      <c r="F823" s="84" t="b">
        <v>0</v>
      </c>
      <c r="G823" s="84" t="b">
        <v>0</v>
      </c>
    </row>
    <row r="824" spans="1:7" ht="15">
      <c r="A824" s="84" t="s">
        <v>2424</v>
      </c>
      <c r="B824" s="84">
        <v>6</v>
      </c>
      <c r="C824" s="122">
        <v>0.009122121080726703</v>
      </c>
      <c r="D824" s="84" t="s">
        <v>1937</v>
      </c>
      <c r="E824" s="84" t="b">
        <v>0</v>
      </c>
      <c r="F824" s="84" t="b">
        <v>0</v>
      </c>
      <c r="G824" s="84" t="b">
        <v>0</v>
      </c>
    </row>
    <row r="825" spans="1:7" ht="15">
      <c r="A825" s="84" t="s">
        <v>1226</v>
      </c>
      <c r="B825" s="84">
        <v>5</v>
      </c>
      <c r="C825" s="122">
        <v>0.008268276372386939</v>
      </c>
      <c r="D825" s="84" t="s">
        <v>1937</v>
      </c>
      <c r="E825" s="84" t="b">
        <v>0</v>
      </c>
      <c r="F825" s="84" t="b">
        <v>0</v>
      </c>
      <c r="G825" s="84" t="b">
        <v>0</v>
      </c>
    </row>
    <row r="826" spans="1:7" ht="15">
      <c r="A826" s="84" t="s">
        <v>2025</v>
      </c>
      <c r="B826" s="84">
        <v>5</v>
      </c>
      <c r="C826" s="122">
        <v>0.008268276372386939</v>
      </c>
      <c r="D826" s="84" t="s">
        <v>1937</v>
      </c>
      <c r="E826" s="84" t="b">
        <v>0</v>
      </c>
      <c r="F826" s="84" t="b">
        <v>0</v>
      </c>
      <c r="G826" s="84" t="b">
        <v>0</v>
      </c>
    </row>
    <row r="827" spans="1:7" ht="15">
      <c r="A827" s="84" t="s">
        <v>264</v>
      </c>
      <c r="B827" s="84">
        <v>5</v>
      </c>
      <c r="C827" s="122">
        <v>0.008268276372386939</v>
      </c>
      <c r="D827" s="84" t="s">
        <v>1937</v>
      </c>
      <c r="E827" s="84" t="b">
        <v>0</v>
      </c>
      <c r="F827" s="84" t="b">
        <v>0</v>
      </c>
      <c r="G827" s="84" t="b">
        <v>0</v>
      </c>
    </row>
    <row r="828" spans="1:7" ht="15">
      <c r="A828" s="84" t="s">
        <v>2423</v>
      </c>
      <c r="B828" s="84">
        <v>5</v>
      </c>
      <c r="C828" s="122">
        <v>0.009084017222623106</v>
      </c>
      <c r="D828" s="84" t="s">
        <v>1937</v>
      </c>
      <c r="E828" s="84" t="b">
        <v>0</v>
      </c>
      <c r="F828" s="84" t="b">
        <v>0</v>
      </c>
      <c r="G828" s="84" t="b">
        <v>0</v>
      </c>
    </row>
    <row r="829" spans="1:7" ht="15">
      <c r="A829" s="84" t="s">
        <v>2071</v>
      </c>
      <c r="B829" s="84">
        <v>5</v>
      </c>
      <c r="C829" s="122">
        <v>0.008268276372386939</v>
      </c>
      <c r="D829" s="84" t="s">
        <v>1937</v>
      </c>
      <c r="E829" s="84" t="b">
        <v>1</v>
      </c>
      <c r="F829" s="84" t="b">
        <v>0</v>
      </c>
      <c r="G829" s="84" t="b">
        <v>0</v>
      </c>
    </row>
    <row r="830" spans="1:7" ht="15">
      <c r="A830" s="84" t="s">
        <v>2444</v>
      </c>
      <c r="B830" s="84">
        <v>4</v>
      </c>
      <c r="C830" s="122">
        <v>0.007267213778098484</v>
      </c>
      <c r="D830" s="84" t="s">
        <v>1937</v>
      </c>
      <c r="E830" s="84" t="b">
        <v>1</v>
      </c>
      <c r="F830" s="84" t="b">
        <v>0</v>
      </c>
      <c r="G830" s="84" t="b">
        <v>0</v>
      </c>
    </row>
    <row r="831" spans="1:7" ht="15">
      <c r="A831" s="84" t="s">
        <v>2432</v>
      </c>
      <c r="B831" s="84">
        <v>4</v>
      </c>
      <c r="C831" s="122">
        <v>0.007267213778098484</v>
      </c>
      <c r="D831" s="84" t="s">
        <v>1937</v>
      </c>
      <c r="E831" s="84" t="b">
        <v>1</v>
      </c>
      <c r="F831" s="84" t="b">
        <v>0</v>
      </c>
      <c r="G831" s="84" t="b">
        <v>0</v>
      </c>
    </row>
    <row r="832" spans="1:7" ht="15">
      <c r="A832" s="84" t="s">
        <v>2452</v>
      </c>
      <c r="B832" s="84">
        <v>4</v>
      </c>
      <c r="C832" s="122">
        <v>0.007267213778098484</v>
      </c>
      <c r="D832" s="84" t="s">
        <v>1937</v>
      </c>
      <c r="E832" s="84" t="b">
        <v>0</v>
      </c>
      <c r="F832" s="84" t="b">
        <v>0</v>
      </c>
      <c r="G832" s="84" t="b">
        <v>0</v>
      </c>
    </row>
    <row r="833" spans="1:7" ht="15">
      <c r="A833" s="84" t="s">
        <v>2430</v>
      </c>
      <c r="B833" s="84">
        <v>4</v>
      </c>
      <c r="C833" s="122">
        <v>0.007267213778098484</v>
      </c>
      <c r="D833" s="84" t="s">
        <v>1937</v>
      </c>
      <c r="E833" s="84" t="b">
        <v>0</v>
      </c>
      <c r="F833" s="84" t="b">
        <v>0</v>
      </c>
      <c r="G833" s="84" t="b">
        <v>0</v>
      </c>
    </row>
    <row r="834" spans="1:7" ht="15">
      <c r="A834" s="84" t="s">
        <v>562</v>
      </c>
      <c r="B834" s="84">
        <v>4</v>
      </c>
      <c r="C834" s="122">
        <v>0.007267213778098484</v>
      </c>
      <c r="D834" s="84" t="s">
        <v>1937</v>
      </c>
      <c r="E834" s="84" t="b">
        <v>0</v>
      </c>
      <c r="F834" s="84" t="b">
        <v>0</v>
      </c>
      <c r="G834" s="84" t="b">
        <v>0</v>
      </c>
    </row>
    <row r="835" spans="1:7" ht="15">
      <c r="A835" s="84" t="s">
        <v>2429</v>
      </c>
      <c r="B835" s="84">
        <v>4</v>
      </c>
      <c r="C835" s="122">
        <v>0.007267213778098484</v>
      </c>
      <c r="D835" s="84" t="s">
        <v>1937</v>
      </c>
      <c r="E835" s="84" t="b">
        <v>0</v>
      </c>
      <c r="F835" s="84" t="b">
        <v>0</v>
      </c>
      <c r="G835" s="84" t="b">
        <v>0</v>
      </c>
    </row>
    <row r="836" spans="1:7" ht="15">
      <c r="A836" s="84" t="s">
        <v>2426</v>
      </c>
      <c r="B836" s="84">
        <v>4</v>
      </c>
      <c r="C836" s="122">
        <v>0.007267213778098484</v>
      </c>
      <c r="D836" s="84" t="s">
        <v>1937</v>
      </c>
      <c r="E836" s="84" t="b">
        <v>0</v>
      </c>
      <c r="F836" s="84" t="b">
        <v>0</v>
      </c>
      <c r="G836" s="84" t="b">
        <v>0</v>
      </c>
    </row>
    <row r="837" spans="1:7" ht="15">
      <c r="A837" s="84" t="s">
        <v>2439</v>
      </c>
      <c r="B837" s="84">
        <v>3</v>
      </c>
      <c r="C837" s="122">
        <v>0.006081414053817803</v>
      </c>
      <c r="D837" s="84" t="s">
        <v>1937</v>
      </c>
      <c r="E837" s="84" t="b">
        <v>0</v>
      </c>
      <c r="F837" s="84" t="b">
        <v>0</v>
      </c>
      <c r="G837" s="84" t="b">
        <v>0</v>
      </c>
    </row>
    <row r="838" spans="1:7" ht="15">
      <c r="A838" s="84" t="s">
        <v>2438</v>
      </c>
      <c r="B838" s="84">
        <v>3</v>
      </c>
      <c r="C838" s="122">
        <v>0.006081414053817803</v>
      </c>
      <c r="D838" s="84" t="s">
        <v>1937</v>
      </c>
      <c r="E838" s="84" t="b">
        <v>0</v>
      </c>
      <c r="F838" s="84" t="b">
        <v>0</v>
      </c>
      <c r="G838" s="84" t="b">
        <v>0</v>
      </c>
    </row>
    <row r="839" spans="1:7" ht="15">
      <c r="A839" s="84" t="s">
        <v>2457</v>
      </c>
      <c r="B839" s="84">
        <v>3</v>
      </c>
      <c r="C839" s="122">
        <v>0.006081414053817803</v>
      </c>
      <c r="D839" s="84" t="s">
        <v>1937</v>
      </c>
      <c r="E839" s="84" t="b">
        <v>0</v>
      </c>
      <c r="F839" s="84" t="b">
        <v>0</v>
      </c>
      <c r="G839" s="84" t="b">
        <v>0</v>
      </c>
    </row>
    <row r="840" spans="1:7" ht="15">
      <c r="A840" s="84" t="s">
        <v>2504</v>
      </c>
      <c r="B840" s="84">
        <v>3</v>
      </c>
      <c r="C840" s="122">
        <v>0.006081414053817803</v>
      </c>
      <c r="D840" s="84" t="s">
        <v>1937</v>
      </c>
      <c r="E840" s="84" t="b">
        <v>0</v>
      </c>
      <c r="F840" s="84" t="b">
        <v>0</v>
      </c>
      <c r="G840" s="84" t="b">
        <v>0</v>
      </c>
    </row>
    <row r="841" spans="1:7" ht="15">
      <c r="A841" s="84" t="s">
        <v>2505</v>
      </c>
      <c r="B841" s="84">
        <v>3</v>
      </c>
      <c r="C841" s="122">
        <v>0.006081414053817803</v>
      </c>
      <c r="D841" s="84" t="s">
        <v>1937</v>
      </c>
      <c r="E841" s="84" t="b">
        <v>0</v>
      </c>
      <c r="F841" s="84" t="b">
        <v>0</v>
      </c>
      <c r="G841" s="84" t="b">
        <v>0</v>
      </c>
    </row>
    <row r="842" spans="1:7" ht="15">
      <c r="A842" s="84" t="s">
        <v>2506</v>
      </c>
      <c r="B842" s="84">
        <v>3</v>
      </c>
      <c r="C842" s="122">
        <v>0.006081414053817803</v>
      </c>
      <c r="D842" s="84" t="s">
        <v>1937</v>
      </c>
      <c r="E842" s="84" t="b">
        <v>0</v>
      </c>
      <c r="F842" s="84" t="b">
        <v>0</v>
      </c>
      <c r="G842" s="84" t="b">
        <v>0</v>
      </c>
    </row>
    <row r="843" spans="1:7" ht="15">
      <c r="A843" s="84" t="s">
        <v>2507</v>
      </c>
      <c r="B843" s="84">
        <v>3</v>
      </c>
      <c r="C843" s="122">
        <v>0.006081414053817803</v>
      </c>
      <c r="D843" s="84" t="s">
        <v>1937</v>
      </c>
      <c r="E843" s="84" t="b">
        <v>0</v>
      </c>
      <c r="F843" s="84" t="b">
        <v>0</v>
      </c>
      <c r="G843" s="84" t="b">
        <v>0</v>
      </c>
    </row>
    <row r="844" spans="1:7" ht="15">
      <c r="A844" s="84" t="s">
        <v>2483</v>
      </c>
      <c r="B844" s="84">
        <v>3</v>
      </c>
      <c r="C844" s="122">
        <v>0.006081414053817803</v>
      </c>
      <c r="D844" s="84" t="s">
        <v>1937</v>
      </c>
      <c r="E844" s="84" t="b">
        <v>0</v>
      </c>
      <c r="F844" s="84" t="b">
        <v>0</v>
      </c>
      <c r="G844" s="84" t="b">
        <v>0</v>
      </c>
    </row>
    <row r="845" spans="1:7" ht="15">
      <c r="A845" s="84" t="s">
        <v>278</v>
      </c>
      <c r="B845" s="84">
        <v>3</v>
      </c>
      <c r="C845" s="122">
        <v>0.006081414053817803</v>
      </c>
      <c r="D845" s="84" t="s">
        <v>1937</v>
      </c>
      <c r="E845" s="84" t="b">
        <v>0</v>
      </c>
      <c r="F845" s="84" t="b">
        <v>0</v>
      </c>
      <c r="G845" s="84" t="b">
        <v>0</v>
      </c>
    </row>
    <row r="846" spans="1:7" ht="15">
      <c r="A846" s="84" t="s">
        <v>2436</v>
      </c>
      <c r="B846" s="84">
        <v>3</v>
      </c>
      <c r="C846" s="122">
        <v>0.006081414053817803</v>
      </c>
      <c r="D846" s="84" t="s">
        <v>1937</v>
      </c>
      <c r="E846" s="84" t="b">
        <v>0</v>
      </c>
      <c r="F846" s="84" t="b">
        <v>0</v>
      </c>
      <c r="G846" s="84" t="b">
        <v>0</v>
      </c>
    </row>
    <row r="847" spans="1:7" ht="15">
      <c r="A847" s="84" t="s">
        <v>2433</v>
      </c>
      <c r="B847" s="84">
        <v>3</v>
      </c>
      <c r="C847" s="122">
        <v>0.006081414053817803</v>
      </c>
      <c r="D847" s="84" t="s">
        <v>1937</v>
      </c>
      <c r="E847" s="84" t="b">
        <v>0</v>
      </c>
      <c r="F847" s="84" t="b">
        <v>0</v>
      </c>
      <c r="G847" s="84" t="b">
        <v>0</v>
      </c>
    </row>
    <row r="848" spans="1:7" ht="15">
      <c r="A848" s="84" t="s">
        <v>2427</v>
      </c>
      <c r="B848" s="84">
        <v>3</v>
      </c>
      <c r="C848" s="122">
        <v>0.006081414053817803</v>
      </c>
      <c r="D848" s="84" t="s">
        <v>1937</v>
      </c>
      <c r="E848" s="84" t="b">
        <v>0</v>
      </c>
      <c r="F848" s="84" t="b">
        <v>0</v>
      </c>
      <c r="G848" s="84" t="b">
        <v>0</v>
      </c>
    </row>
    <row r="849" spans="1:7" ht="15">
      <c r="A849" s="84" t="s">
        <v>2495</v>
      </c>
      <c r="B849" s="84">
        <v>3</v>
      </c>
      <c r="C849" s="122">
        <v>0.006081414053817803</v>
      </c>
      <c r="D849" s="84" t="s">
        <v>1937</v>
      </c>
      <c r="E849" s="84" t="b">
        <v>0</v>
      </c>
      <c r="F849" s="84" t="b">
        <v>0</v>
      </c>
      <c r="G849" s="84" t="b">
        <v>0</v>
      </c>
    </row>
    <row r="850" spans="1:7" ht="15">
      <c r="A850" s="84" t="s">
        <v>2083</v>
      </c>
      <c r="B850" s="84">
        <v>3</v>
      </c>
      <c r="C850" s="122">
        <v>0.006081414053817803</v>
      </c>
      <c r="D850" s="84" t="s">
        <v>1937</v>
      </c>
      <c r="E850" s="84" t="b">
        <v>0</v>
      </c>
      <c r="F850" s="84" t="b">
        <v>0</v>
      </c>
      <c r="G850" s="84" t="b">
        <v>0</v>
      </c>
    </row>
    <row r="851" spans="1:7" ht="15">
      <c r="A851" s="84" t="s">
        <v>2105</v>
      </c>
      <c r="B851" s="84">
        <v>3</v>
      </c>
      <c r="C851" s="122">
        <v>0.006081414053817803</v>
      </c>
      <c r="D851" s="84" t="s">
        <v>1937</v>
      </c>
      <c r="E851" s="84" t="b">
        <v>0</v>
      </c>
      <c r="F851" s="84" t="b">
        <v>0</v>
      </c>
      <c r="G851" s="84" t="b">
        <v>0</v>
      </c>
    </row>
    <row r="852" spans="1:7" ht="15">
      <c r="A852" s="84" t="s">
        <v>302</v>
      </c>
      <c r="B852" s="84">
        <v>3</v>
      </c>
      <c r="C852" s="122">
        <v>0.006081414053817803</v>
      </c>
      <c r="D852" s="84" t="s">
        <v>1937</v>
      </c>
      <c r="E852" s="84" t="b">
        <v>0</v>
      </c>
      <c r="F852" s="84" t="b">
        <v>0</v>
      </c>
      <c r="G852" s="84" t="b">
        <v>0</v>
      </c>
    </row>
    <row r="853" spans="1:7" ht="15">
      <c r="A853" s="84" t="s">
        <v>2473</v>
      </c>
      <c r="B853" s="84">
        <v>3</v>
      </c>
      <c r="C853" s="122">
        <v>0.006081414053817803</v>
      </c>
      <c r="D853" s="84" t="s">
        <v>1937</v>
      </c>
      <c r="E853" s="84" t="b">
        <v>0</v>
      </c>
      <c r="F853" s="84" t="b">
        <v>0</v>
      </c>
      <c r="G853" s="84" t="b">
        <v>0</v>
      </c>
    </row>
    <row r="854" spans="1:7" ht="15">
      <c r="A854" s="84" t="s">
        <v>2486</v>
      </c>
      <c r="B854" s="84">
        <v>3</v>
      </c>
      <c r="C854" s="122">
        <v>0.008491117360482765</v>
      </c>
      <c r="D854" s="84" t="s">
        <v>1937</v>
      </c>
      <c r="E854" s="84" t="b">
        <v>0</v>
      </c>
      <c r="F854" s="84" t="b">
        <v>0</v>
      </c>
      <c r="G854" s="84" t="b">
        <v>0</v>
      </c>
    </row>
    <row r="855" spans="1:7" ht="15">
      <c r="A855" s="84" t="s">
        <v>2485</v>
      </c>
      <c r="B855" s="84">
        <v>3</v>
      </c>
      <c r="C855" s="122">
        <v>0.006081414053817803</v>
      </c>
      <c r="D855" s="84" t="s">
        <v>1937</v>
      </c>
      <c r="E855" s="84" t="b">
        <v>0</v>
      </c>
      <c r="F855" s="84" t="b">
        <v>0</v>
      </c>
      <c r="G855" s="84" t="b">
        <v>0</v>
      </c>
    </row>
    <row r="856" spans="1:7" ht="15">
      <c r="A856" s="84" t="s">
        <v>2484</v>
      </c>
      <c r="B856" s="84">
        <v>3</v>
      </c>
      <c r="C856" s="122">
        <v>0.008491117360482765</v>
      </c>
      <c r="D856" s="84" t="s">
        <v>1937</v>
      </c>
      <c r="E856" s="84" t="b">
        <v>0</v>
      </c>
      <c r="F856" s="84" t="b">
        <v>0</v>
      </c>
      <c r="G856" s="84" t="b">
        <v>0</v>
      </c>
    </row>
    <row r="857" spans="1:7" ht="15">
      <c r="A857" s="84" t="s">
        <v>2461</v>
      </c>
      <c r="B857" s="84">
        <v>3</v>
      </c>
      <c r="C857" s="122">
        <v>0.006081414053817803</v>
      </c>
      <c r="D857" s="84" t="s">
        <v>1937</v>
      </c>
      <c r="E857" s="84" t="b">
        <v>0</v>
      </c>
      <c r="F857" s="84" t="b">
        <v>0</v>
      </c>
      <c r="G857" s="84" t="b">
        <v>0</v>
      </c>
    </row>
    <row r="858" spans="1:7" ht="15">
      <c r="A858" s="84" t="s">
        <v>2072</v>
      </c>
      <c r="B858" s="84">
        <v>2</v>
      </c>
      <c r="C858" s="122">
        <v>0.004647175898018875</v>
      </c>
      <c r="D858" s="84" t="s">
        <v>1937</v>
      </c>
      <c r="E858" s="84" t="b">
        <v>0</v>
      </c>
      <c r="F858" s="84" t="b">
        <v>0</v>
      </c>
      <c r="G858" s="84" t="b">
        <v>0</v>
      </c>
    </row>
    <row r="859" spans="1:7" ht="15">
      <c r="A859" s="84" t="s">
        <v>2445</v>
      </c>
      <c r="B859" s="84">
        <v>2</v>
      </c>
      <c r="C859" s="122">
        <v>0.004647175898018875</v>
      </c>
      <c r="D859" s="84" t="s">
        <v>1937</v>
      </c>
      <c r="E859" s="84" t="b">
        <v>0</v>
      </c>
      <c r="F859" s="84" t="b">
        <v>0</v>
      </c>
      <c r="G859" s="84" t="b">
        <v>0</v>
      </c>
    </row>
    <row r="860" spans="1:7" ht="15">
      <c r="A860" s="84" t="s">
        <v>2463</v>
      </c>
      <c r="B860" s="84">
        <v>2</v>
      </c>
      <c r="C860" s="122">
        <v>0.004647175898018875</v>
      </c>
      <c r="D860" s="84" t="s">
        <v>1937</v>
      </c>
      <c r="E860" s="84" t="b">
        <v>0</v>
      </c>
      <c r="F860" s="84" t="b">
        <v>0</v>
      </c>
      <c r="G860" s="84" t="b">
        <v>0</v>
      </c>
    </row>
    <row r="861" spans="1:7" ht="15">
      <c r="A861" s="84" t="s">
        <v>2425</v>
      </c>
      <c r="B861" s="84">
        <v>2</v>
      </c>
      <c r="C861" s="122">
        <v>0.004647175898018875</v>
      </c>
      <c r="D861" s="84" t="s">
        <v>1937</v>
      </c>
      <c r="E861" s="84" t="b">
        <v>0</v>
      </c>
      <c r="F861" s="84" t="b">
        <v>0</v>
      </c>
      <c r="G861" s="84" t="b">
        <v>0</v>
      </c>
    </row>
    <row r="862" spans="1:7" ht="15">
      <c r="A862" s="84" t="s">
        <v>2443</v>
      </c>
      <c r="B862" s="84">
        <v>2</v>
      </c>
      <c r="C862" s="122">
        <v>0.004647175898018875</v>
      </c>
      <c r="D862" s="84" t="s">
        <v>1937</v>
      </c>
      <c r="E862" s="84" t="b">
        <v>0</v>
      </c>
      <c r="F862" s="84" t="b">
        <v>0</v>
      </c>
      <c r="G862" s="84" t="b">
        <v>0</v>
      </c>
    </row>
    <row r="863" spans="1:7" ht="15">
      <c r="A863" s="84" t="s">
        <v>2478</v>
      </c>
      <c r="B863" s="84">
        <v>2</v>
      </c>
      <c r="C863" s="122">
        <v>0.004647175898018875</v>
      </c>
      <c r="D863" s="84" t="s">
        <v>1937</v>
      </c>
      <c r="E863" s="84" t="b">
        <v>0</v>
      </c>
      <c r="F863" s="84" t="b">
        <v>0</v>
      </c>
      <c r="G863" s="84" t="b">
        <v>0</v>
      </c>
    </row>
    <row r="864" spans="1:7" ht="15">
      <c r="A864" s="84" t="s">
        <v>2428</v>
      </c>
      <c r="B864" s="84">
        <v>2</v>
      </c>
      <c r="C864" s="122">
        <v>0.004647175898018875</v>
      </c>
      <c r="D864" s="84" t="s">
        <v>1937</v>
      </c>
      <c r="E864" s="84" t="b">
        <v>0</v>
      </c>
      <c r="F864" s="84" t="b">
        <v>0</v>
      </c>
      <c r="G864" s="84" t="b">
        <v>0</v>
      </c>
    </row>
    <row r="865" spans="1:7" ht="15">
      <c r="A865" s="84" t="s">
        <v>2492</v>
      </c>
      <c r="B865" s="84">
        <v>2</v>
      </c>
      <c r="C865" s="122">
        <v>0.004647175898018875</v>
      </c>
      <c r="D865" s="84" t="s">
        <v>1937</v>
      </c>
      <c r="E865" s="84" t="b">
        <v>1</v>
      </c>
      <c r="F865" s="84" t="b">
        <v>0</v>
      </c>
      <c r="G865" s="84" t="b">
        <v>0</v>
      </c>
    </row>
    <row r="866" spans="1:7" ht="15">
      <c r="A866" s="84" t="s">
        <v>2435</v>
      </c>
      <c r="B866" s="84">
        <v>2</v>
      </c>
      <c r="C866" s="122">
        <v>0.004647175898018875</v>
      </c>
      <c r="D866" s="84" t="s">
        <v>1937</v>
      </c>
      <c r="E866" s="84" t="b">
        <v>0</v>
      </c>
      <c r="F866" s="84" t="b">
        <v>0</v>
      </c>
      <c r="G866" s="84" t="b">
        <v>0</v>
      </c>
    </row>
    <row r="867" spans="1:7" ht="15">
      <c r="A867" s="84" t="s">
        <v>2544</v>
      </c>
      <c r="B867" s="84">
        <v>2</v>
      </c>
      <c r="C867" s="122">
        <v>0.004647175898018875</v>
      </c>
      <c r="D867" s="84" t="s">
        <v>1937</v>
      </c>
      <c r="E867" s="84" t="b">
        <v>0</v>
      </c>
      <c r="F867" s="84" t="b">
        <v>0</v>
      </c>
      <c r="G867" s="84" t="b">
        <v>0</v>
      </c>
    </row>
    <row r="868" spans="1:7" ht="15">
      <c r="A868" s="84" t="s">
        <v>2451</v>
      </c>
      <c r="B868" s="84">
        <v>2</v>
      </c>
      <c r="C868" s="122">
        <v>0.004647175898018875</v>
      </c>
      <c r="D868" s="84" t="s">
        <v>1937</v>
      </c>
      <c r="E868" s="84" t="b">
        <v>0</v>
      </c>
      <c r="F868" s="84" t="b">
        <v>0</v>
      </c>
      <c r="G868" s="84" t="b">
        <v>0</v>
      </c>
    </row>
    <row r="869" spans="1:7" ht="15">
      <c r="A869" s="84" t="s">
        <v>273</v>
      </c>
      <c r="B869" s="84">
        <v>2</v>
      </c>
      <c r="C869" s="122">
        <v>0.004647175898018875</v>
      </c>
      <c r="D869" s="84" t="s">
        <v>1937</v>
      </c>
      <c r="E869" s="84" t="b">
        <v>0</v>
      </c>
      <c r="F869" s="84" t="b">
        <v>0</v>
      </c>
      <c r="G869" s="84" t="b">
        <v>0</v>
      </c>
    </row>
    <row r="870" spans="1:7" ht="15">
      <c r="A870" s="84" t="s">
        <v>2441</v>
      </c>
      <c r="B870" s="84">
        <v>2</v>
      </c>
      <c r="C870" s="122">
        <v>0.004647175898018875</v>
      </c>
      <c r="D870" s="84" t="s">
        <v>1937</v>
      </c>
      <c r="E870" s="84" t="b">
        <v>0</v>
      </c>
      <c r="F870" s="84" t="b">
        <v>0</v>
      </c>
      <c r="G870" s="84" t="b">
        <v>0</v>
      </c>
    </row>
    <row r="871" spans="1:7" ht="15">
      <c r="A871" s="84" t="s">
        <v>2102</v>
      </c>
      <c r="B871" s="84">
        <v>2</v>
      </c>
      <c r="C871" s="122">
        <v>0.004647175898018875</v>
      </c>
      <c r="D871" s="84" t="s">
        <v>1937</v>
      </c>
      <c r="E871" s="84" t="b">
        <v>0</v>
      </c>
      <c r="F871" s="84" t="b">
        <v>0</v>
      </c>
      <c r="G871" s="84" t="b">
        <v>0</v>
      </c>
    </row>
    <row r="872" spans="1:7" ht="15">
      <c r="A872" s="84" t="s">
        <v>2493</v>
      </c>
      <c r="B872" s="84">
        <v>2</v>
      </c>
      <c r="C872" s="122">
        <v>0.004647175898018875</v>
      </c>
      <c r="D872" s="84" t="s">
        <v>1937</v>
      </c>
      <c r="E872" s="84" t="b">
        <v>0</v>
      </c>
      <c r="F872" s="84" t="b">
        <v>0</v>
      </c>
      <c r="G872" s="84" t="b">
        <v>0</v>
      </c>
    </row>
    <row r="873" spans="1:7" ht="15">
      <c r="A873" s="84" t="s">
        <v>2529</v>
      </c>
      <c r="B873" s="84">
        <v>2</v>
      </c>
      <c r="C873" s="122">
        <v>0.004647175898018875</v>
      </c>
      <c r="D873" s="84" t="s">
        <v>1937</v>
      </c>
      <c r="E873" s="84" t="b">
        <v>0</v>
      </c>
      <c r="F873" s="84" t="b">
        <v>0</v>
      </c>
      <c r="G873" s="84" t="b">
        <v>0</v>
      </c>
    </row>
    <row r="874" spans="1:7" ht="15">
      <c r="A874" s="84" t="s">
        <v>2620</v>
      </c>
      <c r="B874" s="84">
        <v>2</v>
      </c>
      <c r="C874" s="122">
        <v>0.004647175898018875</v>
      </c>
      <c r="D874" s="84" t="s">
        <v>1937</v>
      </c>
      <c r="E874" s="84" t="b">
        <v>0</v>
      </c>
      <c r="F874" s="84" t="b">
        <v>0</v>
      </c>
      <c r="G874" s="84" t="b">
        <v>0</v>
      </c>
    </row>
    <row r="875" spans="1:7" ht="15">
      <c r="A875" s="84" t="s">
        <v>2501</v>
      </c>
      <c r="B875" s="84">
        <v>2</v>
      </c>
      <c r="C875" s="122">
        <v>0.004647175898018875</v>
      </c>
      <c r="D875" s="84" t="s">
        <v>1937</v>
      </c>
      <c r="E875" s="84" t="b">
        <v>0</v>
      </c>
      <c r="F875" s="84" t="b">
        <v>0</v>
      </c>
      <c r="G875" s="84" t="b">
        <v>0</v>
      </c>
    </row>
    <row r="876" spans="1:7" ht="15">
      <c r="A876" s="84" t="s">
        <v>2477</v>
      </c>
      <c r="B876" s="84">
        <v>2</v>
      </c>
      <c r="C876" s="122">
        <v>0.004647175898018875</v>
      </c>
      <c r="D876" s="84" t="s">
        <v>1937</v>
      </c>
      <c r="E876" s="84" t="b">
        <v>0</v>
      </c>
      <c r="F876" s="84" t="b">
        <v>0</v>
      </c>
      <c r="G876" s="84" t="b">
        <v>0</v>
      </c>
    </row>
    <row r="877" spans="1:7" ht="15">
      <c r="A877" s="84" t="s">
        <v>2500</v>
      </c>
      <c r="B877" s="84">
        <v>2</v>
      </c>
      <c r="C877" s="122">
        <v>0.004647175898018875</v>
      </c>
      <c r="D877" s="84" t="s">
        <v>1937</v>
      </c>
      <c r="E877" s="84" t="b">
        <v>0</v>
      </c>
      <c r="F877" s="84" t="b">
        <v>0</v>
      </c>
      <c r="G877" s="84" t="b">
        <v>0</v>
      </c>
    </row>
    <row r="878" spans="1:7" ht="15">
      <c r="A878" s="84" t="s">
        <v>2470</v>
      </c>
      <c r="B878" s="84">
        <v>2</v>
      </c>
      <c r="C878" s="122">
        <v>0.005660744906988509</v>
      </c>
      <c r="D878" s="84" t="s">
        <v>1937</v>
      </c>
      <c r="E878" s="84" t="b">
        <v>0</v>
      </c>
      <c r="F878" s="84" t="b">
        <v>0</v>
      </c>
      <c r="G878" s="84" t="b">
        <v>0</v>
      </c>
    </row>
    <row r="879" spans="1:7" ht="15">
      <c r="A879" s="84" t="s">
        <v>2466</v>
      </c>
      <c r="B879" s="84">
        <v>2</v>
      </c>
      <c r="C879" s="122">
        <v>0.005660744906988509</v>
      </c>
      <c r="D879" s="84" t="s">
        <v>1937</v>
      </c>
      <c r="E879" s="84" t="b">
        <v>0</v>
      </c>
      <c r="F879" s="84" t="b">
        <v>0</v>
      </c>
      <c r="G879" s="84" t="b">
        <v>0</v>
      </c>
    </row>
    <row r="880" spans="1:7" ht="15">
      <c r="A880" s="84" t="s">
        <v>2539</v>
      </c>
      <c r="B880" s="84">
        <v>2</v>
      </c>
      <c r="C880" s="122">
        <v>0.005660744906988509</v>
      </c>
      <c r="D880" s="84" t="s">
        <v>1937</v>
      </c>
      <c r="E880" s="84" t="b">
        <v>0</v>
      </c>
      <c r="F880" s="84" t="b">
        <v>0</v>
      </c>
      <c r="G880" s="84" t="b">
        <v>0</v>
      </c>
    </row>
    <row r="881" spans="1:7" ht="15">
      <c r="A881" s="84" t="s">
        <v>2540</v>
      </c>
      <c r="B881" s="84">
        <v>2</v>
      </c>
      <c r="C881" s="122">
        <v>0.005660744906988509</v>
      </c>
      <c r="D881" s="84" t="s">
        <v>1937</v>
      </c>
      <c r="E881" s="84" t="b">
        <v>0</v>
      </c>
      <c r="F881" s="84" t="b">
        <v>0</v>
      </c>
      <c r="G881" s="84" t="b">
        <v>0</v>
      </c>
    </row>
    <row r="882" spans="1:7" ht="15">
      <c r="A882" s="84" t="s">
        <v>2462</v>
      </c>
      <c r="B882" s="84">
        <v>2</v>
      </c>
      <c r="C882" s="122">
        <v>0.004647175898018875</v>
      </c>
      <c r="D882" s="84" t="s">
        <v>1937</v>
      </c>
      <c r="E882" s="84" t="b">
        <v>0</v>
      </c>
      <c r="F882" s="84" t="b">
        <v>0</v>
      </c>
      <c r="G882" s="84" t="b">
        <v>0</v>
      </c>
    </row>
    <row r="883" spans="1:7" ht="15">
      <c r="A883" s="84" t="s">
        <v>2431</v>
      </c>
      <c r="B883" s="84">
        <v>2</v>
      </c>
      <c r="C883" s="122">
        <v>0.004647175898018875</v>
      </c>
      <c r="D883" s="84" t="s">
        <v>1937</v>
      </c>
      <c r="E883" s="84" t="b">
        <v>0</v>
      </c>
      <c r="F883" s="84" t="b">
        <v>0</v>
      </c>
      <c r="G883" s="84" t="b">
        <v>0</v>
      </c>
    </row>
    <row r="884" spans="1:7" ht="15">
      <c r="A884" s="84" t="s">
        <v>2440</v>
      </c>
      <c r="B884" s="84">
        <v>2</v>
      </c>
      <c r="C884" s="122">
        <v>0.004647175898018875</v>
      </c>
      <c r="D884" s="84" t="s">
        <v>1937</v>
      </c>
      <c r="E884" s="84" t="b">
        <v>0</v>
      </c>
      <c r="F884" s="84" t="b">
        <v>0</v>
      </c>
      <c r="G884" s="84" t="b">
        <v>0</v>
      </c>
    </row>
    <row r="885" spans="1:7" ht="15">
      <c r="A885" s="84" t="s">
        <v>2447</v>
      </c>
      <c r="B885" s="84">
        <v>2</v>
      </c>
      <c r="C885" s="122">
        <v>0.004647175898018875</v>
      </c>
      <c r="D885" s="84" t="s">
        <v>1937</v>
      </c>
      <c r="E885" s="84" t="b">
        <v>0</v>
      </c>
      <c r="F885" s="84" t="b">
        <v>0</v>
      </c>
      <c r="G885" s="84" t="b">
        <v>0</v>
      </c>
    </row>
    <row r="886" spans="1:7" ht="15">
      <c r="A886" s="84" t="s">
        <v>2448</v>
      </c>
      <c r="B886" s="84">
        <v>2</v>
      </c>
      <c r="C886" s="122">
        <v>0.004647175898018875</v>
      </c>
      <c r="D886" s="84" t="s">
        <v>1937</v>
      </c>
      <c r="E886" s="84" t="b">
        <v>0</v>
      </c>
      <c r="F886" s="84" t="b">
        <v>0</v>
      </c>
      <c r="G886" s="84" t="b">
        <v>0</v>
      </c>
    </row>
    <row r="887" spans="1:7" ht="15">
      <c r="A887" s="84" t="s">
        <v>2449</v>
      </c>
      <c r="B887" s="84">
        <v>2</v>
      </c>
      <c r="C887" s="122">
        <v>0.004647175898018875</v>
      </c>
      <c r="D887" s="84" t="s">
        <v>1937</v>
      </c>
      <c r="E887" s="84" t="b">
        <v>0</v>
      </c>
      <c r="F887" s="84" t="b">
        <v>0</v>
      </c>
      <c r="G887" s="84" t="b">
        <v>0</v>
      </c>
    </row>
    <row r="888" spans="1:7" ht="15">
      <c r="A888" s="84" t="s">
        <v>2450</v>
      </c>
      <c r="B888" s="84">
        <v>2</v>
      </c>
      <c r="C888" s="122">
        <v>0.004647175898018875</v>
      </c>
      <c r="D888" s="84" t="s">
        <v>1937</v>
      </c>
      <c r="E888" s="84" t="b">
        <v>0</v>
      </c>
      <c r="F888" s="84" t="b">
        <v>0</v>
      </c>
      <c r="G888" s="84" t="b">
        <v>0</v>
      </c>
    </row>
    <row r="889" spans="1:7" ht="15">
      <c r="A889" s="84" t="s">
        <v>2538</v>
      </c>
      <c r="B889" s="84">
        <v>2</v>
      </c>
      <c r="C889" s="122">
        <v>0.004647175898018875</v>
      </c>
      <c r="D889" s="84" t="s">
        <v>1937</v>
      </c>
      <c r="E889" s="84" t="b">
        <v>0</v>
      </c>
      <c r="F889" s="84" t="b">
        <v>0</v>
      </c>
      <c r="G889" s="84" t="b">
        <v>0</v>
      </c>
    </row>
    <row r="890" spans="1:7" ht="15">
      <c r="A890" s="84" t="s">
        <v>2479</v>
      </c>
      <c r="B890" s="84">
        <v>2</v>
      </c>
      <c r="C890" s="122">
        <v>0.004647175898018875</v>
      </c>
      <c r="D890" s="84" t="s">
        <v>1937</v>
      </c>
      <c r="E890" s="84" t="b">
        <v>0</v>
      </c>
      <c r="F890" s="84" t="b">
        <v>0</v>
      </c>
      <c r="G890" s="84" t="b">
        <v>0</v>
      </c>
    </row>
    <row r="891" spans="1:7" ht="15">
      <c r="A891" s="84" t="s">
        <v>2460</v>
      </c>
      <c r="B891" s="84">
        <v>2</v>
      </c>
      <c r="C891" s="122">
        <v>0.005660744906988509</v>
      </c>
      <c r="D891" s="84" t="s">
        <v>1937</v>
      </c>
      <c r="E891" s="84" t="b">
        <v>1</v>
      </c>
      <c r="F891" s="84" t="b">
        <v>0</v>
      </c>
      <c r="G891" s="84" t="b">
        <v>0</v>
      </c>
    </row>
    <row r="892" spans="1:7" ht="15">
      <c r="A892" s="84" t="s">
        <v>2028</v>
      </c>
      <c r="B892" s="84">
        <v>2</v>
      </c>
      <c r="C892" s="122">
        <v>0.004647175898018875</v>
      </c>
      <c r="D892" s="84" t="s">
        <v>1937</v>
      </c>
      <c r="E892" s="84" t="b">
        <v>0</v>
      </c>
      <c r="F892" s="84" t="b">
        <v>0</v>
      </c>
      <c r="G892" s="84" t="b">
        <v>0</v>
      </c>
    </row>
    <row r="893" spans="1:7" ht="15">
      <c r="A893" s="84" t="s">
        <v>2499</v>
      </c>
      <c r="B893" s="84">
        <v>2</v>
      </c>
      <c r="C893" s="122">
        <v>0.004647175898018875</v>
      </c>
      <c r="D893" s="84" t="s">
        <v>1937</v>
      </c>
      <c r="E893" s="84" t="b">
        <v>1</v>
      </c>
      <c r="F893" s="84" t="b">
        <v>0</v>
      </c>
      <c r="G893" s="84" t="b">
        <v>0</v>
      </c>
    </row>
    <row r="894" spans="1:7" ht="15">
      <c r="A894" s="84" t="s">
        <v>255</v>
      </c>
      <c r="B894" s="84">
        <v>2</v>
      </c>
      <c r="C894" s="122">
        <v>0.004647175898018875</v>
      </c>
      <c r="D894" s="84" t="s">
        <v>1937</v>
      </c>
      <c r="E894" s="84" t="b">
        <v>0</v>
      </c>
      <c r="F894" s="84" t="b">
        <v>0</v>
      </c>
      <c r="G894" s="84" t="b">
        <v>0</v>
      </c>
    </row>
    <row r="895" spans="1:7" ht="15">
      <c r="A895" s="84" t="s">
        <v>2459</v>
      </c>
      <c r="B895" s="84">
        <v>2</v>
      </c>
      <c r="C895" s="122">
        <v>0.004647175898018875</v>
      </c>
      <c r="D895" s="84" t="s">
        <v>1937</v>
      </c>
      <c r="E895" s="84" t="b">
        <v>0</v>
      </c>
      <c r="F895" s="84" t="b">
        <v>0</v>
      </c>
      <c r="G895" s="84" t="b">
        <v>0</v>
      </c>
    </row>
    <row r="896" spans="1:7" ht="15">
      <c r="A896" s="84" t="s">
        <v>2480</v>
      </c>
      <c r="B896" s="84">
        <v>2</v>
      </c>
      <c r="C896" s="122">
        <v>0.004647175898018875</v>
      </c>
      <c r="D896" s="84" t="s">
        <v>1937</v>
      </c>
      <c r="E896" s="84" t="b">
        <v>1</v>
      </c>
      <c r="F896" s="84" t="b">
        <v>0</v>
      </c>
      <c r="G896" s="84" t="b">
        <v>0</v>
      </c>
    </row>
    <row r="897" spans="1:7" ht="15">
      <c r="A897" s="84" t="s">
        <v>2437</v>
      </c>
      <c r="B897" s="84">
        <v>2</v>
      </c>
      <c r="C897" s="122">
        <v>0.004647175898018875</v>
      </c>
      <c r="D897" s="84" t="s">
        <v>1937</v>
      </c>
      <c r="E897" s="84" t="b">
        <v>0</v>
      </c>
      <c r="F897" s="84" t="b">
        <v>0</v>
      </c>
      <c r="G897" s="84" t="b">
        <v>0</v>
      </c>
    </row>
    <row r="898" spans="1:7" ht="15">
      <c r="A898" s="84" t="s">
        <v>254</v>
      </c>
      <c r="B898" s="84">
        <v>2</v>
      </c>
      <c r="C898" s="122">
        <v>0.004647175898018875</v>
      </c>
      <c r="D898" s="84" t="s">
        <v>1937</v>
      </c>
      <c r="E898" s="84" t="b">
        <v>0</v>
      </c>
      <c r="F898" s="84" t="b">
        <v>0</v>
      </c>
      <c r="G898" s="84" t="b">
        <v>0</v>
      </c>
    </row>
    <row r="899" spans="1:7" ht="15">
      <c r="A899" s="84" t="s">
        <v>292</v>
      </c>
      <c r="B899" s="84">
        <v>2</v>
      </c>
      <c r="C899" s="122">
        <v>0.004647175898018875</v>
      </c>
      <c r="D899" s="84" t="s">
        <v>1937</v>
      </c>
      <c r="E899" s="84" t="b">
        <v>0</v>
      </c>
      <c r="F899" s="84" t="b">
        <v>0</v>
      </c>
      <c r="G899" s="84" t="b">
        <v>0</v>
      </c>
    </row>
    <row r="900" spans="1:7" ht="15">
      <c r="A900" s="84" t="s">
        <v>2446</v>
      </c>
      <c r="B900" s="84">
        <v>2</v>
      </c>
      <c r="C900" s="122">
        <v>0.004647175898018875</v>
      </c>
      <c r="D900" s="84" t="s">
        <v>1937</v>
      </c>
      <c r="E900" s="84" t="b">
        <v>0</v>
      </c>
      <c r="F900" s="84" t="b">
        <v>0</v>
      </c>
      <c r="G900" s="84" t="b">
        <v>0</v>
      </c>
    </row>
    <row r="901" spans="1:7" ht="15">
      <c r="A901" s="84" t="s">
        <v>2468</v>
      </c>
      <c r="B901" s="84">
        <v>2</v>
      </c>
      <c r="C901" s="122">
        <v>0.004647175898018875</v>
      </c>
      <c r="D901" s="84" t="s">
        <v>1937</v>
      </c>
      <c r="E901" s="84" t="b">
        <v>1</v>
      </c>
      <c r="F901" s="84" t="b">
        <v>0</v>
      </c>
      <c r="G901" s="84" t="b">
        <v>0</v>
      </c>
    </row>
    <row r="902" spans="1:7" ht="15">
      <c r="A902" s="84" t="s">
        <v>2554</v>
      </c>
      <c r="B902" s="84">
        <v>2</v>
      </c>
      <c r="C902" s="122">
        <v>0.004647175898018875</v>
      </c>
      <c r="D902" s="84" t="s">
        <v>1937</v>
      </c>
      <c r="E902" s="84" t="b">
        <v>0</v>
      </c>
      <c r="F902" s="84" t="b">
        <v>0</v>
      </c>
      <c r="G902" s="84" t="b">
        <v>0</v>
      </c>
    </row>
    <row r="903" spans="1:7" ht="15">
      <c r="A903" s="84" t="s">
        <v>2555</v>
      </c>
      <c r="B903" s="84">
        <v>2</v>
      </c>
      <c r="C903" s="122">
        <v>0.004647175898018875</v>
      </c>
      <c r="D903" s="84" t="s">
        <v>1937</v>
      </c>
      <c r="E903" s="84" t="b">
        <v>0</v>
      </c>
      <c r="F903" s="84" t="b">
        <v>0</v>
      </c>
      <c r="G903" s="84" t="b">
        <v>0</v>
      </c>
    </row>
    <row r="904" spans="1:7" ht="15">
      <c r="A904" s="84" t="s">
        <v>2634</v>
      </c>
      <c r="B904" s="84">
        <v>2</v>
      </c>
      <c r="C904" s="122">
        <v>0.004647175898018875</v>
      </c>
      <c r="D904" s="84" t="s">
        <v>1937</v>
      </c>
      <c r="E904" s="84" t="b">
        <v>0</v>
      </c>
      <c r="F904" s="84" t="b">
        <v>0</v>
      </c>
      <c r="G904" s="84" t="b">
        <v>0</v>
      </c>
    </row>
    <row r="905" spans="1:7" ht="15">
      <c r="A905" s="84" t="s">
        <v>2474</v>
      </c>
      <c r="B905" s="84">
        <v>2</v>
      </c>
      <c r="C905" s="122">
        <v>0.005660744906988509</v>
      </c>
      <c r="D905" s="84" t="s">
        <v>1937</v>
      </c>
      <c r="E905" s="84" t="b">
        <v>0</v>
      </c>
      <c r="F905" s="84" t="b">
        <v>0</v>
      </c>
      <c r="G905" s="84" t="b">
        <v>0</v>
      </c>
    </row>
    <row r="906" spans="1:7" ht="15">
      <c r="A906" s="84" t="s">
        <v>2737</v>
      </c>
      <c r="B906" s="84">
        <v>2</v>
      </c>
      <c r="C906" s="122">
        <v>0.004647175898018875</v>
      </c>
      <c r="D906" s="84" t="s">
        <v>1937</v>
      </c>
      <c r="E906" s="84" t="b">
        <v>0</v>
      </c>
      <c r="F906" s="84" t="b">
        <v>0</v>
      </c>
      <c r="G906" s="84" t="b">
        <v>0</v>
      </c>
    </row>
    <row r="907" spans="1:7" ht="15">
      <c r="A907" s="84" t="s">
        <v>2632</v>
      </c>
      <c r="B907" s="84">
        <v>2</v>
      </c>
      <c r="C907" s="122">
        <v>0.004647175898018875</v>
      </c>
      <c r="D907" s="84" t="s">
        <v>1937</v>
      </c>
      <c r="E907" s="84" t="b">
        <v>0</v>
      </c>
      <c r="F907" s="84" t="b">
        <v>0</v>
      </c>
      <c r="G907" s="84" t="b">
        <v>0</v>
      </c>
    </row>
    <row r="908" spans="1:7" ht="15">
      <c r="A908" s="84" t="s">
        <v>2546</v>
      </c>
      <c r="B908" s="84">
        <v>2</v>
      </c>
      <c r="C908" s="122">
        <v>0.004647175898018875</v>
      </c>
      <c r="D908" s="84" t="s">
        <v>1937</v>
      </c>
      <c r="E908" s="84" t="b">
        <v>0</v>
      </c>
      <c r="F908" s="84" t="b">
        <v>0</v>
      </c>
      <c r="G908" s="84" t="b">
        <v>0</v>
      </c>
    </row>
    <row r="909" spans="1:7" ht="15">
      <c r="A909" s="84" t="s">
        <v>2728</v>
      </c>
      <c r="B909" s="84">
        <v>2</v>
      </c>
      <c r="C909" s="122">
        <v>0.004647175898018875</v>
      </c>
      <c r="D909" s="84" t="s">
        <v>1937</v>
      </c>
      <c r="E909" s="84" t="b">
        <v>0</v>
      </c>
      <c r="F909" s="84" t="b">
        <v>0</v>
      </c>
      <c r="G909" s="84" t="b">
        <v>0</v>
      </c>
    </row>
    <row r="910" spans="1:7" ht="15">
      <c r="A910" s="84" t="s">
        <v>2729</v>
      </c>
      <c r="B910" s="84">
        <v>2</v>
      </c>
      <c r="C910" s="122">
        <v>0.004647175898018875</v>
      </c>
      <c r="D910" s="84" t="s">
        <v>1937</v>
      </c>
      <c r="E910" s="84" t="b">
        <v>0</v>
      </c>
      <c r="F910" s="84" t="b">
        <v>0</v>
      </c>
      <c r="G910" s="84" t="b">
        <v>0</v>
      </c>
    </row>
    <row r="911" spans="1:7" ht="15">
      <c r="A911" s="84" t="s">
        <v>2532</v>
      </c>
      <c r="B911" s="84">
        <v>2</v>
      </c>
      <c r="C911" s="122">
        <v>0.004647175898018875</v>
      </c>
      <c r="D911" s="84" t="s">
        <v>1937</v>
      </c>
      <c r="E911" s="84" t="b">
        <v>0</v>
      </c>
      <c r="F911" s="84" t="b">
        <v>0</v>
      </c>
      <c r="G911" s="84" t="b">
        <v>0</v>
      </c>
    </row>
    <row r="912" spans="1:7" ht="15">
      <c r="A912" s="84" t="s">
        <v>2730</v>
      </c>
      <c r="B912" s="84">
        <v>2</v>
      </c>
      <c r="C912" s="122">
        <v>0.004647175898018875</v>
      </c>
      <c r="D912" s="84" t="s">
        <v>1937</v>
      </c>
      <c r="E912" s="84" t="b">
        <v>0</v>
      </c>
      <c r="F912" s="84" t="b">
        <v>0</v>
      </c>
      <c r="G912" s="84" t="b">
        <v>0</v>
      </c>
    </row>
    <row r="913" spans="1:7" ht="15">
      <c r="A913" s="84" t="s">
        <v>2731</v>
      </c>
      <c r="B913" s="84">
        <v>2</v>
      </c>
      <c r="C913" s="122">
        <v>0.004647175898018875</v>
      </c>
      <c r="D913" s="84" t="s">
        <v>1937</v>
      </c>
      <c r="E913" s="84" t="b">
        <v>0</v>
      </c>
      <c r="F913" s="84" t="b">
        <v>0</v>
      </c>
      <c r="G913" s="84" t="b">
        <v>0</v>
      </c>
    </row>
    <row r="914" spans="1:7" ht="15">
      <c r="A914" s="84" t="s">
        <v>2732</v>
      </c>
      <c r="B914" s="84">
        <v>2</v>
      </c>
      <c r="C914" s="122">
        <v>0.004647175898018875</v>
      </c>
      <c r="D914" s="84" t="s">
        <v>1937</v>
      </c>
      <c r="E914" s="84" t="b">
        <v>0</v>
      </c>
      <c r="F914" s="84" t="b">
        <v>0</v>
      </c>
      <c r="G914" s="84" t="b">
        <v>0</v>
      </c>
    </row>
    <row r="915" spans="1:7" ht="15">
      <c r="A915" s="84" t="s">
        <v>2733</v>
      </c>
      <c r="B915" s="84">
        <v>2</v>
      </c>
      <c r="C915" s="122">
        <v>0.004647175898018875</v>
      </c>
      <c r="D915" s="84" t="s">
        <v>1937</v>
      </c>
      <c r="E915" s="84" t="b">
        <v>0</v>
      </c>
      <c r="F915" s="84" t="b">
        <v>0</v>
      </c>
      <c r="G915" s="84" t="b">
        <v>0</v>
      </c>
    </row>
    <row r="916" spans="1:7" ht="15">
      <c r="A916" s="84" t="s">
        <v>2734</v>
      </c>
      <c r="B916" s="84">
        <v>2</v>
      </c>
      <c r="C916" s="122">
        <v>0.004647175898018875</v>
      </c>
      <c r="D916" s="84" t="s">
        <v>1937</v>
      </c>
      <c r="E916" s="84" t="b">
        <v>0</v>
      </c>
      <c r="F916" s="84" t="b">
        <v>0</v>
      </c>
      <c r="G916" s="84" t="b">
        <v>0</v>
      </c>
    </row>
    <row r="917" spans="1:7" ht="15">
      <c r="A917" s="84" t="s">
        <v>2735</v>
      </c>
      <c r="B917" s="84">
        <v>2</v>
      </c>
      <c r="C917" s="122">
        <v>0.004647175898018875</v>
      </c>
      <c r="D917" s="84" t="s">
        <v>1937</v>
      </c>
      <c r="E917" s="84" t="b">
        <v>0</v>
      </c>
      <c r="F917" s="84" t="b">
        <v>0</v>
      </c>
      <c r="G917" s="84" t="b">
        <v>0</v>
      </c>
    </row>
    <row r="918" spans="1:7" ht="15">
      <c r="A918" s="84" t="s">
        <v>252</v>
      </c>
      <c r="B918" s="84">
        <v>10</v>
      </c>
      <c r="C918" s="122">
        <v>0.0024935352504954866</v>
      </c>
      <c r="D918" s="84" t="s">
        <v>1938</v>
      </c>
      <c r="E918" s="84" t="b">
        <v>0</v>
      </c>
      <c r="F918" s="84" t="b">
        <v>0</v>
      </c>
      <c r="G918" s="84" t="b">
        <v>0</v>
      </c>
    </row>
    <row r="919" spans="1:7" ht="15">
      <c r="A919" s="84" t="s">
        <v>259</v>
      </c>
      <c r="B919" s="84">
        <v>8</v>
      </c>
      <c r="C919" s="122">
        <v>0.006665190273073805</v>
      </c>
      <c r="D919" s="84" t="s">
        <v>1938</v>
      </c>
      <c r="E919" s="84" t="b">
        <v>0</v>
      </c>
      <c r="F919" s="84" t="b">
        <v>0</v>
      </c>
      <c r="G919" s="84" t="b">
        <v>0</v>
      </c>
    </row>
    <row r="920" spans="1:7" ht="15">
      <c r="A920" s="84" t="s">
        <v>250</v>
      </c>
      <c r="B920" s="84">
        <v>7</v>
      </c>
      <c r="C920" s="122">
        <v>0.00827748503619143</v>
      </c>
      <c r="D920" s="84" t="s">
        <v>1938</v>
      </c>
      <c r="E920" s="84" t="b">
        <v>0</v>
      </c>
      <c r="F920" s="84" t="b">
        <v>0</v>
      </c>
      <c r="G920" s="84" t="b">
        <v>0</v>
      </c>
    </row>
    <row r="921" spans="1:7" ht="15">
      <c r="A921" s="84" t="s">
        <v>261</v>
      </c>
      <c r="B921" s="84">
        <v>7</v>
      </c>
      <c r="C921" s="122">
        <v>0.00827748503619143</v>
      </c>
      <c r="D921" s="84" t="s">
        <v>1938</v>
      </c>
      <c r="E921" s="84" t="b">
        <v>0</v>
      </c>
      <c r="F921" s="84" t="b">
        <v>0</v>
      </c>
      <c r="G921" s="84" t="b">
        <v>0</v>
      </c>
    </row>
    <row r="922" spans="1:7" ht="15">
      <c r="A922" s="84" t="s">
        <v>285</v>
      </c>
      <c r="B922" s="84">
        <v>7</v>
      </c>
      <c r="C922" s="122">
        <v>0.00827748503619143</v>
      </c>
      <c r="D922" s="84" t="s">
        <v>1938</v>
      </c>
      <c r="E922" s="84" t="b">
        <v>0</v>
      </c>
      <c r="F922" s="84" t="b">
        <v>0</v>
      </c>
      <c r="G922" s="84" t="b">
        <v>0</v>
      </c>
    </row>
    <row r="923" spans="1:7" ht="15">
      <c r="A923" s="84" t="s">
        <v>2070</v>
      </c>
      <c r="B923" s="84">
        <v>5</v>
      </c>
      <c r="C923" s="122">
        <v>0.022300081008862768</v>
      </c>
      <c r="D923" s="84" t="s">
        <v>1938</v>
      </c>
      <c r="E923" s="84" t="b">
        <v>1</v>
      </c>
      <c r="F923" s="84" t="b">
        <v>0</v>
      </c>
      <c r="G923" s="84" t="b">
        <v>0</v>
      </c>
    </row>
    <row r="924" spans="1:7" ht="15">
      <c r="A924" s="84" t="s">
        <v>2071</v>
      </c>
      <c r="B924" s="84">
        <v>5</v>
      </c>
      <c r="C924" s="122">
        <v>0.010313936169343563</v>
      </c>
      <c r="D924" s="84" t="s">
        <v>1938</v>
      </c>
      <c r="E924" s="84" t="b">
        <v>1</v>
      </c>
      <c r="F924" s="84" t="b">
        <v>0</v>
      </c>
      <c r="G924" s="84" t="b">
        <v>0</v>
      </c>
    </row>
    <row r="925" spans="1:7" ht="15">
      <c r="A925" s="84" t="s">
        <v>2072</v>
      </c>
      <c r="B925" s="84">
        <v>5</v>
      </c>
      <c r="C925" s="122">
        <v>0.010313936169343563</v>
      </c>
      <c r="D925" s="84" t="s">
        <v>1938</v>
      </c>
      <c r="E925" s="84" t="b">
        <v>0</v>
      </c>
      <c r="F925" s="84" t="b">
        <v>0</v>
      </c>
      <c r="G925" s="84" t="b">
        <v>0</v>
      </c>
    </row>
    <row r="926" spans="1:7" ht="15">
      <c r="A926" s="84" t="s">
        <v>245</v>
      </c>
      <c r="B926" s="84">
        <v>5</v>
      </c>
      <c r="C926" s="122">
        <v>0.010313936169343563</v>
      </c>
      <c r="D926" s="84" t="s">
        <v>1938</v>
      </c>
      <c r="E926" s="84" t="b">
        <v>0</v>
      </c>
      <c r="F926" s="84" t="b">
        <v>0</v>
      </c>
      <c r="G926" s="84" t="b">
        <v>0</v>
      </c>
    </row>
    <row r="927" spans="1:7" ht="15">
      <c r="A927" s="84" t="s">
        <v>265</v>
      </c>
      <c r="B927" s="84">
        <v>4</v>
      </c>
      <c r="C927" s="122">
        <v>0.010586329971813559</v>
      </c>
      <c r="D927" s="84" t="s">
        <v>1938</v>
      </c>
      <c r="E927" s="84" t="b">
        <v>0</v>
      </c>
      <c r="F927" s="84" t="b">
        <v>0</v>
      </c>
      <c r="G927" s="84" t="b">
        <v>0</v>
      </c>
    </row>
    <row r="928" spans="1:7" ht="15">
      <c r="A928" s="84" t="s">
        <v>286</v>
      </c>
      <c r="B928" s="84">
        <v>4</v>
      </c>
      <c r="C928" s="122">
        <v>0.010586329971813559</v>
      </c>
      <c r="D928" s="84" t="s">
        <v>1938</v>
      </c>
      <c r="E928" s="84" t="b">
        <v>0</v>
      </c>
      <c r="F928" s="84" t="b">
        <v>0</v>
      </c>
      <c r="G928" s="84" t="b">
        <v>0</v>
      </c>
    </row>
    <row r="929" spans="1:7" ht="15">
      <c r="A929" s="84" t="s">
        <v>2440</v>
      </c>
      <c r="B929" s="84">
        <v>3</v>
      </c>
      <c r="C929" s="122">
        <v>0.01019767645370896</v>
      </c>
      <c r="D929" s="84" t="s">
        <v>1938</v>
      </c>
      <c r="E929" s="84" t="b">
        <v>0</v>
      </c>
      <c r="F929" s="84" t="b">
        <v>0</v>
      </c>
      <c r="G929" s="84" t="b">
        <v>0</v>
      </c>
    </row>
    <row r="930" spans="1:7" ht="15">
      <c r="A930" s="84" t="s">
        <v>2626</v>
      </c>
      <c r="B930" s="84">
        <v>3</v>
      </c>
      <c r="C930" s="122">
        <v>0.01019767645370896</v>
      </c>
      <c r="D930" s="84" t="s">
        <v>1938</v>
      </c>
      <c r="E930" s="84" t="b">
        <v>0</v>
      </c>
      <c r="F930" s="84" t="b">
        <v>0</v>
      </c>
      <c r="G930" s="84" t="b">
        <v>0</v>
      </c>
    </row>
    <row r="931" spans="1:7" ht="15">
      <c r="A931" s="84" t="s">
        <v>2627</v>
      </c>
      <c r="B931" s="84">
        <v>3</v>
      </c>
      <c r="C931" s="122">
        <v>0.01019767645370896</v>
      </c>
      <c r="D931" s="84" t="s">
        <v>1938</v>
      </c>
      <c r="E931" s="84" t="b">
        <v>0</v>
      </c>
      <c r="F931" s="84" t="b">
        <v>0</v>
      </c>
      <c r="G931" s="84" t="b">
        <v>0</v>
      </c>
    </row>
    <row r="932" spans="1:7" ht="15">
      <c r="A932" s="84" t="s">
        <v>2628</v>
      </c>
      <c r="B932" s="84">
        <v>3</v>
      </c>
      <c r="C932" s="122">
        <v>0.01019767645370896</v>
      </c>
      <c r="D932" s="84" t="s">
        <v>1938</v>
      </c>
      <c r="E932" s="84" t="b">
        <v>0</v>
      </c>
      <c r="F932" s="84" t="b">
        <v>0</v>
      </c>
      <c r="G932" s="84" t="b">
        <v>0</v>
      </c>
    </row>
    <row r="933" spans="1:7" ht="15">
      <c r="A933" s="84" t="s">
        <v>2629</v>
      </c>
      <c r="B933" s="84">
        <v>3</v>
      </c>
      <c r="C933" s="122">
        <v>0.01019767645370896</v>
      </c>
      <c r="D933" s="84" t="s">
        <v>1938</v>
      </c>
      <c r="E933" s="84" t="b">
        <v>0</v>
      </c>
      <c r="F933" s="84" t="b">
        <v>0</v>
      </c>
      <c r="G933" s="84" t="b">
        <v>0</v>
      </c>
    </row>
    <row r="934" spans="1:7" ht="15">
      <c r="A934" s="84" t="s">
        <v>2630</v>
      </c>
      <c r="B934" s="84">
        <v>3</v>
      </c>
      <c r="C934" s="122">
        <v>0.01019767645370896</v>
      </c>
      <c r="D934" s="84" t="s">
        <v>1938</v>
      </c>
      <c r="E934" s="84" t="b">
        <v>0</v>
      </c>
      <c r="F934" s="84" t="b">
        <v>0</v>
      </c>
      <c r="G934" s="84" t="b">
        <v>0</v>
      </c>
    </row>
    <row r="935" spans="1:7" ht="15">
      <c r="A935" s="84" t="s">
        <v>2515</v>
      </c>
      <c r="B935" s="84">
        <v>2</v>
      </c>
      <c r="C935" s="122">
        <v>0.012546899821183436</v>
      </c>
      <c r="D935" s="84" t="s">
        <v>1938</v>
      </c>
      <c r="E935" s="84" t="b">
        <v>0</v>
      </c>
      <c r="F935" s="84" t="b">
        <v>0</v>
      </c>
      <c r="G935" s="84" t="b">
        <v>0</v>
      </c>
    </row>
    <row r="936" spans="1:7" ht="15">
      <c r="A936" s="84" t="s">
        <v>2659</v>
      </c>
      <c r="B936" s="84">
        <v>2</v>
      </c>
      <c r="C936" s="122">
        <v>0.012546899821183436</v>
      </c>
      <c r="D936" s="84" t="s">
        <v>1938</v>
      </c>
      <c r="E936" s="84" t="b">
        <v>0</v>
      </c>
      <c r="F936" s="84" t="b">
        <v>0</v>
      </c>
      <c r="G936" s="84" t="b">
        <v>0</v>
      </c>
    </row>
    <row r="937" spans="1:7" ht="15">
      <c r="A937" s="84" t="s">
        <v>2430</v>
      </c>
      <c r="B937" s="84">
        <v>2</v>
      </c>
      <c r="C937" s="122">
        <v>0.008920032403545107</v>
      </c>
      <c r="D937" s="84" t="s">
        <v>1938</v>
      </c>
      <c r="E937" s="84" t="b">
        <v>0</v>
      </c>
      <c r="F937" s="84" t="b">
        <v>0</v>
      </c>
      <c r="G937" s="84" t="b">
        <v>0</v>
      </c>
    </row>
    <row r="938" spans="1:7" ht="15">
      <c r="A938" s="84" t="s">
        <v>2462</v>
      </c>
      <c r="B938" s="84">
        <v>2</v>
      </c>
      <c r="C938" s="122">
        <v>0.008920032403545107</v>
      </c>
      <c r="D938" s="84" t="s">
        <v>1938</v>
      </c>
      <c r="E938" s="84" t="b">
        <v>0</v>
      </c>
      <c r="F938" s="84" t="b">
        <v>0</v>
      </c>
      <c r="G938" s="84" t="b">
        <v>0</v>
      </c>
    </row>
    <row r="939" spans="1:7" ht="15">
      <c r="A939" s="84" t="s">
        <v>2026</v>
      </c>
      <c r="B939" s="84">
        <v>2</v>
      </c>
      <c r="C939" s="122">
        <v>0.008920032403545107</v>
      </c>
      <c r="D939" s="84" t="s">
        <v>1938</v>
      </c>
      <c r="E939" s="84" t="b">
        <v>0</v>
      </c>
      <c r="F939" s="84" t="b">
        <v>0</v>
      </c>
      <c r="G939" s="84" t="b">
        <v>0</v>
      </c>
    </row>
    <row r="940" spans="1:7" ht="15">
      <c r="A940" s="84" t="s">
        <v>2433</v>
      </c>
      <c r="B940" s="84">
        <v>2</v>
      </c>
      <c r="C940" s="122">
        <v>0.008920032403545107</v>
      </c>
      <c r="D940" s="84" t="s">
        <v>1938</v>
      </c>
      <c r="E940" s="84" t="b">
        <v>0</v>
      </c>
      <c r="F940" s="84" t="b">
        <v>0</v>
      </c>
      <c r="G940" s="84" t="b">
        <v>0</v>
      </c>
    </row>
    <row r="941" spans="1:7" ht="15">
      <c r="A941" s="84" t="s">
        <v>2431</v>
      </c>
      <c r="B941" s="84">
        <v>2</v>
      </c>
      <c r="C941" s="122">
        <v>0.008920032403545107</v>
      </c>
      <c r="D941" s="84" t="s">
        <v>1938</v>
      </c>
      <c r="E941" s="84" t="b">
        <v>0</v>
      </c>
      <c r="F941" s="84" t="b">
        <v>0</v>
      </c>
      <c r="G941" s="84" t="b">
        <v>0</v>
      </c>
    </row>
    <row r="942" spans="1:7" ht="15">
      <c r="A942" s="84" t="s">
        <v>2447</v>
      </c>
      <c r="B942" s="84">
        <v>2</v>
      </c>
      <c r="C942" s="122">
        <v>0.008920032403545107</v>
      </c>
      <c r="D942" s="84" t="s">
        <v>1938</v>
      </c>
      <c r="E942" s="84" t="b">
        <v>0</v>
      </c>
      <c r="F942" s="84" t="b">
        <v>0</v>
      </c>
      <c r="G942" s="84" t="b">
        <v>0</v>
      </c>
    </row>
    <row r="943" spans="1:7" ht="15">
      <c r="A943" s="84" t="s">
        <v>2448</v>
      </c>
      <c r="B943" s="84">
        <v>2</v>
      </c>
      <c r="C943" s="122">
        <v>0.008920032403545107</v>
      </c>
      <c r="D943" s="84" t="s">
        <v>1938</v>
      </c>
      <c r="E943" s="84" t="b">
        <v>0</v>
      </c>
      <c r="F943" s="84" t="b">
        <v>0</v>
      </c>
      <c r="G943" s="84" t="b">
        <v>0</v>
      </c>
    </row>
    <row r="944" spans="1:7" ht="15">
      <c r="A944" s="84" t="s">
        <v>2449</v>
      </c>
      <c r="B944" s="84">
        <v>2</v>
      </c>
      <c r="C944" s="122">
        <v>0.008920032403545107</v>
      </c>
      <c r="D944" s="84" t="s">
        <v>1938</v>
      </c>
      <c r="E944" s="84" t="b">
        <v>0</v>
      </c>
      <c r="F944" s="84" t="b">
        <v>0</v>
      </c>
      <c r="G944" s="84" t="b">
        <v>0</v>
      </c>
    </row>
    <row r="945" spans="1:7" ht="15">
      <c r="A945" s="84" t="s">
        <v>2450</v>
      </c>
      <c r="B945" s="84">
        <v>2</v>
      </c>
      <c r="C945" s="122">
        <v>0.008920032403545107</v>
      </c>
      <c r="D945" s="84" t="s">
        <v>1938</v>
      </c>
      <c r="E945" s="84" t="b">
        <v>0</v>
      </c>
      <c r="F945" s="84" t="b">
        <v>0</v>
      </c>
      <c r="G945" s="84" t="b">
        <v>0</v>
      </c>
    </row>
    <row r="946" spans="1:7" ht="15">
      <c r="A946" s="84" t="s">
        <v>2623</v>
      </c>
      <c r="B946" s="84">
        <v>2</v>
      </c>
      <c r="C946" s="122">
        <v>0.008920032403545107</v>
      </c>
      <c r="D946" s="84" t="s">
        <v>1938</v>
      </c>
      <c r="E946" s="84" t="b">
        <v>0</v>
      </c>
      <c r="F946" s="84" t="b">
        <v>0</v>
      </c>
      <c r="G946" s="84" t="b">
        <v>0</v>
      </c>
    </row>
    <row r="947" spans="1:7" ht="15">
      <c r="A947" s="84" t="s">
        <v>2490</v>
      </c>
      <c r="B947" s="84">
        <v>2</v>
      </c>
      <c r="C947" s="122">
        <v>0.008920032403545107</v>
      </c>
      <c r="D947" s="84" t="s">
        <v>1938</v>
      </c>
      <c r="E947" s="84" t="b">
        <v>0</v>
      </c>
      <c r="F947" s="84" t="b">
        <v>0</v>
      </c>
      <c r="G947" s="84" t="b">
        <v>0</v>
      </c>
    </row>
    <row r="948" spans="1:7" ht="15">
      <c r="A948" s="84" t="s">
        <v>2438</v>
      </c>
      <c r="B948" s="84">
        <v>2</v>
      </c>
      <c r="C948" s="122">
        <v>0.008920032403545107</v>
      </c>
      <c r="D948" s="84" t="s">
        <v>1938</v>
      </c>
      <c r="E948" s="84" t="b">
        <v>0</v>
      </c>
      <c r="F948" s="84" t="b">
        <v>0</v>
      </c>
      <c r="G948" s="84" t="b">
        <v>0</v>
      </c>
    </row>
    <row r="949" spans="1:7" ht="15">
      <c r="A949" s="84" t="s">
        <v>2071</v>
      </c>
      <c r="B949" s="84">
        <v>21</v>
      </c>
      <c r="C949" s="122">
        <v>0.02085598004889825</v>
      </c>
      <c r="D949" s="84" t="s">
        <v>1939</v>
      </c>
      <c r="E949" s="84" t="b">
        <v>1</v>
      </c>
      <c r="F949" s="84" t="b">
        <v>0</v>
      </c>
      <c r="G949" s="84" t="b">
        <v>0</v>
      </c>
    </row>
    <row r="950" spans="1:7" ht="15">
      <c r="A950" s="84" t="s">
        <v>252</v>
      </c>
      <c r="B950" s="84">
        <v>18</v>
      </c>
      <c r="C950" s="122">
        <v>0.001768450733436871</v>
      </c>
      <c r="D950" s="84" t="s">
        <v>1939</v>
      </c>
      <c r="E950" s="84" t="b">
        <v>0</v>
      </c>
      <c r="F950" s="84" t="b">
        <v>0</v>
      </c>
      <c r="G950" s="84" t="b">
        <v>0</v>
      </c>
    </row>
    <row r="951" spans="1:7" ht="15">
      <c r="A951" s="84" t="s">
        <v>562</v>
      </c>
      <c r="B951" s="84">
        <v>12</v>
      </c>
      <c r="C951" s="122">
        <v>0.010020369283943302</v>
      </c>
      <c r="D951" s="84" t="s">
        <v>1939</v>
      </c>
      <c r="E951" s="84" t="b">
        <v>0</v>
      </c>
      <c r="F951" s="84" t="b">
        <v>0</v>
      </c>
      <c r="G951" s="84" t="b">
        <v>0</v>
      </c>
    </row>
    <row r="952" spans="1:7" ht="15">
      <c r="A952" s="84" t="s">
        <v>2074</v>
      </c>
      <c r="B952" s="84">
        <v>10</v>
      </c>
      <c r="C952" s="122">
        <v>0.011663330583800372</v>
      </c>
      <c r="D952" s="84" t="s">
        <v>1939</v>
      </c>
      <c r="E952" s="84" t="b">
        <v>0</v>
      </c>
      <c r="F952" s="84" t="b">
        <v>0</v>
      </c>
      <c r="G952" s="84" t="b">
        <v>0</v>
      </c>
    </row>
    <row r="953" spans="1:7" ht="15">
      <c r="A953" s="84" t="s">
        <v>2075</v>
      </c>
      <c r="B953" s="84">
        <v>10</v>
      </c>
      <c r="C953" s="122">
        <v>0.011663330583800372</v>
      </c>
      <c r="D953" s="84" t="s">
        <v>1939</v>
      </c>
      <c r="E953" s="84" t="b">
        <v>0</v>
      </c>
      <c r="F953" s="84" t="b">
        <v>0</v>
      </c>
      <c r="G953" s="84" t="b">
        <v>0</v>
      </c>
    </row>
    <row r="954" spans="1:7" ht="15">
      <c r="A954" s="84" t="s">
        <v>2076</v>
      </c>
      <c r="B954" s="84">
        <v>10</v>
      </c>
      <c r="C954" s="122">
        <v>0.011663330583800372</v>
      </c>
      <c r="D954" s="84" t="s">
        <v>1939</v>
      </c>
      <c r="E954" s="84" t="b">
        <v>0</v>
      </c>
      <c r="F954" s="84" t="b">
        <v>0</v>
      </c>
      <c r="G954" s="84" t="b">
        <v>0</v>
      </c>
    </row>
    <row r="955" spans="1:7" ht="15">
      <c r="A955" s="84" t="s">
        <v>2077</v>
      </c>
      <c r="B955" s="84">
        <v>10</v>
      </c>
      <c r="C955" s="122">
        <v>0.011663330583800372</v>
      </c>
      <c r="D955" s="84" t="s">
        <v>1939</v>
      </c>
      <c r="E955" s="84" t="b">
        <v>0</v>
      </c>
      <c r="F955" s="84" t="b">
        <v>0</v>
      </c>
      <c r="G955" s="84" t="b">
        <v>0</v>
      </c>
    </row>
    <row r="956" spans="1:7" ht="15">
      <c r="A956" s="84" t="s">
        <v>2078</v>
      </c>
      <c r="B956" s="84">
        <v>10</v>
      </c>
      <c r="C956" s="122">
        <v>0.011663330583800372</v>
      </c>
      <c r="D956" s="84" t="s">
        <v>1939</v>
      </c>
      <c r="E956" s="84" t="b">
        <v>0</v>
      </c>
      <c r="F956" s="84" t="b">
        <v>0</v>
      </c>
      <c r="G956" s="84" t="b">
        <v>0</v>
      </c>
    </row>
    <row r="957" spans="1:7" ht="15">
      <c r="A957" s="84" t="s">
        <v>2079</v>
      </c>
      <c r="B957" s="84">
        <v>10</v>
      </c>
      <c r="C957" s="122">
        <v>0.011663330583800372</v>
      </c>
      <c r="D957" s="84" t="s">
        <v>1939</v>
      </c>
      <c r="E957" s="84" t="b">
        <v>0</v>
      </c>
      <c r="F957" s="84" t="b">
        <v>0</v>
      </c>
      <c r="G957" s="84" t="b">
        <v>0</v>
      </c>
    </row>
    <row r="958" spans="1:7" ht="15">
      <c r="A958" s="84" t="s">
        <v>2080</v>
      </c>
      <c r="B958" s="84">
        <v>10</v>
      </c>
      <c r="C958" s="122">
        <v>0.011663330583800372</v>
      </c>
      <c r="D958" s="84" t="s">
        <v>1939</v>
      </c>
      <c r="E958" s="84" t="b">
        <v>0</v>
      </c>
      <c r="F958" s="84" t="b">
        <v>0</v>
      </c>
      <c r="G958" s="84" t="b">
        <v>0</v>
      </c>
    </row>
    <row r="959" spans="1:7" ht="15">
      <c r="A959" s="84" t="s">
        <v>247</v>
      </c>
      <c r="B959" s="84">
        <v>5</v>
      </c>
      <c r="C959" s="122">
        <v>0.01212936394595837</v>
      </c>
      <c r="D959" s="84" t="s">
        <v>1939</v>
      </c>
      <c r="E959" s="84" t="b">
        <v>0</v>
      </c>
      <c r="F959" s="84" t="b">
        <v>0</v>
      </c>
      <c r="G959" s="84" t="b">
        <v>0</v>
      </c>
    </row>
    <row r="960" spans="1:7" ht="15">
      <c r="A960" s="84" t="s">
        <v>2067</v>
      </c>
      <c r="B960" s="84">
        <v>4</v>
      </c>
      <c r="C960" s="122">
        <v>0.011325416060667223</v>
      </c>
      <c r="D960" s="84" t="s">
        <v>1939</v>
      </c>
      <c r="E960" s="84" t="b">
        <v>0</v>
      </c>
      <c r="F960" s="84" t="b">
        <v>0</v>
      </c>
      <c r="G960" s="84" t="b">
        <v>0</v>
      </c>
    </row>
    <row r="961" spans="1:7" ht="15">
      <c r="A961" s="84" t="s">
        <v>581</v>
      </c>
      <c r="B961" s="84">
        <v>4</v>
      </c>
      <c r="C961" s="122">
        <v>0.011325416060667223</v>
      </c>
      <c r="D961" s="84" t="s">
        <v>1939</v>
      </c>
      <c r="E961" s="84" t="b">
        <v>0</v>
      </c>
      <c r="F961" s="84" t="b">
        <v>0</v>
      </c>
      <c r="G961" s="84" t="b">
        <v>0</v>
      </c>
    </row>
    <row r="962" spans="1:7" ht="15">
      <c r="A962" s="84" t="s">
        <v>279</v>
      </c>
      <c r="B962" s="84">
        <v>4</v>
      </c>
      <c r="C962" s="122">
        <v>0.011325416060667223</v>
      </c>
      <c r="D962" s="84" t="s">
        <v>1939</v>
      </c>
      <c r="E962" s="84" t="b">
        <v>0</v>
      </c>
      <c r="F962" s="84" t="b">
        <v>0</v>
      </c>
      <c r="G962" s="84" t="b">
        <v>0</v>
      </c>
    </row>
    <row r="963" spans="1:7" ht="15">
      <c r="A963" s="84" t="s">
        <v>2481</v>
      </c>
      <c r="B963" s="84">
        <v>3</v>
      </c>
      <c r="C963" s="122">
        <v>0.010062330705855646</v>
      </c>
      <c r="D963" s="84" t="s">
        <v>1939</v>
      </c>
      <c r="E963" s="84" t="b">
        <v>0</v>
      </c>
      <c r="F963" s="84" t="b">
        <v>0</v>
      </c>
      <c r="G963" s="84" t="b">
        <v>0</v>
      </c>
    </row>
    <row r="964" spans="1:7" ht="15">
      <c r="A964" s="84" t="s">
        <v>2482</v>
      </c>
      <c r="B964" s="84">
        <v>3</v>
      </c>
      <c r="C964" s="122">
        <v>0.010062330705855646</v>
      </c>
      <c r="D964" s="84" t="s">
        <v>1939</v>
      </c>
      <c r="E964" s="84" t="b">
        <v>0</v>
      </c>
      <c r="F964" s="84" t="b">
        <v>0</v>
      </c>
      <c r="G964" s="84" t="b">
        <v>0</v>
      </c>
    </row>
    <row r="965" spans="1:7" ht="15">
      <c r="A965" s="84" t="s">
        <v>2068</v>
      </c>
      <c r="B965" s="84">
        <v>3</v>
      </c>
      <c r="C965" s="122">
        <v>0.010062330705855646</v>
      </c>
      <c r="D965" s="84" t="s">
        <v>1939</v>
      </c>
      <c r="E965" s="84" t="b">
        <v>0</v>
      </c>
      <c r="F965" s="84" t="b">
        <v>0</v>
      </c>
      <c r="G965" s="84" t="b">
        <v>0</v>
      </c>
    </row>
    <row r="966" spans="1:7" ht="15">
      <c r="A966" s="84" t="s">
        <v>2435</v>
      </c>
      <c r="B966" s="84">
        <v>3</v>
      </c>
      <c r="C966" s="122">
        <v>0.010062330705855646</v>
      </c>
      <c r="D966" s="84" t="s">
        <v>1939</v>
      </c>
      <c r="E966" s="84" t="b">
        <v>0</v>
      </c>
      <c r="F966" s="84" t="b">
        <v>0</v>
      </c>
      <c r="G966" s="84" t="b">
        <v>0</v>
      </c>
    </row>
    <row r="967" spans="1:7" ht="15">
      <c r="A967" s="84" t="s">
        <v>2497</v>
      </c>
      <c r="B967" s="84">
        <v>3</v>
      </c>
      <c r="C967" s="122">
        <v>0.010062330705855646</v>
      </c>
      <c r="D967" s="84" t="s">
        <v>1939</v>
      </c>
      <c r="E967" s="84" t="b">
        <v>0</v>
      </c>
      <c r="F967" s="84" t="b">
        <v>0</v>
      </c>
      <c r="G967" s="84" t="b">
        <v>0</v>
      </c>
    </row>
    <row r="968" spans="1:7" ht="15">
      <c r="A968" s="84" t="s">
        <v>227</v>
      </c>
      <c r="B968" s="84">
        <v>3</v>
      </c>
      <c r="C968" s="122">
        <v>0.010062330705855646</v>
      </c>
      <c r="D968" s="84" t="s">
        <v>1939</v>
      </c>
      <c r="E968" s="84" t="b">
        <v>0</v>
      </c>
      <c r="F968" s="84" t="b">
        <v>0</v>
      </c>
      <c r="G968" s="84" t="b">
        <v>0</v>
      </c>
    </row>
    <row r="969" spans="1:7" ht="15">
      <c r="A969" s="84" t="s">
        <v>226</v>
      </c>
      <c r="B969" s="84">
        <v>3</v>
      </c>
      <c r="C969" s="122">
        <v>0.010062330705855646</v>
      </c>
      <c r="D969" s="84" t="s">
        <v>1939</v>
      </c>
      <c r="E969" s="84" t="b">
        <v>0</v>
      </c>
      <c r="F969" s="84" t="b">
        <v>0</v>
      </c>
      <c r="G969" s="84" t="b">
        <v>0</v>
      </c>
    </row>
    <row r="970" spans="1:7" ht="15">
      <c r="A970" s="84" t="s">
        <v>225</v>
      </c>
      <c r="B970" s="84">
        <v>3</v>
      </c>
      <c r="C970" s="122">
        <v>0.010062330705855646</v>
      </c>
      <c r="D970" s="84" t="s">
        <v>1939</v>
      </c>
      <c r="E970" s="84" t="b">
        <v>0</v>
      </c>
      <c r="F970" s="84" t="b">
        <v>0</v>
      </c>
      <c r="G970" s="84" t="b">
        <v>0</v>
      </c>
    </row>
    <row r="971" spans="1:7" ht="15">
      <c r="A971" s="84" t="s">
        <v>2446</v>
      </c>
      <c r="B971" s="84">
        <v>3</v>
      </c>
      <c r="C971" s="122">
        <v>0.012272681237935327</v>
      </c>
      <c r="D971" s="84" t="s">
        <v>1939</v>
      </c>
      <c r="E971" s="84" t="b">
        <v>0</v>
      </c>
      <c r="F971" s="84" t="b">
        <v>0</v>
      </c>
      <c r="G971" s="84" t="b">
        <v>0</v>
      </c>
    </row>
    <row r="972" spans="1:7" ht="15">
      <c r="A972" s="84" t="s">
        <v>228</v>
      </c>
      <c r="B972" s="84">
        <v>3</v>
      </c>
      <c r="C972" s="122">
        <v>0.010062330705855646</v>
      </c>
      <c r="D972" s="84" t="s">
        <v>1939</v>
      </c>
      <c r="E972" s="84" t="b">
        <v>0</v>
      </c>
      <c r="F972" s="84" t="b">
        <v>0</v>
      </c>
      <c r="G972" s="84" t="b">
        <v>0</v>
      </c>
    </row>
    <row r="973" spans="1:7" ht="15">
      <c r="A973" s="84" t="s">
        <v>2434</v>
      </c>
      <c r="B973" s="84">
        <v>2</v>
      </c>
      <c r="C973" s="122">
        <v>0.008181787491956884</v>
      </c>
      <c r="D973" s="84" t="s">
        <v>1939</v>
      </c>
      <c r="E973" s="84" t="b">
        <v>0</v>
      </c>
      <c r="F973" s="84" t="b">
        <v>0</v>
      </c>
      <c r="G973" s="84" t="b">
        <v>0</v>
      </c>
    </row>
    <row r="974" spans="1:7" ht="15">
      <c r="A974" s="84" t="s">
        <v>255</v>
      </c>
      <c r="B974" s="84">
        <v>2</v>
      </c>
      <c r="C974" s="122">
        <v>0.008181787491956884</v>
      </c>
      <c r="D974" s="84" t="s">
        <v>1939</v>
      </c>
      <c r="E974" s="84" t="b">
        <v>0</v>
      </c>
      <c r="F974" s="84" t="b">
        <v>0</v>
      </c>
      <c r="G974" s="84" t="b">
        <v>0</v>
      </c>
    </row>
    <row r="975" spans="1:7" ht="15">
      <c r="A975" s="84" t="s">
        <v>2609</v>
      </c>
      <c r="B975" s="84">
        <v>2</v>
      </c>
      <c r="C975" s="122">
        <v>0.008181787491956884</v>
      </c>
      <c r="D975" s="84" t="s">
        <v>1939</v>
      </c>
      <c r="E975" s="84" t="b">
        <v>0</v>
      </c>
      <c r="F975" s="84" t="b">
        <v>0</v>
      </c>
      <c r="G975" s="84" t="b">
        <v>0</v>
      </c>
    </row>
    <row r="976" spans="1:7" ht="15">
      <c r="A976" s="84" t="s">
        <v>2458</v>
      </c>
      <c r="B976" s="84">
        <v>2</v>
      </c>
      <c r="C976" s="122">
        <v>0.008181787491956884</v>
      </c>
      <c r="D976" s="84" t="s">
        <v>1939</v>
      </c>
      <c r="E976" s="84" t="b">
        <v>1</v>
      </c>
      <c r="F976" s="84" t="b">
        <v>0</v>
      </c>
      <c r="G976" s="84" t="b">
        <v>0</v>
      </c>
    </row>
    <row r="977" spans="1:7" ht="15">
      <c r="A977" s="84" t="s">
        <v>572</v>
      </c>
      <c r="B977" s="84">
        <v>2</v>
      </c>
      <c r="C977" s="122">
        <v>0.008181787491956884</v>
      </c>
      <c r="D977" s="84" t="s">
        <v>1939</v>
      </c>
      <c r="E977" s="84" t="b">
        <v>0</v>
      </c>
      <c r="F977" s="84" t="b">
        <v>0</v>
      </c>
      <c r="G977" s="84" t="b">
        <v>0</v>
      </c>
    </row>
    <row r="978" spans="1:7" ht="15">
      <c r="A978" s="84" t="s">
        <v>2026</v>
      </c>
      <c r="B978" s="84">
        <v>5</v>
      </c>
      <c r="C978" s="122">
        <v>0.01328436687983982</v>
      </c>
      <c r="D978" s="84" t="s">
        <v>1940</v>
      </c>
      <c r="E978" s="84" t="b">
        <v>0</v>
      </c>
      <c r="F978" s="84" t="b">
        <v>0</v>
      </c>
      <c r="G978" s="84" t="b">
        <v>0</v>
      </c>
    </row>
    <row r="979" spans="1:7" ht="15">
      <c r="A979" s="84" t="s">
        <v>2028</v>
      </c>
      <c r="B979" s="84">
        <v>4</v>
      </c>
      <c r="C979" s="122">
        <v>0.017675494449912323</v>
      </c>
      <c r="D979" s="84" t="s">
        <v>1940</v>
      </c>
      <c r="E979" s="84" t="b">
        <v>0</v>
      </c>
      <c r="F979" s="84" t="b">
        <v>0</v>
      </c>
      <c r="G979" s="84" t="b">
        <v>0</v>
      </c>
    </row>
    <row r="980" spans="1:7" ht="15">
      <c r="A980" s="84" t="s">
        <v>2068</v>
      </c>
      <c r="B980" s="84">
        <v>3</v>
      </c>
      <c r="C980" s="122">
        <v>0.029676438782742308</v>
      </c>
      <c r="D980" s="84" t="s">
        <v>1940</v>
      </c>
      <c r="E980" s="84" t="b">
        <v>0</v>
      </c>
      <c r="F980" s="84" t="b">
        <v>0</v>
      </c>
      <c r="G980" s="84" t="b">
        <v>0</v>
      </c>
    </row>
    <row r="981" spans="1:7" ht="15">
      <c r="A981" s="84" t="s">
        <v>2025</v>
      </c>
      <c r="B981" s="84">
        <v>3</v>
      </c>
      <c r="C981" s="122">
        <v>0.020071461016068787</v>
      </c>
      <c r="D981" s="84" t="s">
        <v>1940</v>
      </c>
      <c r="E981" s="84" t="b">
        <v>0</v>
      </c>
      <c r="F981" s="84" t="b">
        <v>0</v>
      </c>
      <c r="G981" s="84" t="b">
        <v>0</v>
      </c>
    </row>
    <row r="982" spans="1:7" ht="15">
      <c r="A982" s="84" t="s">
        <v>252</v>
      </c>
      <c r="B982" s="84">
        <v>2</v>
      </c>
      <c r="C982" s="122">
        <v>0.019784292521828204</v>
      </c>
      <c r="D982" s="84" t="s">
        <v>1940</v>
      </c>
      <c r="E982" s="84" t="b">
        <v>0</v>
      </c>
      <c r="F982" s="84" t="b">
        <v>0</v>
      </c>
      <c r="G982" s="84" t="b">
        <v>0</v>
      </c>
    </row>
    <row r="983" spans="1:7" ht="15">
      <c r="A983" s="84" t="s">
        <v>2082</v>
      </c>
      <c r="B983" s="84">
        <v>2</v>
      </c>
      <c r="C983" s="122">
        <v>0.019784292521828204</v>
      </c>
      <c r="D983" s="84" t="s">
        <v>1940</v>
      </c>
      <c r="E983" s="84" t="b">
        <v>0</v>
      </c>
      <c r="F983" s="84" t="b">
        <v>0</v>
      </c>
      <c r="G983" s="84" t="b">
        <v>0</v>
      </c>
    </row>
    <row r="984" spans="1:7" ht="15">
      <c r="A984" s="84" t="s">
        <v>2083</v>
      </c>
      <c r="B984" s="84">
        <v>2</v>
      </c>
      <c r="C984" s="122">
        <v>0.019784292521828204</v>
      </c>
      <c r="D984" s="84" t="s">
        <v>1940</v>
      </c>
      <c r="E984" s="84" t="b">
        <v>0</v>
      </c>
      <c r="F984" s="84" t="b">
        <v>0</v>
      </c>
      <c r="G984" s="84" t="b">
        <v>0</v>
      </c>
    </row>
    <row r="985" spans="1:7" ht="15">
      <c r="A985" s="84" t="s">
        <v>273</v>
      </c>
      <c r="B985" s="84">
        <v>2</v>
      </c>
      <c r="C985" s="122">
        <v>0</v>
      </c>
      <c r="D985" s="84" t="s">
        <v>1942</v>
      </c>
      <c r="E985" s="84" t="b">
        <v>0</v>
      </c>
      <c r="F985" s="84" t="b">
        <v>0</v>
      </c>
      <c r="G985" s="84" t="b">
        <v>0</v>
      </c>
    </row>
    <row r="986" spans="1:7" ht="15">
      <c r="A986" s="84" t="s">
        <v>2086</v>
      </c>
      <c r="B986" s="84">
        <v>2</v>
      </c>
      <c r="C986" s="122">
        <v>0</v>
      </c>
      <c r="D986" s="84" t="s">
        <v>1942</v>
      </c>
      <c r="E986" s="84" t="b">
        <v>0</v>
      </c>
      <c r="F986" s="84" t="b">
        <v>0</v>
      </c>
      <c r="G986" s="84" t="b">
        <v>0</v>
      </c>
    </row>
    <row r="987" spans="1:7" ht="15">
      <c r="A987" s="84" t="s">
        <v>2087</v>
      </c>
      <c r="B987" s="84">
        <v>2</v>
      </c>
      <c r="C987" s="122">
        <v>0</v>
      </c>
      <c r="D987" s="84" t="s">
        <v>1942</v>
      </c>
      <c r="E987" s="84" t="b">
        <v>0</v>
      </c>
      <c r="F987" s="84" t="b">
        <v>0</v>
      </c>
      <c r="G987" s="84" t="b">
        <v>0</v>
      </c>
    </row>
    <row r="988" spans="1:7" ht="15">
      <c r="A988" s="84" t="s">
        <v>2065</v>
      </c>
      <c r="B988" s="84">
        <v>2</v>
      </c>
      <c r="C988" s="122">
        <v>0</v>
      </c>
      <c r="D988" s="84" t="s">
        <v>1943</v>
      </c>
      <c r="E988" s="84" t="b">
        <v>0</v>
      </c>
      <c r="F988" s="84" t="b">
        <v>0</v>
      </c>
      <c r="G988" s="84" t="b">
        <v>0</v>
      </c>
    </row>
    <row r="989" spans="1:7" ht="15">
      <c r="A989" s="84" t="s">
        <v>2089</v>
      </c>
      <c r="B989" s="84">
        <v>2</v>
      </c>
      <c r="C989" s="122">
        <v>0</v>
      </c>
      <c r="D989" s="84" t="s">
        <v>1943</v>
      </c>
      <c r="E989" s="84" t="b">
        <v>0</v>
      </c>
      <c r="F989" s="84" t="b">
        <v>0</v>
      </c>
      <c r="G989" s="84" t="b">
        <v>0</v>
      </c>
    </row>
    <row r="990" spans="1:7" ht="15">
      <c r="A990" s="84" t="s">
        <v>2090</v>
      </c>
      <c r="B990" s="84">
        <v>2</v>
      </c>
      <c r="C990" s="122">
        <v>0</v>
      </c>
      <c r="D990" s="84" t="s">
        <v>1943</v>
      </c>
      <c r="E990" s="84" t="b">
        <v>0</v>
      </c>
      <c r="F990" s="84" t="b">
        <v>0</v>
      </c>
      <c r="G990" s="84" t="b">
        <v>0</v>
      </c>
    </row>
    <row r="991" spans="1:7" ht="15">
      <c r="A991" s="84" t="s">
        <v>2091</v>
      </c>
      <c r="B991" s="84">
        <v>2</v>
      </c>
      <c r="C991" s="122">
        <v>0</v>
      </c>
      <c r="D991" s="84" t="s">
        <v>1943</v>
      </c>
      <c r="E991" s="84" t="b">
        <v>0</v>
      </c>
      <c r="F991" s="84" t="b">
        <v>0</v>
      </c>
      <c r="G991" s="84" t="b">
        <v>0</v>
      </c>
    </row>
    <row r="992" spans="1:7" ht="15">
      <c r="A992" s="84" t="s">
        <v>2092</v>
      </c>
      <c r="B992" s="84">
        <v>2</v>
      </c>
      <c r="C992" s="122">
        <v>0</v>
      </c>
      <c r="D992" s="84" t="s">
        <v>1943</v>
      </c>
      <c r="E992" s="84" t="b">
        <v>0</v>
      </c>
      <c r="F992" s="84" t="b">
        <v>0</v>
      </c>
      <c r="G992" s="84" t="b">
        <v>0</v>
      </c>
    </row>
    <row r="993" spans="1:7" ht="15">
      <c r="A993" s="84" t="s">
        <v>2093</v>
      </c>
      <c r="B993" s="84">
        <v>2</v>
      </c>
      <c r="C993" s="122">
        <v>0</v>
      </c>
      <c r="D993" s="84" t="s">
        <v>1943</v>
      </c>
      <c r="E993" s="84" t="b">
        <v>0</v>
      </c>
      <c r="F993" s="84" t="b">
        <v>0</v>
      </c>
      <c r="G993" s="84" t="b">
        <v>0</v>
      </c>
    </row>
    <row r="994" spans="1:7" ht="15">
      <c r="A994" s="84" t="s">
        <v>2094</v>
      </c>
      <c r="B994" s="84">
        <v>2</v>
      </c>
      <c r="C994" s="122">
        <v>0</v>
      </c>
      <c r="D994" s="84" t="s">
        <v>1943</v>
      </c>
      <c r="E994" s="84" t="b">
        <v>0</v>
      </c>
      <c r="F994" s="84" t="b">
        <v>0</v>
      </c>
      <c r="G994" s="84" t="b">
        <v>0</v>
      </c>
    </row>
    <row r="995" spans="1:7" ht="15">
      <c r="A995" s="84" t="s">
        <v>2082</v>
      </c>
      <c r="B995" s="84">
        <v>2</v>
      </c>
      <c r="C995" s="122">
        <v>0</v>
      </c>
      <c r="D995" s="84" t="s">
        <v>1943</v>
      </c>
      <c r="E995" s="84" t="b">
        <v>0</v>
      </c>
      <c r="F995" s="84" t="b">
        <v>0</v>
      </c>
      <c r="G995" s="84" t="b">
        <v>0</v>
      </c>
    </row>
    <row r="996" spans="1:7" ht="15">
      <c r="A996" s="84" t="s">
        <v>2095</v>
      </c>
      <c r="B996" s="84">
        <v>2</v>
      </c>
      <c r="C996" s="122">
        <v>0</v>
      </c>
      <c r="D996" s="84" t="s">
        <v>1943</v>
      </c>
      <c r="E996" s="84" t="b">
        <v>0</v>
      </c>
      <c r="F996" s="84" t="b">
        <v>0</v>
      </c>
      <c r="G996" s="84" t="b">
        <v>0</v>
      </c>
    </row>
    <row r="997" spans="1:7" ht="15">
      <c r="A997" s="84" t="s">
        <v>2096</v>
      </c>
      <c r="B997" s="84">
        <v>2</v>
      </c>
      <c r="C997" s="122">
        <v>0</v>
      </c>
      <c r="D997" s="84" t="s">
        <v>1943</v>
      </c>
      <c r="E997" s="84" t="b">
        <v>0</v>
      </c>
      <c r="F997" s="84" t="b">
        <v>0</v>
      </c>
      <c r="G997" s="84" t="b">
        <v>0</v>
      </c>
    </row>
    <row r="998" spans="1:7" ht="15">
      <c r="A998" s="84" t="s">
        <v>2648</v>
      </c>
      <c r="B998" s="84">
        <v>2</v>
      </c>
      <c r="C998" s="122">
        <v>0</v>
      </c>
      <c r="D998" s="84" t="s">
        <v>1943</v>
      </c>
      <c r="E998" s="84" t="b">
        <v>0</v>
      </c>
      <c r="F998" s="84" t="b">
        <v>0</v>
      </c>
      <c r="G998" s="84" t="b">
        <v>0</v>
      </c>
    </row>
    <row r="999" spans="1:7" ht="15">
      <c r="A999" s="84" t="s">
        <v>2512</v>
      </c>
      <c r="B999" s="84">
        <v>2</v>
      </c>
      <c r="C999" s="122">
        <v>0</v>
      </c>
      <c r="D999" s="84" t="s">
        <v>1943</v>
      </c>
      <c r="E999" s="84" t="b">
        <v>0</v>
      </c>
      <c r="F999" s="84" t="b">
        <v>0</v>
      </c>
      <c r="G999" s="84" t="b">
        <v>0</v>
      </c>
    </row>
    <row r="1000" spans="1:7" ht="15">
      <c r="A1000" s="84" t="s">
        <v>2098</v>
      </c>
      <c r="B1000" s="84">
        <v>4</v>
      </c>
      <c r="C1000" s="122">
        <v>0.028669523396569637</v>
      </c>
      <c r="D1000" s="84" t="s">
        <v>1944</v>
      </c>
      <c r="E1000" s="84" t="b">
        <v>0</v>
      </c>
      <c r="F1000" s="84" t="b">
        <v>0</v>
      </c>
      <c r="G1000" s="84" t="b">
        <v>0</v>
      </c>
    </row>
    <row r="1001" spans="1:7" ht="15">
      <c r="A1001" s="84" t="s">
        <v>2078</v>
      </c>
      <c r="B1001" s="84">
        <v>4</v>
      </c>
      <c r="C1001" s="122">
        <v>0.028669523396569637</v>
      </c>
      <c r="D1001" s="84" t="s">
        <v>1944</v>
      </c>
      <c r="E1001" s="84" t="b">
        <v>0</v>
      </c>
      <c r="F1001" s="84" t="b">
        <v>0</v>
      </c>
      <c r="G1001" s="84" t="b">
        <v>0</v>
      </c>
    </row>
    <row r="1002" spans="1:7" ht="15">
      <c r="A1002" s="84" t="s">
        <v>2099</v>
      </c>
      <c r="B1002" s="84">
        <v>4</v>
      </c>
      <c r="C1002" s="122">
        <v>0.028669523396569637</v>
      </c>
      <c r="D1002" s="84" t="s">
        <v>1944</v>
      </c>
      <c r="E1002" s="84" t="b">
        <v>0</v>
      </c>
      <c r="F1002" s="84" t="b">
        <v>0</v>
      </c>
      <c r="G1002" s="84" t="b">
        <v>0</v>
      </c>
    </row>
    <row r="1003" spans="1:7" ht="15">
      <c r="A1003" s="84" t="s">
        <v>2100</v>
      </c>
      <c r="B1003" s="84">
        <v>4</v>
      </c>
      <c r="C1003" s="122">
        <v>0.028669523396569637</v>
      </c>
      <c r="D1003" s="84" t="s">
        <v>1944</v>
      </c>
      <c r="E1003" s="84" t="b">
        <v>0</v>
      </c>
      <c r="F1003" s="84" t="b">
        <v>0</v>
      </c>
      <c r="G1003" s="84" t="b">
        <v>0</v>
      </c>
    </row>
    <row r="1004" spans="1:7" ht="15">
      <c r="A1004" s="84" t="s">
        <v>2101</v>
      </c>
      <c r="B1004" s="84">
        <v>2</v>
      </c>
      <c r="C1004" s="122">
        <v>0.028669523396569637</v>
      </c>
      <c r="D1004" s="84" t="s">
        <v>1944</v>
      </c>
      <c r="E1004" s="84" t="b">
        <v>0</v>
      </c>
      <c r="F1004" s="84" t="b">
        <v>0</v>
      </c>
      <c r="G1004" s="84" t="b">
        <v>0</v>
      </c>
    </row>
    <row r="1005" spans="1:7" ht="15">
      <c r="A1005" s="84" t="s">
        <v>2102</v>
      </c>
      <c r="B1005" s="84">
        <v>2</v>
      </c>
      <c r="C1005" s="122">
        <v>0.028669523396569637</v>
      </c>
      <c r="D1005" s="84" t="s">
        <v>1944</v>
      </c>
      <c r="E1005" s="84" t="b">
        <v>0</v>
      </c>
      <c r="F1005" s="84" t="b">
        <v>0</v>
      </c>
      <c r="G1005" s="84" t="b">
        <v>0</v>
      </c>
    </row>
    <row r="1006" spans="1:7" ht="15">
      <c r="A1006" s="84" t="s">
        <v>2103</v>
      </c>
      <c r="B1006" s="84">
        <v>2</v>
      </c>
      <c r="C1006" s="122">
        <v>0.028669523396569637</v>
      </c>
      <c r="D1006" s="84" t="s">
        <v>1944</v>
      </c>
      <c r="E1006" s="84" t="b">
        <v>0</v>
      </c>
      <c r="F1006" s="84" t="b">
        <v>0</v>
      </c>
      <c r="G1006" s="84" t="b">
        <v>0</v>
      </c>
    </row>
    <row r="1007" spans="1:7" ht="15">
      <c r="A1007" s="84" t="s">
        <v>2104</v>
      </c>
      <c r="B1007" s="84">
        <v>2</v>
      </c>
      <c r="C1007" s="122">
        <v>0.028669523396569637</v>
      </c>
      <c r="D1007" s="84" t="s">
        <v>1944</v>
      </c>
      <c r="E1007" s="84" t="b">
        <v>1</v>
      </c>
      <c r="F1007" s="84" t="b">
        <v>0</v>
      </c>
      <c r="G1007" s="84" t="b">
        <v>0</v>
      </c>
    </row>
    <row r="1008" spans="1:7" ht="15">
      <c r="A1008" s="84" t="s">
        <v>265</v>
      </c>
      <c r="B1008" s="84">
        <v>2</v>
      </c>
      <c r="C1008" s="122">
        <v>0.028669523396569637</v>
      </c>
      <c r="D1008" s="84" t="s">
        <v>1944</v>
      </c>
      <c r="E1008" s="84" t="b">
        <v>0</v>
      </c>
      <c r="F1008" s="84" t="b">
        <v>0</v>
      </c>
      <c r="G1008" s="84" t="b">
        <v>0</v>
      </c>
    </row>
    <row r="1009" spans="1:7" ht="15">
      <c r="A1009" s="84" t="s">
        <v>2105</v>
      </c>
      <c r="B1009" s="84">
        <v>2</v>
      </c>
      <c r="C1009" s="122">
        <v>0.028669523396569637</v>
      </c>
      <c r="D1009" s="84" t="s">
        <v>1944</v>
      </c>
      <c r="E1009" s="84" t="b">
        <v>0</v>
      </c>
      <c r="F1009" s="84" t="b">
        <v>0</v>
      </c>
      <c r="G1009" s="84" t="b">
        <v>0</v>
      </c>
    </row>
    <row r="1010" spans="1:7" ht="15">
      <c r="A1010" s="84" t="s">
        <v>562</v>
      </c>
      <c r="B1010" s="84">
        <v>2</v>
      </c>
      <c r="C1010" s="122">
        <v>0.028669523396569637</v>
      </c>
      <c r="D1010" s="84" t="s">
        <v>1944</v>
      </c>
      <c r="E1010" s="84" t="b">
        <v>0</v>
      </c>
      <c r="F1010" s="84" t="b">
        <v>0</v>
      </c>
      <c r="G10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2805</v>
      </c>
      <c r="B1" s="13" t="s">
        <v>2806</v>
      </c>
      <c r="C1" s="13" t="s">
        <v>2799</v>
      </c>
      <c r="D1" s="13" t="s">
        <v>2800</v>
      </c>
      <c r="E1" s="13" t="s">
        <v>2807</v>
      </c>
      <c r="F1" s="13" t="s">
        <v>144</v>
      </c>
      <c r="G1" s="13" t="s">
        <v>2808</v>
      </c>
      <c r="H1" s="13" t="s">
        <v>2809</v>
      </c>
      <c r="I1" s="13" t="s">
        <v>2810</v>
      </c>
      <c r="J1" s="13" t="s">
        <v>2811</v>
      </c>
      <c r="K1" s="13" t="s">
        <v>2812</v>
      </c>
      <c r="L1" s="13" t="s">
        <v>2813</v>
      </c>
    </row>
    <row r="2" spans="1:12" ht="15">
      <c r="A2" s="84" t="s">
        <v>2061</v>
      </c>
      <c r="B2" s="84" t="s">
        <v>2062</v>
      </c>
      <c r="C2" s="84">
        <v>30</v>
      </c>
      <c r="D2" s="122">
        <v>0.008694447188907169</v>
      </c>
      <c r="E2" s="122">
        <v>1.9259992664561554</v>
      </c>
      <c r="F2" s="84" t="s">
        <v>2801</v>
      </c>
      <c r="G2" s="84" t="b">
        <v>0</v>
      </c>
      <c r="H2" s="84" t="b">
        <v>0</v>
      </c>
      <c r="I2" s="84" t="b">
        <v>0</v>
      </c>
      <c r="J2" s="84" t="b">
        <v>0</v>
      </c>
      <c r="K2" s="84" t="b">
        <v>0</v>
      </c>
      <c r="L2" s="84" t="b">
        <v>0</v>
      </c>
    </row>
    <row r="3" spans="1:12" ht="15">
      <c r="A3" s="84" t="s">
        <v>2023</v>
      </c>
      <c r="B3" s="84" t="s">
        <v>2024</v>
      </c>
      <c r="C3" s="84">
        <v>28</v>
      </c>
      <c r="D3" s="122">
        <v>0.008393915930727332</v>
      </c>
      <c r="E3" s="122">
        <v>1.4684253637394544</v>
      </c>
      <c r="F3" s="84" t="s">
        <v>2801</v>
      </c>
      <c r="G3" s="84" t="b">
        <v>0</v>
      </c>
      <c r="H3" s="84" t="b">
        <v>0</v>
      </c>
      <c r="I3" s="84" t="b">
        <v>0</v>
      </c>
      <c r="J3" s="84" t="b">
        <v>0</v>
      </c>
      <c r="K3" s="84" t="b">
        <v>0</v>
      </c>
      <c r="L3" s="84" t="b">
        <v>0</v>
      </c>
    </row>
    <row r="4" spans="1:12" ht="15">
      <c r="A4" s="84" t="s">
        <v>581</v>
      </c>
      <c r="B4" s="84" t="s">
        <v>2061</v>
      </c>
      <c r="C4" s="84">
        <v>20</v>
      </c>
      <c r="D4" s="122">
        <v>0.00696789665591603</v>
      </c>
      <c r="E4" s="122">
        <v>1.6037799717222363</v>
      </c>
      <c r="F4" s="84" t="s">
        <v>2801</v>
      </c>
      <c r="G4" s="84" t="b">
        <v>0</v>
      </c>
      <c r="H4" s="84" t="b">
        <v>0</v>
      </c>
      <c r="I4" s="84" t="b">
        <v>0</v>
      </c>
      <c r="J4" s="84" t="b">
        <v>0</v>
      </c>
      <c r="K4" s="84" t="b">
        <v>0</v>
      </c>
      <c r="L4" s="84" t="b">
        <v>0</v>
      </c>
    </row>
    <row r="5" spans="1:12" ht="15">
      <c r="A5" s="84" t="s">
        <v>2062</v>
      </c>
      <c r="B5" s="84" t="s">
        <v>1226</v>
      </c>
      <c r="C5" s="84">
        <v>18</v>
      </c>
      <c r="D5" s="122">
        <v>0.006545103939789549</v>
      </c>
      <c r="E5" s="122">
        <v>1.9439108557648577</v>
      </c>
      <c r="F5" s="84" t="s">
        <v>2801</v>
      </c>
      <c r="G5" s="84" t="b">
        <v>0</v>
      </c>
      <c r="H5" s="84" t="b">
        <v>0</v>
      </c>
      <c r="I5" s="84" t="b">
        <v>0</v>
      </c>
      <c r="J5" s="84" t="b">
        <v>0</v>
      </c>
      <c r="K5" s="84" t="b">
        <v>0</v>
      </c>
      <c r="L5" s="84" t="b">
        <v>0</v>
      </c>
    </row>
    <row r="6" spans="1:12" ht="15">
      <c r="A6" s="84" t="s">
        <v>581</v>
      </c>
      <c r="B6" s="84" t="s">
        <v>2067</v>
      </c>
      <c r="C6" s="84">
        <v>15</v>
      </c>
      <c r="D6" s="122">
        <v>0.005849369281399598</v>
      </c>
      <c r="E6" s="122">
        <v>1.5349571770928678</v>
      </c>
      <c r="F6" s="84" t="s">
        <v>2801</v>
      </c>
      <c r="G6" s="84" t="b">
        <v>0</v>
      </c>
      <c r="H6" s="84" t="b">
        <v>0</v>
      </c>
      <c r="I6" s="84" t="b">
        <v>0</v>
      </c>
      <c r="J6" s="84" t="b">
        <v>0</v>
      </c>
      <c r="K6" s="84" t="b">
        <v>0</v>
      </c>
      <c r="L6" s="84" t="b">
        <v>0</v>
      </c>
    </row>
    <row r="7" spans="1:12" ht="15">
      <c r="A7" s="84" t="s">
        <v>2083</v>
      </c>
      <c r="B7" s="84" t="s">
        <v>2068</v>
      </c>
      <c r="C7" s="84">
        <v>13</v>
      </c>
      <c r="D7" s="122">
        <v>0.005338223433013044</v>
      </c>
      <c r="E7" s="122">
        <v>2.08278537031645</v>
      </c>
      <c r="F7" s="84" t="s">
        <v>2801</v>
      </c>
      <c r="G7" s="84" t="b">
        <v>0</v>
      </c>
      <c r="H7" s="84" t="b">
        <v>0</v>
      </c>
      <c r="I7" s="84" t="b">
        <v>0</v>
      </c>
      <c r="J7" s="84" t="b">
        <v>0</v>
      </c>
      <c r="K7" s="84" t="b">
        <v>0</v>
      </c>
      <c r="L7" s="84" t="b">
        <v>0</v>
      </c>
    </row>
    <row r="8" spans="1:12" ht="15">
      <c r="A8" s="84" t="s">
        <v>252</v>
      </c>
      <c r="B8" s="84" t="s">
        <v>2071</v>
      </c>
      <c r="C8" s="84">
        <v>12</v>
      </c>
      <c r="D8" s="122">
        <v>0.005066361744513116</v>
      </c>
      <c r="E8" s="122">
        <v>0.8148488143334889</v>
      </c>
      <c r="F8" s="84" t="s">
        <v>2801</v>
      </c>
      <c r="G8" s="84" t="b">
        <v>0</v>
      </c>
      <c r="H8" s="84" t="b">
        <v>0</v>
      </c>
      <c r="I8" s="84" t="b">
        <v>0</v>
      </c>
      <c r="J8" s="84" t="b">
        <v>1</v>
      </c>
      <c r="K8" s="84" t="b">
        <v>0</v>
      </c>
      <c r="L8" s="84" t="b">
        <v>0</v>
      </c>
    </row>
    <row r="9" spans="1:12" ht="15">
      <c r="A9" s="84" t="s">
        <v>2078</v>
      </c>
      <c r="B9" s="84" t="s">
        <v>252</v>
      </c>
      <c r="C9" s="84">
        <v>12</v>
      </c>
      <c r="D9" s="122">
        <v>0.005066361744513116</v>
      </c>
      <c r="E9" s="122">
        <v>1.365331960286418</v>
      </c>
      <c r="F9" s="84" t="s">
        <v>2801</v>
      </c>
      <c r="G9" s="84" t="b">
        <v>0</v>
      </c>
      <c r="H9" s="84" t="b">
        <v>0</v>
      </c>
      <c r="I9" s="84" t="b">
        <v>0</v>
      </c>
      <c r="J9" s="84" t="b">
        <v>0</v>
      </c>
      <c r="K9" s="84" t="b">
        <v>0</v>
      </c>
      <c r="L9" s="84" t="b">
        <v>0</v>
      </c>
    </row>
    <row r="10" spans="1:12" ht="15">
      <c r="A10" s="84" t="s">
        <v>2025</v>
      </c>
      <c r="B10" s="84" t="s">
        <v>595</v>
      </c>
      <c r="C10" s="84">
        <v>10</v>
      </c>
      <c r="D10" s="122">
        <v>0.0044853787859220244</v>
      </c>
      <c r="E10" s="122">
        <v>1.5306993539503262</v>
      </c>
      <c r="F10" s="84" t="s">
        <v>2801</v>
      </c>
      <c r="G10" s="84" t="b">
        <v>0</v>
      </c>
      <c r="H10" s="84" t="b">
        <v>0</v>
      </c>
      <c r="I10" s="84" t="b">
        <v>0</v>
      </c>
      <c r="J10" s="84" t="b">
        <v>0</v>
      </c>
      <c r="K10" s="84" t="b">
        <v>0</v>
      </c>
      <c r="L10" s="84" t="b">
        <v>0</v>
      </c>
    </row>
    <row r="11" spans="1:12" ht="15">
      <c r="A11" s="84" t="s">
        <v>265</v>
      </c>
      <c r="B11" s="84" t="s">
        <v>2433</v>
      </c>
      <c r="C11" s="84">
        <v>10</v>
      </c>
      <c r="D11" s="122">
        <v>0.0044853787859220244</v>
      </c>
      <c r="E11" s="122">
        <v>1.5054934298853766</v>
      </c>
      <c r="F11" s="84" t="s">
        <v>2801</v>
      </c>
      <c r="G11" s="84" t="b">
        <v>0</v>
      </c>
      <c r="H11" s="84" t="b">
        <v>0</v>
      </c>
      <c r="I11" s="84" t="b">
        <v>0</v>
      </c>
      <c r="J11" s="84" t="b">
        <v>0</v>
      </c>
      <c r="K11" s="84" t="b">
        <v>0</v>
      </c>
      <c r="L11" s="84" t="b">
        <v>0</v>
      </c>
    </row>
    <row r="12" spans="1:12" ht="15">
      <c r="A12" s="84" t="s">
        <v>252</v>
      </c>
      <c r="B12" s="84" t="s">
        <v>2430</v>
      </c>
      <c r="C12" s="84">
        <v>10</v>
      </c>
      <c r="D12" s="122">
        <v>0.0044853787859220244</v>
      </c>
      <c r="E12" s="122">
        <v>1.2541815081637515</v>
      </c>
      <c r="F12" s="84" t="s">
        <v>2801</v>
      </c>
      <c r="G12" s="84" t="b">
        <v>0</v>
      </c>
      <c r="H12" s="84" t="b">
        <v>0</v>
      </c>
      <c r="I12" s="84" t="b">
        <v>0</v>
      </c>
      <c r="J12" s="84" t="b">
        <v>0</v>
      </c>
      <c r="K12" s="84" t="b">
        <v>0</v>
      </c>
      <c r="L12" s="84" t="b">
        <v>0</v>
      </c>
    </row>
    <row r="13" spans="1:12" ht="15">
      <c r="A13" s="84" t="s">
        <v>2074</v>
      </c>
      <c r="B13" s="84" t="s">
        <v>2071</v>
      </c>
      <c r="C13" s="84">
        <v>10</v>
      </c>
      <c r="D13" s="122">
        <v>0.0044853787859220244</v>
      </c>
      <c r="E13" s="122">
        <v>1.8846065812979305</v>
      </c>
      <c r="F13" s="84" t="s">
        <v>2801</v>
      </c>
      <c r="G13" s="84" t="b">
        <v>0</v>
      </c>
      <c r="H13" s="84" t="b">
        <v>0</v>
      </c>
      <c r="I13" s="84" t="b">
        <v>0</v>
      </c>
      <c r="J13" s="84" t="b">
        <v>1</v>
      </c>
      <c r="K13" s="84" t="b">
        <v>0</v>
      </c>
      <c r="L13" s="84" t="b">
        <v>0</v>
      </c>
    </row>
    <row r="14" spans="1:12" ht="15">
      <c r="A14" s="84" t="s">
        <v>2071</v>
      </c>
      <c r="B14" s="84" t="s">
        <v>2075</v>
      </c>
      <c r="C14" s="84">
        <v>10</v>
      </c>
      <c r="D14" s="122">
        <v>0.0044853787859220244</v>
      </c>
      <c r="E14" s="122">
        <v>1.8882107055667556</v>
      </c>
      <c r="F14" s="84" t="s">
        <v>2801</v>
      </c>
      <c r="G14" s="84" t="b">
        <v>1</v>
      </c>
      <c r="H14" s="84" t="b">
        <v>0</v>
      </c>
      <c r="I14" s="84" t="b">
        <v>0</v>
      </c>
      <c r="J14" s="84" t="b">
        <v>0</v>
      </c>
      <c r="K14" s="84" t="b">
        <v>0</v>
      </c>
      <c r="L14" s="84" t="b">
        <v>0</v>
      </c>
    </row>
    <row r="15" spans="1:12" ht="15">
      <c r="A15" s="84" t="s">
        <v>2075</v>
      </c>
      <c r="B15" s="84" t="s">
        <v>2076</v>
      </c>
      <c r="C15" s="84">
        <v>10</v>
      </c>
      <c r="D15" s="122">
        <v>0.0044853787859220244</v>
      </c>
      <c r="E15" s="122">
        <v>2.444513206334043</v>
      </c>
      <c r="F15" s="84" t="s">
        <v>2801</v>
      </c>
      <c r="G15" s="84" t="b">
        <v>0</v>
      </c>
      <c r="H15" s="84" t="b">
        <v>0</v>
      </c>
      <c r="I15" s="84" t="b">
        <v>0</v>
      </c>
      <c r="J15" s="84" t="b">
        <v>0</v>
      </c>
      <c r="K15" s="84" t="b">
        <v>0</v>
      </c>
      <c r="L15" s="84" t="b">
        <v>0</v>
      </c>
    </row>
    <row r="16" spans="1:12" ht="15">
      <c r="A16" s="84" t="s">
        <v>2076</v>
      </c>
      <c r="B16" s="84" t="s">
        <v>2077</v>
      </c>
      <c r="C16" s="84">
        <v>10</v>
      </c>
      <c r="D16" s="122">
        <v>0.0044853787859220244</v>
      </c>
      <c r="E16" s="122">
        <v>2.3653319602864182</v>
      </c>
      <c r="F16" s="84" t="s">
        <v>2801</v>
      </c>
      <c r="G16" s="84" t="b">
        <v>0</v>
      </c>
      <c r="H16" s="84" t="b">
        <v>0</v>
      </c>
      <c r="I16" s="84" t="b">
        <v>0</v>
      </c>
      <c r="J16" s="84" t="b">
        <v>0</v>
      </c>
      <c r="K16" s="84" t="b">
        <v>0</v>
      </c>
      <c r="L16" s="84" t="b">
        <v>0</v>
      </c>
    </row>
    <row r="17" spans="1:12" ht="15">
      <c r="A17" s="84" t="s">
        <v>2077</v>
      </c>
      <c r="B17" s="84" t="s">
        <v>2078</v>
      </c>
      <c r="C17" s="84">
        <v>10</v>
      </c>
      <c r="D17" s="122">
        <v>0.0044853787859220244</v>
      </c>
      <c r="E17" s="122">
        <v>2.161211977630493</v>
      </c>
      <c r="F17" s="84" t="s">
        <v>2801</v>
      </c>
      <c r="G17" s="84" t="b">
        <v>0</v>
      </c>
      <c r="H17" s="84" t="b">
        <v>0</v>
      </c>
      <c r="I17" s="84" t="b">
        <v>0</v>
      </c>
      <c r="J17" s="84" t="b">
        <v>0</v>
      </c>
      <c r="K17" s="84" t="b">
        <v>0</v>
      </c>
      <c r="L17" s="84" t="b">
        <v>0</v>
      </c>
    </row>
    <row r="18" spans="1:12" ht="15">
      <c r="A18" s="84" t="s">
        <v>2071</v>
      </c>
      <c r="B18" s="84" t="s">
        <v>2079</v>
      </c>
      <c r="C18" s="84">
        <v>10</v>
      </c>
      <c r="D18" s="122">
        <v>0.0044853787859220244</v>
      </c>
      <c r="E18" s="122">
        <v>1.774267353259919</v>
      </c>
      <c r="F18" s="84" t="s">
        <v>2801</v>
      </c>
      <c r="G18" s="84" t="b">
        <v>1</v>
      </c>
      <c r="H18" s="84" t="b">
        <v>0</v>
      </c>
      <c r="I18" s="84" t="b">
        <v>0</v>
      </c>
      <c r="J18" s="84" t="b">
        <v>0</v>
      </c>
      <c r="K18" s="84" t="b">
        <v>0</v>
      </c>
      <c r="L18" s="84" t="b">
        <v>0</v>
      </c>
    </row>
    <row r="19" spans="1:12" ht="15">
      <c r="A19" s="84" t="s">
        <v>2079</v>
      </c>
      <c r="B19" s="84" t="s">
        <v>2080</v>
      </c>
      <c r="C19" s="84">
        <v>10</v>
      </c>
      <c r="D19" s="122">
        <v>0.0044853787859220244</v>
      </c>
      <c r="E19" s="122">
        <v>2.2513886079795813</v>
      </c>
      <c r="F19" s="84" t="s">
        <v>2801</v>
      </c>
      <c r="G19" s="84" t="b">
        <v>0</v>
      </c>
      <c r="H19" s="84" t="b">
        <v>0</v>
      </c>
      <c r="I19" s="84" t="b">
        <v>0</v>
      </c>
      <c r="J19" s="84" t="b">
        <v>0</v>
      </c>
      <c r="K19" s="84" t="b">
        <v>0</v>
      </c>
      <c r="L19" s="84" t="b">
        <v>0</v>
      </c>
    </row>
    <row r="20" spans="1:12" ht="15">
      <c r="A20" s="84" t="s">
        <v>2080</v>
      </c>
      <c r="B20" s="84" t="s">
        <v>562</v>
      </c>
      <c r="C20" s="84">
        <v>10</v>
      </c>
      <c r="D20" s="122">
        <v>0.0044853787859220244</v>
      </c>
      <c r="E20" s="122">
        <v>1.684090722910831</v>
      </c>
      <c r="F20" s="84" t="s">
        <v>2801</v>
      </c>
      <c r="G20" s="84" t="b">
        <v>0</v>
      </c>
      <c r="H20" s="84" t="b">
        <v>0</v>
      </c>
      <c r="I20" s="84" t="b">
        <v>0</v>
      </c>
      <c r="J20" s="84" t="b">
        <v>0</v>
      </c>
      <c r="K20" s="84" t="b">
        <v>0</v>
      </c>
      <c r="L20" s="84" t="b">
        <v>0</v>
      </c>
    </row>
    <row r="21" spans="1:12" ht="15">
      <c r="A21" s="84" t="s">
        <v>2447</v>
      </c>
      <c r="B21" s="84" t="s">
        <v>2448</v>
      </c>
      <c r="C21" s="84">
        <v>9</v>
      </c>
      <c r="D21" s="122">
        <v>0.004173839382062383</v>
      </c>
      <c r="E21" s="122">
        <v>2.490270696894718</v>
      </c>
      <c r="F21" s="84" t="s">
        <v>2801</v>
      </c>
      <c r="G21" s="84" t="b">
        <v>0</v>
      </c>
      <c r="H21" s="84" t="b">
        <v>0</v>
      </c>
      <c r="I21" s="84" t="b">
        <v>0</v>
      </c>
      <c r="J21" s="84" t="b">
        <v>0</v>
      </c>
      <c r="K21" s="84" t="b">
        <v>0</v>
      </c>
      <c r="L21" s="84" t="b">
        <v>0</v>
      </c>
    </row>
    <row r="22" spans="1:12" ht="15">
      <c r="A22" s="84" t="s">
        <v>2448</v>
      </c>
      <c r="B22" s="84" t="s">
        <v>2449</v>
      </c>
      <c r="C22" s="84">
        <v>9</v>
      </c>
      <c r="D22" s="122">
        <v>0.004173839382062383</v>
      </c>
      <c r="E22" s="122">
        <v>2.490270696894718</v>
      </c>
      <c r="F22" s="84" t="s">
        <v>2801</v>
      </c>
      <c r="G22" s="84" t="b">
        <v>0</v>
      </c>
      <c r="H22" s="84" t="b">
        <v>0</v>
      </c>
      <c r="I22" s="84" t="b">
        <v>0</v>
      </c>
      <c r="J22" s="84" t="b">
        <v>0</v>
      </c>
      <c r="K22" s="84" t="b">
        <v>0</v>
      </c>
      <c r="L22" s="84" t="b">
        <v>0</v>
      </c>
    </row>
    <row r="23" spans="1:12" ht="15">
      <c r="A23" s="84" t="s">
        <v>2449</v>
      </c>
      <c r="B23" s="84" t="s">
        <v>2450</v>
      </c>
      <c r="C23" s="84">
        <v>9</v>
      </c>
      <c r="D23" s="122">
        <v>0.004173839382062383</v>
      </c>
      <c r="E23" s="122">
        <v>2.490270696894718</v>
      </c>
      <c r="F23" s="84" t="s">
        <v>2801</v>
      </c>
      <c r="G23" s="84" t="b">
        <v>0</v>
      </c>
      <c r="H23" s="84" t="b">
        <v>0</v>
      </c>
      <c r="I23" s="84" t="b">
        <v>0</v>
      </c>
      <c r="J23" s="84" t="b">
        <v>0</v>
      </c>
      <c r="K23" s="84" t="b">
        <v>0</v>
      </c>
      <c r="L23" s="84" t="b">
        <v>0</v>
      </c>
    </row>
    <row r="24" spans="1:12" ht="15">
      <c r="A24" s="84" t="s">
        <v>2023</v>
      </c>
      <c r="B24" s="84" t="s">
        <v>2025</v>
      </c>
      <c r="C24" s="84">
        <v>9</v>
      </c>
      <c r="D24" s="122">
        <v>0.004173839382062383</v>
      </c>
      <c r="E24" s="122">
        <v>1.0512305557746784</v>
      </c>
      <c r="F24" s="84" t="s">
        <v>2801</v>
      </c>
      <c r="G24" s="84" t="b">
        <v>0</v>
      </c>
      <c r="H24" s="84" t="b">
        <v>0</v>
      </c>
      <c r="I24" s="84" t="b">
        <v>0</v>
      </c>
      <c r="J24" s="84" t="b">
        <v>0</v>
      </c>
      <c r="K24" s="84" t="b">
        <v>0</v>
      </c>
      <c r="L24" s="84" t="b">
        <v>0</v>
      </c>
    </row>
    <row r="25" spans="1:12" ht="15">
      <c r="A25" s="84" t="s">
        <v>2441</v>
      </c>
      <c r="B25" s="84" t="s">
        <v>2102</v>
      </c>
      <c r="C25" s="84">
        <v>9</v>
      </c>
      <c r="D25" s="122">
        <v>0.004173839382062383</v>
      </c>
      <c r="E25" s="122">
        <v>2.25262768009513</v>
      </c>
      <c r="F25" s="84" t="s">
        <v>2801</v>
      </c>
      <c r="G25" s="84" t="b">
        <v>0</v>
      </c>
      <c r="H25" s="84" t="b">
        <v>0</v>
      </c>
      <c r="I25" s="84" t="b">
        <v>0</v>
      </c>
      <c r="J25" s="84" t="b">
        <v>0</v>
      </c>
      <c r="K25" s="84" t="b">
        <v>0</v>
      </c>
      <c r="L25" s="84" t="b">
        <v>0</v>
      </c>
    </row>
    <row r="26" spans="1:12" ht="15">
      <c r="A26" s="84" t="s">
        <v>2424</v>
      </c>
      <c r="B26" s="84" t="s">
        <v>2452</v>
      </c>
      <c r="C26" s="84">
        <v>9</v>
      </c>
      <c r="D26" s="122">
        <v>0.004173839382062383</v>
      </c>
      <c r="E26" s="122">
        <v>2.1434832106700616</v>
      </c>
      <c r="F26" s="84" t="s">
        <v>2801</v>
      </c>
      <c r="G26" s="84" t="b">
        <v>0</v>
      </c>
      <c r="H26" s="84" t="b">
        <v>0</v>
      </c>
      <c r="I26" s="84" t="b">
        <v>0</v>
      </c>
      <c r="J26" s="84" t="b">
        <v>0</v>
      </c>
      <c r="K26" s="84" t="b">
        <v>0</v>
      </c>
      <c r="L26" s="84" t="b">
        <v>0</v>
      </c>
    </row>
    <row r="27" spans="1:12" ht="15">
      <c r="A27" s="84" t="s">
        <v>2026</v>
      </c>
      <c r="B27" s="84" t="s">
        <v>265</v>
      </c>
      <c r="C27" s="84">
        <v>8</v>
      </c>
      <c r="D27" s="122">
        <v>0.003846213908333246</v>
      </c>
      <c r="E27" s="122">
        <v>1.030585092277875</v>
      </c>
      <c r="F27" s="84" t="s">
        <v>2801</v>
      </c>
      <c r="G27" s="84" t="b">
        <v>0</v>
      </c>
      <c r="H27" s="84" t="b">
        <v>0</v>
      </c>
      <c r="I27" s="84" t="b">
        <v>0</v>
      </c>
      <c r="J27" s="84" t="b">
        <v>0</v>
      </c>
      <c r="K27" s="84" t="b">
        <v>0</v>
      </c>
      <c r="L27" s="84" t="b">
        <v>0</v>
      </c>
    </row>
    <row r="28" spans="1:12" ht="15">
      <c r="A28" s="84" t="s">
        <v>2433</v>
      </c>
      <c r="B28" s="84" t="s">
        <v>2431</v>
      </c>
      <c r="C28" s="84">
        <v>8</v>
      </c>
      <c r="D28" s="122">
        <v>0.003846213908333246</v>
      </c>
      <c r="E28" s="122">
        <v>2.2270292621201366</v>
      </c>
      <c r="F28" s="84" t="s">
        <v>2801</v>
      </c>
      <c r="G28" s="84" t="b">
        <v>0</v>
      </c>
      <c r="H28" s="84" t="b">
        <v>0</v>
      </c>
      <c r="I28" s="84" t="b">
        <v>0</v>
      </c>
      <c r="J28" s="84" t="b">
        <v>0</v>
      </c>
      <c r="K28" s="84" t="b">
        <v>0</v>
      </c>
      <c r="L28" s="84" t="b">
        <v>0</v>
      </c>
    </row>
    <row r="29" spans="1:12" ht="15">
      <c r="A29" s="84" t="s">
        <v>265</v>
      </c>
      <c r="B29" s="84" t="s">
        <v>302</v>
      </c>
      <c r="C29" s="84">
        <v>8</v>
      </c>
      <c r="D29" s="122">
        <v>0.003846213908333246</v>
      </c>
      <c r="E29" s="122">
        <v>1.2195271806572712</v>
      </c>
      <c r="F29" s="84" t="s">
        <v>2801</v>
      </c>
      <c r="G29" s="84" t="b">
        <v>0</v>
      </c>
      <c r="H29" s="84" t="b">
        <v>0</v>
      </c>
      <c r="I29" s="84" t="b">
        <v>0</v>
      </c>
      <c r="J29" s="84" t="b">
        <v>0</v>
      </c>
      <c r="K29" s="84" t="b">
        <v>0</v>
      </c>
      <c r="L29" s="84" t="b">
        <v>0</v>
      </c>
    </row>
    <row r="30" spans="1:12" ht="15">
      <c r="A30" s="84" t="s">
        <v>2423</v>
      </c>
      <c r="B30" s="84" t="s">
        <v>2026</v>
      </c>
      <c r="C30" s="84">
        <v>8</v>
      </c>
      <c r="D30" s="122">
        <v>0.003846213908333246</v>
      </c>
      <c r="E30" s="122">
        <v>1.46908139782478</v>
      </c>
      <c r="F30" s="84" t="s">
        <v>2801</v>
      </c>
      <c r="G30" s="84" t="b">
        <v>0</v>
      </c>
      <c r="H30" s="84" t="b">
        <v>0</v>
      </c>
      <c r="I30" s="84" t="b">
        <v>0</v>
      </c>
      <c r="J30" s="84" t="b">
        <v>0</v>
      </c>
      <c r="K30" s="84" t="b">
        <v>0</v>
      </c>
      <c r="L30" s="84" t="b">
        <v>0</v>
      </c>
    </row>
    <row r="31" spans="1:12" ht="15">
      <c r="A31" s="84" t="s">
        <v>2024</v>
      </c>
      <c r="B31" s="84" t="s">
        <v>2023</v>
      </c>
      <c r="C31" s="84">
        <v>8</v>
      </c>
      <c r="D31" s="122">
        <v>0.003846213908333246</v>
      </c>
      <c r="E31" s="122">
        <v>1.06024942061124</v>
      </c>
      <c r="F31" s="84" t="s">
        <v>2801</v>
      </c>
      <c r="G31" s="84" t="b">
        <v>0</v>
      </c>
      <c r="H31" s="84" t="b">
        <v>0</v>
      </c>
      <c r="I31" s="84" t="b">
        <v>0</v>
      </c>
      <c r="J31" s="84" t="b">
        <v>0</v>
      </c>
      <c r="K31" s="84" t="b">
        <v>0</v>
      </c>
      <c r="L31" s="84" t="b">
        <v>0</v>
      </c>
    </row>
    <row r="32" spans="1:12" ht="15">
      <c r="A32" s="84" t="s">
        <v>2025</v>
      </c>
      <c r="B32" s="84" t="s">
        <v>2072</v>
      </c>
      <c r="C32" s="84">
        <v>8</v>
      </c>
      <c r="D32" s="122">
        <v>0.003846213908333246</v>
      </c>
      <c r="E32" s="122">
        <v>1.6556380905586263</v>
      </c>
      <c r="F32" s="84" t="s">
        <v>2801</v>
      </c>
      <c r="G32" s="84" t="b">
        <v>0</v>
      </c>
      <c r="H32" s="84" t="b">
        <v>0</v>
      </c>
      <c r="I32" s="84" t="b">
        <v>0</v>
      </c>
      <c r="J32" s="84" t="b">
        <v>0</v>
      </c>
      <c r="K32" s="84" t="b">
        <v>0</v>
      </c>
      <c r="L32" s="84" t="b">
        <v>0</v>
      </c>
    </row>
    <row r="33" spans="1:12" ht="15">
      <c r="A33" s="84" t="s">
        <v>2072</v>
      </c>
      <c r="B33" s="84" t="s">
        <v>2067</v>
      </c>
      <c r="C33" s="84">
        <v>8</v>
      </c>
      <c r="D33" s="122">
        <v>0.003846213908333246</v>
      </c>
      <c r="E33" s="122">
        <v>1.8438125102688054</v>
      </c>
      <c r="F33" s="84" t="s">
        <v>2801</v>
      </c>
      <c r="G33" s="84" t="b">
        <v>0</v>
      </c>
      <c r="H33" s="84" t="b">
        <v>0</v>
      </c>
      <c r="I33" s="84" t="b">
        <v>0</v>
      </c>
      <c r="J33" s="84" t="b">
        <v>0</v>
      </c>
      <c r="K33" s="84" t="b">
        <v>0</v>
      </c>
      <c r="L33" s="84" t="b">
        <v>0</v>
      </c>
    </row>
    <row r="34" spans="1:12" ht="15">
      <c r="A34" s="84" t="s">
        <v>2439</v>
      </c>
      <c r="B34" s="84" t="s">
        <v>2443</v>
      </c>
      <c r="C34" s="84">
        <v>8</v>
      </c>
      <c r="D34" s="122">
        <v>0.003846213908333246</v>
      </c>
      <c r="E34" s="122">
        <v>2.444513206334043</v>
      </c>
      <c r="F34" s="84" t="s">
        <v>2801</v>
      </c>
      <c r="G34" s="84" t="b">
        <v>0</v>
      </c>
      <c r="H34" s="84" t="b">
        <v>0</v>
      </c>
      <c r="I34" s="84" t="b">
        <v>0</v>
      </c>
      <c r="J34" s="84" t="b">
        <v>0</v>
      </c>
      <c r="K34" s="84" t="b">
        <v>0</v>
      </c>
      <c r="L34" s="84" t="b">
        <v>0</v>
      </c>
    </row>
    <row r="35" spans="1:12" ht="15">
      <c r="A35" s="84" t="s">
        <v>2025</v>
      </c>
      <c r="B35" s="84" t="s">
        <v>562</v>
      </c>
      <c r="C35" s="84">
        <v>7</v>
      </c>
      <c r="D35" s="122">
        <v>0.0035004816238314463</v>
      </c>
      <c r="E35" s="122">
        <v>0.9955861522529771</v>
      </c>
      <c r="F35" s="84" t="s">
        <v>2801</v>
      </c>
      <c r="G35" s="84" t="b">
        <v>0</v>
      </c>
      <c r="H35" s="84" t="b">
        <v>0</v>
      </c>
      <c r="I35" s="84" t="b">
        <v>0</v>
      </c>
      <c r="J35" s="84" t="b">
        <v>0</v>
      </c>
      <c r="K35" s="84" t="b">
        <v>0</v>
      </c>
      <c r="L35" s="84" t="b">
        <v>0</v>
      </c>
    </row>
    <row r="36" spans="1:12" ht="15">
      <c r="A36" s="84" t="s">
        <v>2430</v>
      </c>
      <c r="B36" s="84" t="s">
        <v>2071</v>
      </c>
      <c r="C36" s="84">
        <v>7</v>
      </c>
      <c r="D36" s="122">
        <v>0.0035004816238314463</v>
      </c>
      <c r="E36" s="122">
        <v>1.6919160604227876</v>
      </c>
      <c r="F36" s="84" t="s">
        <v>2801</v>
      </c>
      <c r="G36" s="84" t="b">
        <v>0</v>
      </c>
      <c r="H36" s="84" t="b">
        <v>0</v>
      </c>
      <c r="I36" s="84" t="b">
        <v>0</v>
      </c>
      <c r="J36" s="84" t="b">
        <v>1</v>
      </c>
      <c r="K36" s="84" t="b">
        <v>0</v>
      </c>
      <c r="L36" s="84" t="b">
        <v>0</v>
      </c>
    </row>
    <row r="37" spans="1:12" ht="15">
      <c r="A37" s="84" t="s">
        <v>2071</v>
      </c>
      <c r="B37" s="84" t="s">
        <v>2462</v>
      </c>
      <c r="C37" s="84">
        <v>7</v>
      </c>
      <c r="D37" s="122">
        <v>0.0035004816238314463</v>
      </c>
      <c r="E37" s="122">
        <v>1.8882107055667556</v>
      </c>
      <c r="F37" s="84" t="s">
        <v>2801</v>
      </c>
      <c r="G37" s="84" t="b">
        <v>1</v>
      </c>
      <c r="H37" s="84" t="b">
        <v>0</v>
      </c>
      <c r="I37" s="84" t="b">
        <v>0</v>
      </c>
      <c r="J37" s="84" t="b">
        <v>0</v>
      </c>
      <c r="K37" s="84" t="b">
        <v>0</v>
      </c>
      <c r="L37" s="84" t="b">
        <v>0</v>
      </c>
    </row>
    <row r="38" spans="1:12" ht="15">
      <c r="A38" s="84" t="s">
        <v>2462</v>
      </c>
      <c r="B38" s="84" t="s">
        <v>2026</v>
      </c>
      <c r="C38" s="84">
        <v>7</v>
      </c>
      <c r="D38" s="122">
        <v>0.0035004816238314463</v>
      </c>
      <c r="E38" s="122">
        <v>1.8882107055667556</v>
      </c>
      <c r="F38" s="84" t="s">
        <v>2801</v>
      </c>
      <c r="G38" s="84" t="b">
        <v>0</v>
      </c>
      <c r="H38" s="84" t="b">
        <v>0</v>
      </c>
      <c r="I38" s="84" t="b">
        <v>0</v>
      </c>
      <c r="J38" s="84" t="b">
        <v>0</v>
      </c>
      <c r="K38" s="84" t="b">
        <v>0</v>
      </c>
      <c r="L38" s="84" t="b">
        <v>0</v>
      </c>
    </row>
    <row r="39" spans="1:12" ht="15">
      <c r="A39" s="84" t="s">
        <v>2431</v>
      </c>
      <c r="B39" s="84" t="s">
        <v>2440</v>
      </c>
      <c r="C39" s="84">
        <v>7</v>
      </c>
      <c r="D39" s="122">
        <v>0.0035004816238314463</v>
      </c>
      <c r="E39" s="122">
        <v>2.210430000300675</v>
      </c>
      <c r="F39" s="84" t="s">
        <v>2801</v>
      </c>
      <c r="G39" s="84" t="b">
        <v>0</v>
      </c>
      <c r="H39" s="84" t="b">
        <v>0</v>
      </c>
      <c r="I39" s="84" t="b">
        <v>0</v>
      </c>
      <c r="J39" s="84" t="b">
        <v>0</v>
      </c>
      <c r="K39" s="84" t="b">
        <v>0</v>
      </c>
      <c r="L39" s="84" t="b">
        <v>0</v>
      </c>
    </row>
    <row r="40" spans="1:12" ht="15">
      <c r="A40" s="84" t="s">
        <v>2440</v>
      </c>
      <c r="B40" s="84" t="s">
        <v>2447</v>
      </c>
      <c r="C40" s="84">
        <v>7</v>
      </c>
      <c r="D40" s="122">
        <v>0.0035004816238314463</v>
      </c>
      <c r="E40" s="122">
        <v>2.335368736908975</v>
      </c>
      <c r="F40" s="84" t="s">
        <v>2801</v>
      </c>
      <c r="G40" s="84" t="b">
        <v>0</v>
      </c>
      <c r="H40" s="84" t="b">
        <v>0</v>
      </c>
      <c r="I40" s="84" t="b">
        <v>0</v>
      </c>
      <c r="J40" s="84" t="b">
        <v>0</v>
      </c>
      <c r="K40" s="84" t="b">
        <v>0</v>
      </c>
      <c r="L40" s="84" t="b">
        <v>0</v>
      </c>
    </row>
    <row r="41" spans="1:12" ht="15">
      <c r="A41" s="84" t="s">
        <v>2468</v>
      </c>
      <c r="B41" s="84" t="s">
        <v>2423</v>
      </c>
      <c r="C41" s="84">
        <v>7</v>
      </c>
      <c r="D41" s="122">
        <v>0.0035004816238314463</v>
      </c>
      <c r="E41" s="122">
        <v>2.1020905255118367</v>
      </c>
      <c r="F41" s="84" t="s">
        <v>2801</v>
      </c>
      <c r="G41" s="84" t="b">
        <v>1</v>
      </c>
      <c r="H41" s="84" t="b">
        <v>0</v>
      </c>
      <c r="I41" s="84" t="b">
        <v>0</v>
      </c>
      <c r="J41" s="84" t="b">
        <v>0</v>
      </c>
      <c r="K41" s="84" t="b">
        <v>0</v>
      </c>
      <c r="L41" s="84" t="b">
        <v>0</v>
      </c>
    </row>
    <row r="42" spans="1:12" ht="15">
      <c r="A42" s="84" t="s">
        <v>252</v>
      </c>
      <c r="B42" s="84" t="s">
        <v>581</v>
      </c>
      <c r="C42" s="84">
        <v>7</v>
      </c>
      <c r="D42" s="122">
        <v>0.0035004816238314463</v>
      </c>
      <c r="E42" s="122">
        <v>0.44606703440266465</v>
      </c>
      <c r="F42" s="84" t="s">
        <v>2801</v>
      </c>
      <c r="G42" s="84" t="b">
        <v>0</v>
      </c>
      <c r="H42" s="84" t="b">
        <v>0</v>
      </c>
      <c r="I42" s="84" t="b">
        <v>0</v>
      </c>
      <c r="J42" s="84" t="b">
        <v>0</v>
      </c>
      <c r="K42" s="84" t="b">
        <v>0</v>
      </c>
      <c r="L42" s="84" t="b">
        <v>0</v>
      </c>
    </row>
    <row r="43" spans="1:12" ht="15">
      <c r="A43" s="84" t="s">
        <v>262</v>
      </c>
      <c r="B43" s="84" t="s">
        <v>242</v>
      </c>
      <c r="C43" s="84">
        <v>7</v>
      </c>
      <c r="D43" s="122">
        <v>0.0035004816238314463</v>
      </c>
      <c r="E43" s="122">
        <v>1.909400004636694</v>
      </c>
      <c r="F43" s="84" t="s">
        <v>2801</v>
      </c>
      <c r="G43" s="84" t="b">
        <v>0</v>
      </c>
      <c r="H43" s="84" t="b">
        <v>0</v>
      </c>
      <c r="I43" s="84" t="b">
        <v>0</v>
      </c>
      <c r="J43" s="84" t="b">
        <v>0</v>
      </c>
      <c r="K43" s="84" t="b">
        <v>0</v>
      </c>
      <c r="L43" s="84" t="b">
        <v>0</v>
      </c>
    </row>
    <row r="44" spans="1:12" ht="15">
      <c r="A44" s="84" t="s">
        <v>2068</v>
      </c>
      <c r="B44" s="84" t="s">
        <v>2435</v>
      </c>
      <c r="C44" s="84">
        <v>7</v>
      </c>
      <c r="D44" s="122">
        <v>0.0035004816238314463</v>
      </c>
      <c r="E44" s="122">
        <v>1.8864907251724818</v>
      </c>
      <c r="F44" s="84" t="s">
        <v>2801</v>
      </c>
      <c r="G44" s="84" t="b">
        <v>0</v>
      </c>
      <c r="H44" s="84" t="b">
        <v>0</v>
      </c>
      <c r="I44" s="84" t="b">
        <v>0</v>
      </c>
      <c r="J44" s="84" t="b">
        <v>0</v>
      </c>
      <c r="K44" s="84" t="b">
        <v>0</v>
      </c>
      <c r="L44" s="84" t="b">
        <v>0</v>
      </c>
    </row>
    <row r="45" spans="1:12" ht="15">
      <c r="A45" s="84" t="s">
        <v>259</v>
      </c>
      <c r="B45" s="84" t="s">
        <v>261</v>
      </c>
      <c r="C45" s="84">
        <v>7</v>
      </c>
      <c r="D45" s="122">
        <v>0.0035004816238314463</v>
      </c>
      <c r="E45" s="122">
        <v>2.210430000300675</v>
      </c>
      <c r="F45" s="84" t="s">
        <v>2801</v>
      </c>
      <c r="G45" s="84" t="b">
        <v>0</v>
      </c>
      <c r="H45" s="84" t="b">
        <v>0</v>
      </c>
      <c r="I45" s="84" t="b">
        <v>0</v>
      </c>
      <c r="J45" s="84" t="b">
        <v>0</v>
      </c>
      <c r="K45" s="84" t="b">
        <v>0</v>
      </c>
      <c r="L45" s="84" t="b">
        <v>0</v>
      </c>
    </row>
    <row r="46" spans="1:12" ht="15">
      <c r="A46" s="84" t="s">
        <v>261</v>
      </c>
      <c r="B46" s="84" t="s">
        <v>285</v>
      </c>
      <c r="C46" s="84">
        <v>7</v>
      </c>
      <c r="D46" s="122">
        <v>0.0035004816238314463</v>
      </c>
      <c r="E46" s="122">
        <v>2.444513206334043</v>
      </c>
      <c r="F46" s="84" t="s">
        <v>2801</v>
      </c>
      <c r="G46" s="84" t="b">
        <v>0</v>
      </c>
      <c r="H46" s="84" t="b">
        <v>0</v>
      </c>
      <c r="I46" s="84" t="b">
        <v>0</v>
      </c>
      <c r="J46" s="84" t="b">
        <v>0</v>
      </c>
      <c r="K46" s="84" t="b">
        <v>0</v>
      </c>
      <c r="L46" s="84" t="b">
        <v>0</v>
      </c>
    </row>
    <row r="47" spans="1:12" ht="15">
      <c r="A47" s="84" t="s">
        <v>265</v>
      </c>
      <c r="B47" s="84" t="s">
        <v>2023</v>
      </c>
      <c r="C47" s="84">
        <v>6</v>
      </c>
      <c r="D47" s="122">
        <v>0.003134039147034964</v>
      </c>
      <c r="E47" s="122">
        <v>0.5691625097547538</v>
      </c>
      <c r="F47" s="84" t="s">
        <v>2801</v>
      </c>
      <c r="G47" s="84" t="b">
        <v>0</v>
      </c>
      <c r="H47" s="84" t="b">
        <v>0</v>
      </c>
      <c r="I47" s="84" t="b">
        <v>0</v>
      </c>
      <c r="J47" s="84" t="b">
        <v>0</v>
      </c>
      <c r="K47" s="84" t="b">
        <v>0</v>
      </c>
      <c r="L47" s="84" t="b">
        <v>0</v>
      </c>
    </row>
    <row r="48" spans="1:12" ht="15">
      <c r="A48" s="84" t="s">
        <v>2434</v>
      </c>
      <c r="B48" s="84" t="s">
        <v>2464</v>
      </c>
      <c r="C48" s="84">
        <v>6</v>
      </c>
      <c r="D48" s="122">
        <v>0.003134039147034964</v>
      </c>
      <c r="E48" s="122">
        <v>2.3361737315452045</v>
      </c>
      <c r="F48" s="84" t="s">
        <v>2801</v>
      </c>
      <c r="G48" s="84" t="b">
        <v>0</v>
      </c>
      <c r="H48" s="84" t="b">
        <v>0</v>
      </c>
      <c r="I48" s="84" t="b">
        <v>0</v>
      </c>
      <c r="J48" s="84" t="b">
        <v>0</v>
      </c>
      <c r="K48" s="84" t="b">
        <v>0</v>
      </c>
      <c r="L48" s="84" t="b">
        <v>0</v>
      </c>
    </row>
    <row r="49" spans="1:12" ht="15">
      <c r="A49" s="84" t="s">
        <v>2024</v>
      </c>
      <c r="B49" s="84" t="s">
        <v>2026</v>
      </c>
      <c r="C49" s="84">
        <v>6</v>
      </c>
      <c r="D49" s="122">
        <v>0.003134039147034964</v>
      </c>
      <c r="E49" s="122">
        <v>1.1348830389081441</v>
      </c>
      <c r="F49" s="84" t="s">
        <v>2801</v>
      </c>
      <c r="G49" s="84" t="b">
        <v>0</v>
      </c>
      <c r="H49" s="84" t="b">
        <v>0</v>
      </c>
      <c r="I49" s="84" t="b">
        <v>0</v>
      </c>
      <c r="J49" s="84" t="b">
        <v>0</v>
      </c>
      <c r="K49" s="84" t="b">
        <v>0</v>
      </c>
      <c r="L49" s="84" t="b">
        <v>0</v>
      </c>
    </row>
    <row r="50" spans="1:12" ht="15">
      <c r="A50" s="84" t="s">
        <v>2429</v>
      </c>
      <c r="B50" s="84" t="s">
        <v>2023</v>
      </c>
      <c r="C50" s="84">
        <v>6</v>
      </c>
      <c r="D50" s="122">
        <v>0.003134039147034964</v>
      </c>
      <c r="E50" s="122">
        <v>1.3528462487383583</v>
      </c>
      <c r="F50" s="84" t="s">
        <v>2801</v>
      </c>
      <c r="G50" s="84" t="b">
        <v>0</v>
      </c>
      <c r="H50" s="84" t="b">
        <v>0</v>
      </c>
      <c r="I50" s="84" t="b">
        <v>0</v>
      </c>
      <c r="J50" s="84" t="b">
        <v>0</v>
      </c>
      <c r="K50" s="84" t="b">
        <v>0</v>
      </c>
      <c r="L50" s="84" t="b">
        <v>0</v>
      </c>
    </row>
    <row r="51" spans="1:12" ht="15">
      <c r="A51" s="84" t="s">
        <v>278</v>
      </c>
      <c r="B51" s="84" t="s">
        <v>2436</v>
      </c>
      <c r="C51" s="84">
        <v>6</v>
      </c>
      <c r="D51" s="122">
        <v>0.003134039147034964</v>
      </c>
      <c r="E51" s="122">
        <v>2.403120521175818</v>
      </c>
      <c r="F51" s="84" t="s">
        <v>2801</v>
      </c>
      <c r="G51" s="84" t="b">
        <v>0</v>
      </c>
      <c r="H51" s="84" t="b">
        <v>0</v>
      </c>
      <c r="I51" s="84" t="b">
        <v>0</v>
      </c>
      <c r="J51" s="84" t="b">
        <v>0</v>
      </c>
      <c r="K51" s="84" t="b">
        <v>0</v>
      </c>
      <c r="L51" s="84" t="b">
        <v>0</v>
      </c>
    </row>
    <row r="52" spans="1:12" ht="15">
      <c r="A52" s="84" t="s">
        <v>2481</v>
      </c>
      <c r="B52" s="84" t="s">
        <v>2482</v>
      </c>
      <c r="C52" s="84">
        <v>6</v>
      </c>
      <c r="D52" s="122">
        <v>0.003134039147034964</v>
      </c>
      <c r="E52" s="122">
        <v>2.6663619559503995</v>
      </c>
      <c r="F52" s="84" t="s">
        <v>2801</v>
      </c>
      <c r="G52" s="84" t="b">
        <v>0</v>
      </c>
      <c r="H52" s="84" t="b">
        <v>0</v>
      </c>
      <c r="I52" s="84" t="b">
        <v>0</v>
      </c>
      <c r="J52" s="84" t="b">
        <v>0</v>
      </c>
      <c r="K52" s="84" t="b">
        <v>0</v>
      </c>
      <c r="L52" s="84" t="b">
        <v>0</v>
      </c>
    </row>
    <row r="53" spans="1:12" ht="15">
      <c r="A53" s="84" t="s">
        <v>285</v>
      </c>
      <c r="B53" s="84" t="s">
        <v>250</v>
      </c>
      <c r="C53" s="84">
        <v>6</v>
      </c>
      <c r="D53" s="122">
        <v>0.003134039147034964</v>
      </c>
      <c r="E53" s="122">
        <v>2.532468376689173</v>
      </c>
      <c r="F53" s="84" t="s">
        <v>2801</v>
      </c>
      <c r="G53" s="84" t="b">
        <v>0</v>
      </c>
      <c r="H53" s="84" t="b">
        <v>0</v>
      </c>
      <c r="I53" s="84" t="b">
        <v>0</v>
      </c>
      <c r="J53" s="84" t="b">
        <v>0</v>
      </c>
      <c r="K53" s="84" t="b">
        <v>0</v>
      </c>
      <c r="L53" s="84" t="b">
        <v>0</v>
      </c>
    </row>
    <row r="54" spans="1:12" ht="15">
      <c r="A54" s="84" t="s">
        <v>271</v>
      </c>
      <c r="B54" s="84" t="s">
        <v>252</v>
      </c>
      <c r="C54" s="84">
        <v>6</v>
      </c>
      <c r="D54" s="122">
        <v>0.003134039147034964</v>
      </c>
      <c r="E54" s="122">
        <v>1.4902706968947181</v>
      </c>
      <c r="F54" s="84" t="s">
        <v>2801</v>
      </c>
      <c r="G54" s="84" t="b">
        <v>0</v>
      </c>
      <c r="H54" s="84" t="b">
        <v>0</v>
      </c>
      <c r="I54" s="84" t="b">
        <v>0</v>
      </c>
      <c r="J54" s="84" t="b">
        <v>0</v>
      </c>
      <c r="K54" s="84" t="b">
        <v>0</v>
      </c>
      <c r="L54" s="84" t="b">
        <v>0</v>
      </c>
    </row>
    <row r="55" spans="1:12" ht="15">
      <c r="A55" s="84" t="s">
        <v>2487</v>
      </c>
      <c r="B55" s="84" t="s">
        <v>2461</v>
      </c>
      <c r="C55" s="84">
        <v>5</v>
      </c>
      <c r="D55" s="122">
        <v>0.002743404621943017</v>
      </c>
      <c r="E55" s="122">
        <v>2.599415166319786</v>
      </c>
      <c r="F55" s="84" t="s">
        <v>2801</v>
      </c>
      <c r="G55" s="84" t="b">
        <v>0</v>
      </c>
      <c r="H55" s="84" t="b">
        <v>0</v>
      </c>
      <c r="I55" s="84" t="b">
        <v>0</v>
      </c>
      <c r="J55" s="84" t="b">
        <v>0</v>
      </c>
      <c r="K55" s="84" t="b">
        <v>0</v>
      </c>
      <c r="L55" s="84" t="b">
        <v>0</v>
      </c>
    </row>
    <row r="56" spans="1:12" ht="15">
      <c r="A56" s="84" t="s">
        <v>2461</v>
      </c>
      <c r="B56" s="84" t="s">
        <v>2427</v>
      </c>
      <c r="C56" s="84">
        <v>5</v>
      </c>
      <c r="D56" s="122">
        <v>0.002743404621943017</v>
      </c>
      <c r="E56" s="122">
        <v>2.1844418183489682</v>
      </c>
      <c r="F56" s="84" t="s">
        <v>2801</v>
      </c>
      <c r="G56" s="84" t="b">
        <v>0</v>
      </c>
      <c r="H56" s="84" t="b">
        <v>0</v>
      </c>
      <c r="I56" s="84" t="b">
        <v>0</v>
      </c>
      <c r="J56" s="84" t="b">
        <v>0</v>
      </c>
      <c r="K56" s="84" t="b">
        <v>0</v>
      </c>
      <c r="L56" s="84" t="b">
        <v>0</v>
      </c>
    </row>
    <row r="57" spans="1:12" ht="15">
      <c r="A57" s="84" t="s">
        <v>265</v>
      </c>
      <c r="B57" s="84" t="s">
        <v>2105</v>
      </c>
      <c r="C57" s="84">
        <v>5</v>
      </c>
      <c r="D57" s="122">
        <v>0.002743404621943017</v>
      </c>
      <c r="E57" s="122">
        <v>1.069764860323939</v>
      </c>
      <c r="F57" s="84" t="s">
        <v>2801</v>
      </c>
      <c r="G57" s="84" t="b">
        <v>0</v>
      </c>
      <c r="H57" s="84" t="b">
        <v>0</v>
      </c>
      <c r="I57" s="84" t="b">
        <v>0</v>
      </c>
      <c r="J57" s="84" t="b">
        <v>0</v>
      </c>
      <c r="K57" s="84" t="b">
        <v>0</v>
      </c>
      <c r="L57" s="84" t="b">
        <v>0</v>
      </c>
    </row>
    <row r="58" spans="1:12" ht="15">
      <c r="A58" s="84" t="s">
        <v>2102</v>
      </c>
      <c r="B58" s="84" t="s">
        <v>265</v>
      </c>
      <c r="C58" s="84">
        <v>5</v>
      </c>
      <c r="D58" s="122">
        <v>0.002743404621943017</v>
      </c>
      <c r="E58" s="122">
        <v>1.0782770826157497</v>
      </c>
      <c r="F58" s="84" t="s">
        <v>2801</v>
      </c>
      <c r="G58" s="84" t="b">
        <v>0</v>
      </c>
      <c r="H58" s="84" t="b">
        <v>0</v>
      </c>
      <c r="I58" s="84" t="b">
        <v>0</v>
      </c>
      <c r="J58" s="84" t="b">
        <v>0</v>
      </c>
      <c r="K58" s="84" t="b">
        <v>0</v>
      </c>
      <c r="L58" s="84" t="b">
        <v>0</v>
      </c>
    </row>
    <row r="59" spans="1:12" ht="15">
      <c r="A59" s="84" t="s">
        <v>265</v>
      </c>
      <c r="B59" s="84" t="s">
        <v>2024</v>
      </c>
      <c r="C59" s="84">
        <v>5</v>
      </c>
      <c r="D59" s="122">
        <v>0.002743404621943017</v>
      </c>
      <c r="E59" s="122">
        <v>0.5468861150436015</v>
      </c>
      <c r="F59" s="84" t="s">
        <v>2801</v>
      </c>
      <c r="G59" s="84" t="b">
        <v>0</v>
      </c>
      <c r="H59" s="84" t="b">
        <v>0</v>
      </c>
      <c r="I59" s="84" t="b">
        <v>0</v>
      </c>
      <c r="J59" s="84" t="b">
        <v>0</v>
      </c>
      <c r="K59" s="84" t="b">
        <v>0</v>
      </c>
      <c r="L59" s="84" t="b">
        <v>0</v>
      </c>
    </row>
    <row r="60" spans="1:12" ht="15">
      <c r="A60" s="84" t="s">
        <v>252</v>
      </c>
      <c r="B60" s="84" t="s">
        <v>2468</v>
      </c>
      <c r="C60" s="84">
        <v>5</v>
      </c>
      <c r="D60" s="122">
        <v>0.002743404621943017</v>
      </c>
      <c r="E60" s="122">
        <v>1.2541815081637515</v>
      </c>
      <c r="F60" s="84" t="s">
        <v>2801</v>
      </c>
      <c r="G60" s="84" t="b">
        <v>0</v>
      </c>
      <c r="H60" s="84" t="b">
        <v>0</v>
      </c>
      <c r="I60" s="84" t="b">
        <v>0</v>
      </c>
      <c r="J60" s="84" t="b">
        <v>1</v>
      </c>
      <c r="K60" s="84" t="b">
        <v>0</v>
      </c>
      <c r="L60" s="84" t="b">
        <v>0</v>
      </c>
    </row>
    <row r="61" spans="1:12" ht="15">
      <c r="A61" s="84" t="s">
        <v>302</v>
      </c>
      <c r="B61" s="84" t="s">
        <v>2105</v>
      </c>
      <c r="C61" s="84">
        <v>5</v>
      </c>
      <c r="D61" s="122">
        <v>0.002743404621943017</v>
      </c>
      <c r="E61" s="122">
        <v>1.7121194465110745</v>
      </c>
      <c r="F61" s="84" t="s">
        <v>2801</v>
      </c>
      <c r="G61" s="84" t="b">
        <v>0</v>
      </c>
      <c r="H61" s="84" t="b">
        <v>0</v>
      </c>
      <c r="I61" s="84" t="b">
        <v>0</v>
      </c>
      <c r="J61" s="84" t="b">
        <v>0</v>
      </c>
      <c r="K61" s="84" t="b">
        <v>0</v>
      </c>
      <c r="L61" s="84" t="b">
        <v>0</v>
      </c>
    </row>
    <row r="62" spans="1:12" ht="15">
      <c r="A62" s="84" t="s">
        <v>2023</v>
      </c>
      <c r="B62" s="84" t="s">
        <v>562</v>
      </c>
      <c r="C62" s="84">
        <v>5</v>
      </c>
      <c r="D62" s="122">
        <v>0.002743404621943017</v>
      </c>
      <c r="E62" s="122">
        <v>0.7379661036936854</v>
      </c>
      <c r="F62" s="84" t="s">
        <v>2801</v>
      </c>
      <c r="G62" s="84" t="b">
        <v>0</v>
      </c>
      <c r="H62" s="84" t="b">
        <v>0</v>
      </c>
      <c r="I62" s="84" t="b">
        <v>0</v>
      </c>
      <c r="J62" s="84" t="b">
        <v>0</v>
      </c>
      <c r="K62" s="84" t="b">
        <v>0</v>
      </c>
      <c r="L62" s="84" t="b">
        <v>0</v>
      </c>
    </row>
    <row r="63" spans="1:12" ht="15">
      <c r="A63" s="84" t="s">
        <v>2443</v>
      </c>
      <c r="B63" s="84" t="s">
        <v>2427</v>
      </c>
      <c r="C63" s="84">
        <v>5</v>
      </c>
      <c r="D63" s="122">
        <v>0.002743404621943017</v>
      </c>
      <c r="E63" s="122">
        <v>2.0752973489239</v>
      </c>
      <c r="F63" s="84" t="s">
        <v>2801</v>
      </c>
      <c r="G63" s="84" t="b">
        <v>0</v>
      </c>
      <c r="H63" s="84" t="b">
        <v>0</v>
      </c>
      <c r="I63" s="84" t="b">
        <v>0</v>
      </c>
      <c r="J63" s="84" t="b">
        <v>0</v>
      </c>
      <c r="K63" s="84" t="b">
        <v>0</v>
      </c>
      <c r="L63" s="84" t="b">
        <v>0</v>
      </c>
    </row>
    <row r="64" spans="1:12" ht="15">
      <c r="A64" s="84" t="s">
        <v>2444</v>
      </c>
      <c r="B64" s="84" t="s">
        <v>2478</v>
      </c>
      <c r="C64" s="84">
        <v>5</v>
      </c>
      <c r="D64" s="122">
        <v>0.002743404621943017</v>
      </c>
      <c r="E64" s="122">
        <v>2.3653319602864182</v>
      </c>
      <c r="F64" s="84" t="s">
        <v>2801</v>
      </c>
      <c r="G64" s="84" t="b">
        <v>1</v>
      </c>
      <c r="H64" s="84" t="b">
        <v>0</v>
      </c>
      <c r="I64" s="84" t="b">
        <v>0</v>
      </c>
      <c r="J64" s="84" t="b">
        <v>0</v>
      </c>
      <c r="K64" s="84" t="b">
        <v>0</v>
      </c>
      <c r="L64" s="84" t="b">
        <v>0</v>
      </c>
    </row>
    <row r="65" spans="1:12" ht="15">
      <c r="A65" s="84" t="s">
        <v>2478</v>
      </c>
      <c r="B65" s="84" t="s">
        <v>252</v>
      </c>
      <c r="C65" s="84">
        <v>5</v>
      </c>
      <c r="D65" s="122">
        <v>0.002743404621943017</v>
      </c>
      <c r="E65" s="122">
        <v>1.4110894508470933</v>
      </c>
      <c r="F65" s="84" t="s">
        <v>2801</v>
      </c>
      <c r="G65" s="84" t="b">
        <v>0</v>
      </c>
      <c r="H65" s="84" t="b">
        <v>0</v>
      </c>
      <c r="I65" s="84" t="b">
        <v>0</v>
      </c>
      <c r="J65" s="84" t="b">
        <v>0</v>
      </c>
      <c r="K65" s="84" t="b">
        <v>0</v>
      </c>
      <c r="L65" s="84" t="b">
        <v>0</v>
      </c>
    </row>
    <row r="66" spans="1:12" ht="15">
      <c r="A66" s="84" t="s">
        <v>2451</v>
      </c>
      <c r="B66" s="84" t="s">
        <v>2457</v>
      </c>
      <c r="C66" s="84">
        <v>5</v>
      </c>
      <c r="D66" s="122">
        <v>0.002743404621943017</v>
      </c>
      <c r="E66" s="122">
        <v>2.286150714238793</v>
      </c>
      <c r="F66" s="84" t="s">
        <v>2801</v>
      </c>
      <c r="G66" s="84" t="b">
        <v>0</v>
      </c>
      <c r="H66" s="84" t="b">
        <v>0</v>
      </c>
      <c r="I66" s="84" t="b">
        <v>0</v>
      </c>
      <c r="J66" s="84" t="b">
        <v>0</v>
      </c>
      <c r="K66" s="84" t="b">
        <v>0</v>
      </c>
      <c r="L66" s="84" t="b">
        <v>0</v>
      </c>
    </row>
    <row r="67" spans="1:12" ht="15">
      <c r="A67" s="84" t="s">
        <v>2026</v>
      </c>
      <c r="B67" s="84" t="s">
        <v>2025</v>
      </c>
      <c r="C67" s="84">
        <v>5</v>
      </c>
      <c r="D67" s="122">
        <v>0.002743404621943017</v>
      </c>
      <c r="E67" s="122">
        <v>1.1222939116001238</v>
      </c>
      <c r="F67" s="84" t="s">
        <v>2801</v>
      </c>
      <c r="G67" s="84" t="b">
        <v>0</v>
      </c>
      <c r="H67" s="84" t="b">
        <v>0</v>
      </c>
      <c r="I67" s="84" t="b">
        <v>0</v>
      </c>
      <c r="J67" s="84" t="b">
        <v>0</v>
      </c>
      <c r="K67" s="84" t="b">
        <v>0</v>
      </c>
      <c r="L67" s="84" t="b">
        <v>0</v>
      </c>
    </row>
    <row r="68" spans="1:12" ht="15">
      <c r="A68" s="84" t="s">
        <v>2425</v>
      </c>
      <c r="B68" s="84" t="s">
        <v>581</v>
      </c>
      <c r="C68" s="84">
        <v>5</v>
      </c>
      <c r="D68" s="122">
        <v>0.002743404621943017</v>
      </c>
      <c r="E68" s="122">
        <v>1.2861507142387931</v>
      </c>
      <c r="F68" s="84" t="s">
        <v>2801</v>
      </c>
      <c r="G68" s="84" t="b">
        <v>0</v>
      </c>
      <c r="H68" s="84" t="b">
        <v>0</v>
      </c>
      <c r="I68" s="84" t="b">
        <v>0</v>
      </c>
      <c r="J68" s="84" t="b">
        <v>0</v>
      </c>
      <c r="K68" s="84" t="b">
        <v>0</v>
      </c>
      <c r="L68" s="84" t="b">
        <v>0</v>
      </c>
    </row>
    <row r="69" spans="1:12" ht="15">
      <c r="A69" s="84" t="s">
        <v>2498</v>
      </c>
      <c r="B69" s="84" t="s">
        <v>581</v>
      </c>
      <c r="C69" s="84">
        <v>5</v>
      </c>
      <c r="D69" s="122">
        <v>0.002743404621943017</v>
      </c>
      <c r="E69" s="122">
        <v>1.7913006925586994</v>
      </c>
      <c r="F69" s="84" t="s">
        <v>2801</v>
      </c>
      <c r="G69" s="84" t="b">
        <v>1</v>
      </c>
      <c r="H69" s="84" t="b">
        <v>0</v>
      </c>
      <c r="I69" s="84" t="b">
        <v>0</v>
      </c>
      <c r="J69" s="84" t="b">
        <v>0</v>
      </c>
      <c r="K69" s="84" t="b">
        <v>0</v>
      </c>
      <c r="L69" s="84" t="b">
        <v>0</v>
      </c>
    </row>
    <row r="70" spans="1:12" ht="15">
      <c r="A70" s="84" t="s">
        <v>1226</v>
      </c>
      <c r="B70" s="84" t="s">
        <v>2441</v>
      </c>
      <c r="C70" s="84">
        <v>5</v>
      </c>
      <c r="D70" s="122">
        <v>0.002743404621943017</v>
      </c>
      <c r="E70" s="122">
        <v>1.939363228014137</v>
      </c>
      <c r="F70" s="84" t="s">
        <v>2801</v>
      </c>
      <c r="G70" s="84" t="b">
        <v>0</v>
      </c>
      <c r="H70" s="84" t="b">
        <v>0</v>
      </c>
      <c r="I70" s="84" t="b">
        <v>0</v>
      </c>
      <c r="J70" s="84" t="b">
        <v>0</v>
      </c>
      <c r="K70" s="84" t="b">
        <v>0</v>
      </c>
      <c r="L70" s="84" t="b">
        <v>0</v>
      </c>
    </row>
    <row r="71" spans="1:12" ht="15">
      <c r="A71" s="84" t="s">
        <v>2102</v>
      </c>
      <c r="B71" s="84" t="s">
        <v>2024</v>
      </c>
      <c r="C71" s="84">
        <v>5</v>
      </c>
      <c r="D71" s="122">
        <v>0.002743404621943017</v>
      </c>
      <c r="E71" s="122">
        <v>1.298385170655805</v>
      </c>
      <c r="F71" s="84" t="s">
        <v>2801</v>
      </c>
      <c r="G71" s="84" t="b">
        <v>0</v>
      </c>
      <c r="H71" s="84" t="b">
        <v>0</v>
      </c>
      <c r="I71" s="84" t="b">
        <v>0</v>
      </c>
      <c r="J71" s="84" t="b">
        <v>0</v>
      </c>
      <c r="K71" s="84" t="b">
        <v>0</v>
      </c>
      <c r="L71" s="84" t="b">
        <v>0</v>
      </c>
    </row>
    <row r="72" spans="1:12" ht="15">
      <c r="A72" s="84" t="s">
        <v>2024</v>
      </c>
      <c r="B72" s="84" t="s">
        <v>265</v>
      </c>
      <c r="C72" s="84">
        <v>5</v>
      </c>
      <c r="D72" s="122">
        <v>0.002743404621943017</v>
      </c>
      <c r="E72" s="122">
        <v>0.6929262012517328</v>
      </c>
      <c r="F72" s="84" t="s">
        <v>2801</v>
      </c>
      <c r="G72" s="84" t="b">
        <v>0</v>
      </c>
      <c r="H72" s="84" t="b">
        <v>0</v>
      </c>
      <c r="I72" s="84" t="b">
        <v>0</v>
      </c>
      <c r="J72" s="84" t="b">
        <v>0</v>
      </c>
      <c r="K72" s="84" t="b">
        <v>0</v>
      </c>
      <c r="L72" s="84" t="b">
        <v>0</v>
      </c>
    </row>
    <row r="73" spans="1:12" ht="15">
      <c r="A73" s="84" t="s">
        <v>263</v>
      </c>
      <c r="B73" s="84" t="s">
        <v>262</v>
      </c>
      <c r="C73" s="84">
        <v>5</v>
      </c>
      <c r="D73" s="122">
        <v>0.002743404621943017</v>
      </c>
      <c r="E73" s="122">
        <v>2.1222939116001234</v>
      </c>
      <c r="F73" s="84" t="s">
        <v>2801</v>
      </c>
      <c r="G73" s="84" t="b">
        <v>0</v>
      </c>
      <c r="H73" s="84" t="b">
        <v>0</v>
      </c>
      <c r="I73" s="84" t="b">
        <v>0</v>
      </c>
      <c r="J73" s="84" t="b">
        <v>0</v>
      </c>
      <c r="K73" s="84" t="b">
        <v>0</v>
      </c>
      <c r="L73" s="84" t="b">
        <v>0</v>
      </c>
    </row>
    <row r="74" spans="1:12" ht="15">
      <c r="A74" s="84" t="s">
        <v>252</v>
      </c>
      <c r="B74" s="84" t="s">
        <v>2444</v>
      </c>
      <c r="C74" s="84">
        <v>5</v>
      </c>
      <c r="D74" s="122">
        <v>0.002743404621943017</v>
      </c>
      <c r="E74" s="122">
        <v>1.1080534724855133</v>
      </c>
      <c r="F74" s="84" t="s">
        <v>2801</v>
      </c>
      <c r="G74" s="84" t="b">
        <v>0</v>
      </c>
      <c r="H74" s="84" t="b">
        <v>0</v>
      </c>
      <c r="I74" s="84" t="b">
        <v>0</v>
      </c>
      <c r="J74" s="84" t="b">
        <v>1</v>
      </c>
      <c r="K74" s="84" t="b">
        <v>0</v>
      </c>
      <c r="L74" s="84" t="b">
        <v>0</v>
      </c>
    </row>
    <row r="75" spans="1:12" ht="15">
      <c r="A75" s="84" t="s">
        <v>2452</v>
      </c>
      <c r="B75" s="84" t="s">
        <v>2504</v>
      </c>
      <c r="C75" s="84">
        <v>5</v>
      </c>
      <c r="D75" s="122">
        <v>0.002743404621943017</v>
      </c>
      <c r="E75" s="122">
        <v>2.490270696894718</v>
      </c>
      <c r="F75" s="84" t="s">
        <v>2801</v>
      </c>
      <c r="G75" s="84" t="b">
        <v>0</v>
      </c>
      <c r="H75" s="84" t="b">
        <v>0</v>
      </c>
      <c r="I75" s="84" t="b">
        <v>0</v>
      </c>
      <c r="J75" s="84" t="b">
        <v>0</v>
      </c>
      <c r="K75" s="84" t="b">
        <v>0</v>
      </c>
      <c r="L75" s="84" t="b">
        <v>0</v>
      </c>
    </row>
    <row r="76" spans="1:12" ht="15">
      <c r="A76" s="84" t="s">
        <v>2504</v>
      </c>
      <c r="B76" s="84" t="s">
        <v>2505</v>
      </c>
      <c r="C76" s="84">
        <v>5</v>
      </c>
      <c r="D76" s="122">
        <v>0.002743404621943017</v>
      </c>
      <c r="E76" s="122">
        <v>2.745543201998024</v>
      </c>
      <c r="F76" s="84" t="s">
        <v>2801</v>
      </c>
      <c r="G76" s="84" t="b">
        <v>0</v>
      </c>
      <c r="H76" s="84" t="b">
        <v>0</v>
      </c>
      <c r="I76" s="84" t="b">
        <v>0</v>
      </c>
      <c r="J76" s="84" t="b">
        <v>0</v>
      </c>
      <c r="K76" s="84" t="b">
        <v>0</v>
      </c>
      <c r="L76" s="84" t="b">
        <v>0</v>
      </c>
    </row>
    <row r="77" spans="1:12" ht="15">
      <c r="A77" s="84" t="s">
        <v>2505</v>
      </c>
      <c r="B77" s="84" t="s">
        <v>2506</v>
      </c>
      <c r="C77" s="84">
        <v>5</v>
      </c>
      <c r="D77" s="122">
        <v>0.002743404621943017</v>
      </c>
      <c r="E77" s="122">
        <v>2.745543201998024</v>
      </c>
      <c r="F77" s="84" t="s">
        <v>2801</v>
      </c>
      <c r="G77" s="84" t="b">
        <v>0</v>
      </c>
      <c r="H77" s="84" t="b">
        <v>0</v>
      </c>
      <c r="I77" s="84" t="b">
        <v>0</v>
      </c>
      <c r="J77" s="84" t="b">
        <v>0</v>
      </c>
      <c r="K77" s="84" t="b">
        <v>0</v>
      </c>
      <c r="L77" s="84" t="b">
        <v>0</v>
      </c>
    </row>
    <row r="78" spans="1:12" ht="15">
      <c r="A78" s="84" t="s">
        <v>2506</v>
      </c>
      <c r="B78" s="84" t="s">
        <v>2507</v>
      </c>
      <c r="C78" s="84">
        <v>5</v>
      </c>
      <c r="D78" s="122">
        <v>0.002743404621943017</v>
      </c>
      <c r="E78" s="122">
        <v>2.745543201998024</v>
      </c>
      <c r="F78" s="84" t="s">
        <v>2801</v>
      </c>
      <c r="G78" s="84" t="b">
        <v>0</v>
      </c>
      <c r="H78" s="84" t="b">
        <v>0</v>
      </c>
      <c r="I78" s="84" t="b">
        <v>0</v>
      </c>
      <c r="J78" s="84" t="b">
        <v>0</v>
      </c>
      <c r="K78" s="84" t="b">
        <v>0</v>
      </c>
      <c r="L78" s="84" t="b">
        <v>0</v>
      </c>
    </row>
    <row r="79" spans="1:12" ht="15">
      <c r="A79" s="84" t="s">
        <v>2507</v>
      </c>
      <c r="B79" s="84" t="s">
        <v>264</v>
      </c>
      <c r="C79" s="84">
        <v>5</v>
      </c>
      <c r="D79" s="122">
        <v>0.002743404621943017</v>
      </c>
      <c r="E79" s="122">
        <v>2.444513206334043</v>
      </c>
      <c r="F79" s="84" t="s">
        <v>2801</v>
      </c>
      <c r="G79" s="84" t="b">
        <v>0</v>
      </c>
      <c r="H79" s="84" t="b">
        <v>0</v>
      </c>
      <c r="I79" s="84" t="b">
        <v>0</v>
      </c>
      <c r="J79" s="84" t="b">
        <v>0</v>
      </c>
      <c r="K79" s="84" t="b">
        <v>0</v>
      </c>
      <c r="L79" s="84" t="b">
        <v>0</v>
      </c>
    </row>
    <row r="80" spans="1:12" ht="15">
      <c r="A80" s="84" t="s">
        <v>264</v>
      </c>
      <c r="B80" s="84" t="s">
        <v>2483</v>
      </c>
      <c r="C80" s="84">
        <v>5</v>
      </c>
      <c r="D80" s="122">
        <v>0.002743404621943017</v>
      </c>
      <c r="E80" s="122">
        <v>2.3653319602864182</v>
      </c>
      <c r="F80" s="84" t="s">
        <v>2801</v>
      </c>
      <c r="G80" s="84" t="b">
        <v>0</v>
      </c>
      <c r="H80" s="84" t="b">
        <v>0</v>
      </c>
      <c r="I80" s="84" t="b">
        <v>0</v>
      </c>
      <c r="J80" s="84" t="b">
        <v>0</v>
      </c>
      <c r="K80" s="84" t="b">
        <v>0</v>
      </c>
      <c r="L80" s="84" t="b">
        <v>0</v>
      </c>
    </row>
    <row r="81" spans="1:12" ht="15">
      <c r="A81" s="84" t="s">
        <v>2483</v>
      </c>
      <c r="B81" s="84" t="s">
        <v>265</v>
      </c>
      <c r="C81" s="84">
        <v>5</v>
      </c>
      <c r="D81" s="122">
        <v>0.002743404621943017</v>
      </c>
      <c r="E81" s="122">
        <v>1.4462538679103443</v>
      </c>
      <c r="F81" s="84" t="s">
        <v>2801</v>
      </c>
      <c r="G81" s="84" t="b">
        <v>0</v>
      </c>
      <c r="H81" s="84" t="b">
        <v>0</v>
      </c>
      <c r="I81" s="84" t="b">
        <v>0</v>
      </c>
      <c r="J81" s="84" t="b">
        <v>0</v>
      </c>
      <c r="K81" s="84" t="b">
        <v>0</v>
      </c>
      <c r="L81" s="84" t="b">
        <v>0</v>
      </c>
    </row>
    <row r="82" spans="1:12" ht="15">
      <c r="A82" s="84" t="s">
        <v>265</v>
      </c>
      <c r="B82" s="84" t="s">
        <v>278</v>
      </c>
      <c r="C82" s="84">
        <v>5</v>
      </c>
      <c r="D82" s="122">
        <v>0.002743404621943017</v>
      </c>
      <c r="E82" s="122">
        <v>1.4677048689959766</v>
      </c>
      <c r="F82" s="84" t="s">
        <v>2801</v>
      </c>
      <c r="G82" s="84" t="b">
        <v>0</v>
      </c>
      <c r="H82" s="84" t="b">
        <v>0</v>
      </c>
      <c r="I82" s="84" t="b">
        <v>0</v>
      </c>
      <c r="J82" s="84" t="b">
        <v>0</v>
      </c>
      <c r="K82" s="84" t="b">
        <v>0</v>
      </c>
      <c r="L82" s="84" t="b">
        <v>0</v>
      </c>
    </row>
    <row r="83" spans="1:12" ht="15">
      <c r="A83" s="84" t="s">
        <v>2436</v>
      </c>
      <c r="B83" s="84" t="s">
        <v>252</v>
      </c>
      <c r="C83" s="84">
        <v>5</v>
      </c>
      <c r="D83" s="122">
        <v>0.002743404621943017</v>
      </c>
      <c r="E83" s="122">
        <v>1.147848016072512</v>
      </c>
      <c r="F83" s="84" t="s">
        <v>2801</v>
      </c>
      <c r="G83" s="84" t="b">
        <v>0</v>
      </c>
      <c r="H83" s="84" t="b">
        <v>0</v>
      </c>
      <c r="I83" s="84" t="b">
        <v>0</v>
      </c>
      <c r="J83" s="84" t="b">
        <v>0</v>
      </c>
      <c r="K83" s="84" t="b">
        <v>0</v>
      </c>
      <c r="L83" s="84" t="b">
        <v>0</v>
      </c>
    </row>
    <row r="84" spans="1:12" ht="15">
      <c r="A84" s="84" t="s">
        <v>2067</v>
      </c>
      <c r="B84" s="84" t="s">
        <v>2508</v>
      </c>
      <c r="C84" s="84">
        <v>5</v>
      </c>
      <c r="D84" s="122">
        <v>0.002743404621943017</v>
      </c>
      <c r="E84" s="122">
        <v>1.9973551749918237</v>
      </c>
      <c r="F84" s="84" t="s">
        <v>2801</v>
      </c>
      <c r="G84" s="84" t="b">
        <v>0</v>
      </c>
      <c r="H84" s="84" t="b">
        <v>0</v>
      </c>
      <c r="I84" s="84" t="b">
        <v>0</v>
      </c>
      <c r="J84" s="84" t="b">
        <v>0</v>
      </c>
      <c r="K84" s="84" t="b">
        <v>0</v>
      </c>
      <c r="L84" s="84" t="b">
        <v>0</v>
      </c>
    </row>
    <row r="85" spans="1:12" ht="15">
      <c r="A85" s="84" t="s">
        <v>242</v>
      </c>
      <c r="B85" s="84" t="s">
        <v>271</v>
      </c>
      <c r="C85" s="84">
        <v>5</v>
      </c>
      <c r="D85" s="122">
        <v>0.002743404621943017</v>
      </c>
      <c r="E85" s="122">
        <v>2.2861507142387936</v>
      </c>
      <c r="F85" s="84" t="s">
        <v>2801</v>
      </c>
      <c r="G85" s="84" t="b">
        <v>0</v>
      </c>
      <c r="H85" s="84" t="b">
        <v>0</v>
      </c>
      <c r="I85" s="84" t="b">
        <v>0</v>
      </c>
      <c r="J85" s="84" t="b">
        <v>0</v>
      </c>
      <c r="K85" s="84" t="b">
        <v>0</v>
      </c>
      <c r="L85" s="84" t="b">
        <v>0</v>
      </c>
    </row>
    <row r="86" spans="1:12" ht="15">
      <c r="A86" s="84" t="s">
        <v>240</v>
      </c>
      <c r="B86" s="84" t="s">
        <v>252</v>
      </c>
      <c r="C86" s="84">
        <v>5</v>
      </c>
      <c r="D86" s="122">
        <v>0.002743404621943017</v>
      </c>
      <c r="E86" s="122">
        <v>1.2861507142387931</v>
      </c>
      <c r="F86" s="84" t="s">
        <v>2801</v>
      </c>
      <c r="G86" s="84" t="b">
        <v>0</v>
      </c>
      <c r="H86" s="84" t="b">
        <v>0</v>
      </c>
      <c r="I86" s="84" t="b">
        <v>0</v>
      </c>
      <c r="J86" s="84" t="b">
        <v>0</v>
      </c>
      <c r="K86" s="84" t="b">
        <v>0</v>
      </c>
      <c r="L86" s="84" t="b">
        <v>0</v>
      </c>
    </row>
    <row r="87" spans="1:12" ht="15">
      <c r="A87" s="84" t="s">
        <v>2098</v>
      </c>
      <c r="B87" s="84" t="s">
        <v>2078</v>
      </c>
      <c r="C87" s="84">
        <v>4</v>
      </c>
      <c r="D87" s="122">
        <v>0.0023236791373522267</v>
      </c>
      <c r="E87" s="122">
        <v>2.2403932236781183</v>
      </c>
      <c r="F87" s="84" t="s">
        <v>2801</v>
      </c>
      <c r="G87" s="84" t="b">
        <v>0</v>
      </c>
      <c r="H87" s="84" t="b">
        <v>0</v>
      </c>
      <c r="I87" s="84" t="b">
        <v>0</v>
      </c>
      <c r="J87" s="84" t="b">
        <v>0</v>
      </c>
      <c r="K87" s="84" t="b">
        <v>0</v>
      </c>
      <c r="L87" s="84" t="b">
        <v>0</v>
      </c>
    </row>
    <row r="88" spans="1:12" ht="15">
      <c r="A88" s="84" t="s">
        <v>2078</v>
      </c>
      <c r="B88" s="84" t="s">
        <v>2099</v>
      </c>
      <c r="C88" s="84">
        <v>4</v>
      </c>
      <c r="D88" s="122">
        <v>0.0023236791373522267</v>
      </c>
      <c r="E88" s="122">
        <v>2.1434832106700616</v>
      </c>
      <c r="F88" s="84" t="s">
        <v>2801</v>
      </c>
      <c r="G88" s="84" t="b">
        <v>0</v>
      </c>
      <c r="H88" s="84" t="b">
        <v>0</v>
      </c>
      <c r="I88" s="84" t="b">
        <v>0</v>
      </c>
      <c r="J88" s="84" t="b">
        <v>0</v>
      </c>
      <c r="K88" s="84" t="b">
        <v>0</v>
      </c>
      <c r="L88" s="84" t="b">
        <v>0</v>
      </c>
    </row>
    <row r="89" spans="1:12" ht="15">
      <c r="A89" s="84" t="s">
        <v>2099</v>
      </c>
      <c r="B89" s="84" t="s">
        <v>2100</v>
      </c>
      <c r="C89" s="84">
        <v>4</v>
      </c>
      <c r="D89" s="122">
        <v>0.0023236791373522267</v>
      </c>
      <c r="E89" s="122">
        <v>2.444513206334043</v>
      </c>
      <c r="F89" s="84" t="s">
        <v>2801</v>
      </c>
      <c r="G89" s="84" t="b">
        <v>0</v>
      </c>
      <c r="H89" s="84" t="b">
        <v>0</v>
      </c>
      <c r="I89" s="84" t="b">
        <v>0</v>
      </c>
      <c r="J89" s="84" t="b">
        <v>0</v>
      </c>
      <c r="K89" s="84" t="b">
        <v>0</v>
      </c>
      <c r="L89" s="84" t="b">
        <v>0</v>
      </c>
    </row>
    <row r="90" spans="1:12" ht="15">
      <c r="A90" s="84" t="s">
        <v>252</v>
      </c>
      <c r="B90" s="84" t="s">
        <v>2456</v>
      </c>
      <c r="C90" s="84">
        <v>4</v>
      </c>
      <c r="D90" s="122">
        <v>0.0023236791373522267</v>
      </c>
      <c r="E90" s="122">
        <v>1.011143459477457</v>
      </c>
      <c r="F90" s="84" t="s">
        <v>2801</v>
      </c>
      <c r="G90" s="84" t="b">
        <v>0</v>
      </c>
      <c r="H90" s="84" t="b">
        <v>0</v>
      </c>
      <c r="I90" s="84" t="b">
        <v>0</v>
      </c>
      <c r="J90" s="84" t="b">
        <v>0</v>
      </c>
      <c r="K90" s="84" t="b">
        <v>0</v>
      </c>
      <c r="L90" s="84" t="b">
        <v>0</v>
      </c>
    </row>
    <row r="91" spans="1:12" ht="15">
      <c r="A91" s="84" t="s">
        <v>265</v>
      </c>
      <c r="B91" s="84" t="s">
        <v>2025</v>
      </c>
      <c r="C91" s="84">
        <v>4</v>
      </c>
      <c r="D91" s="122">
        <v>0.0023236791373522267</v>
      </c>
      <c r="E91" s="122">
        <v>0.5256968159736635</v>
      </c>
      <c r="F91" s="84" t="s">
        <v>2801</v>
      </c>
      <c r="G91" s="84" t="b">
        <v>0</v>
      </c>
      <c r="H91" s="84" t="b">
        <v>0</v>
      </c>
      <c r="I91" s="84" t="b">
        <v>0</v>
      </c>
      <c r="J91" s="84" t="b">
        <v>0</v>
      </c>
      <c r="K91" s="84" t="b">
        <v>0</v>
      </c>
      <c r="L91" s="84" t="b">
        <v>0</v>
      </c>
    </row>
    <row r="92" spans="1:12" ht="15">
      <c r="A92" s="84" t="s">
        <v>252</v>
      </c>
      <c r="B92" s="84" t="s">
        <v>2518</v>
      </c>
      <c r="C92" s="84">
        <v>4</v>
      </c>
      <c r="D92" s="122">
        <v>0.0023236791373522267</v>
      </c>
      <c r="E92" s="122">
        <v>1.2541815081637515</v>
      </c>
      <c r="F92" s="84" t="s">
        <v>2801</v>
      </c>
      <c r="G92" s="84" t="b">
        <v>0</v>
      </c>
      <c r="H92" s="84" t="b">
        <v>0</v>
      </c>
      <c r="I92" s="84" t="b">
        <v>0</v>
      </c>
      <c r="J92" s="84" t="b">
        <v>0</v>
      </c>
      <c r="K92" s="84" t="b">
        <v>0</v>
      </c>
      <c r="L92" s="84" t="b">
        <v>0</v>
      </c>
    </row>
    <row r="93" spans="1:12" ht="15">
      <c r="A93" s="84" t="s">
        <v>2518</v>
      </c>
      <c r="B93" s="84" t="s">
        <v>262</v>
      </c>
      <c r="C93" s="84">
        <v>4</v>
      </c>
      <c r="D93" s="122">
        <v>0.0023236791373522267</v>
      </c>
      <c r="E93" s="122">
        <v>2.2684219472783616</v>
      </c>
      <c r="F93" s="84" t="s">
        <v>2801</v>
      </c>
      <c r="G93" s="84" t="b">
        <v>0</v>
      </c>
      <c r="H93" s="84" t="b">
        <v>0</v>
      </c>
      <c r="I93" s="84" t="b">
        <v>0</v>
      </c>
      <c r="J93" s="84" t="b">
        <v>0</v>
      </c>
      <c r="K93" s="84" t="b">
        <v>0</v>
      </c>
      <c r="L93" s="84" t="b">
        <v>0</v>
      </c>
    </row>
    <row r="94" spans="1:12" ht="15">
      <c r="A94" s="84" t="s">
        <v>2519</v>
      </c>
      <c r="B94" s="84" t="s">
        <v>2434</v>
      </c>
      <c r="C94" s="84">
        <v>4</v>
      </c>
      <c r="D94" s="122">
        <v>0.0023236791373522267</v>
      </c>
      <c r="E94" s="122">
        <v>2.403120521175818</v>
      </c>
      <c r="F94" s="84" t="s">
        <v>2801</v>
      </c>
      <c r="G94" s="84" t="b">
        <v>0</v>
      </c>
      <c r="H94" s="84" t="b">
        <v>1</v>
      </c>
      <c r="I94" s="84" t="b">
        <v>0</v>
      </c>
      <c r="J94" s="84" t="b">
        <v>0</v>
      </c>
      <c r="K94" s="84" t="b">
        <v>0</v>
      </c>
      <c r="L94" s="84" t="b">
        <v>0</v>
      </c>
    </row>
    <row r="95" spans="1:12" ht="15">
      <c r="A95" s="84" t="s">
        <v>2464</v>
      </c>
      <c r="B95" s="84" t="s">
        <v>2083</v>
      </c>
      <c r="C95" s="84">
        <v>4</v>
      </c>
      <c r="D95" s="122">
        <v>0.0023236791373522267</v>
      </c>
      <c r="E95" s="122">
        <v>2.154478594971525</v>
      </c>
      <c r="F95" s="84" t="s">
        <v>2801</v>
      </c>
      <c r="G95" s="84" t="b">
        <v>0</v>
      </c>
      <c r="H95" s="84" t="b">
        <v>0</v>
      </c>
      <c r="I95" s="84" t="b">
        <v>0</v>
      </c>
      <c r="J95" s="84" t="b">
        <v>0</v>
      </c>
      <c r="K95" s="84" t="b">
        <v>0</v>
      </c>
      <c r="L95" s="84" t="b">
        <v>0</v>
      </c>
    </row>
    <row r="96" spans="1:12" ht="15">
      <c r="A96" s="84" t="s">
        <v>2068</v>
      </c>
      <c r="B96" s="84" t="s">
        <v>2105</v>
      </c>
      <c r="C96" s="84">
        <v>4</v>
      </c>
      <c r="D96" s="122">
        <v>0.0023236791373522267</v>
      </c>
      <c r="E96" s="122">
        <v>1.5087541025887312</v>
      </c>
      <c r="F96" s="84" t="s">
        <v>2801</v>
      </c>
      <c r="G96" s="84" t="b">
        <v>0</v>
      </c>
      <c r="H96" s="84" t="b">
        <v>0</v>
      </c>
      <c r="I96" s="84" t="b">
        <v>0</v>
      </c>
      <c r="J96" s="84" t="b">
        <v>0</v>
      </c>
      <c r="K96" s="84" t="b">
        <v>0</v>
      </c>
      <c r="L96" s="84" t="b">
        <v>0</v>
      </c>
    </row>
    <row r="97" spans="1:12" ht="15">
      <c r="A97" s="84" t="s">
        <v>2105</v>
      </c>
      <c r="B97" s="84" t="s">
        <v>2424</v>
      </c>
      <c r="C97" s="84">
        <v>4</v>
      </c>
      <c r="D97" s="122">
        <v>0.0023236791373522267</v>
      </c>
      <c r="E97" s="122">
        <v>1.6451726568804612</v>
      </c>
      <c r="F97" s="84" t="s">
        <v>2801</v>
      </c>
      <c r="G97" s="84" t="b">
        <v>0</v>
      </c>
      <c r="H97" s="84" t="b">
        <v>0</v>
      </c>
      <c r="I97" s="84" t="b">
        <v>0</v>
      </c>
      <c r="J97" s="84" t="b">
        <v>0</v>
      </c>
      <c r="K97" s="84" t="b">
        <v>0</v>
      </c>
      <c r="L97" s="84" t="b">
        <v>0</v>
      </c>
    </row>
    <row r="98" spans="1:12" ht="15">
      <c r="A98" s="84" t="s">
        <v>2452</v>
      </c>
      <c r="B98" s="84" t="s">
        <v>2520</v>
      </c>
      <c r="C98" s="84">
        <v>4</v>
      </c>
      <c r="D98" s="122">
        <v>0.0023236791373522267</v>
      </c>
      <c r="E98" s="122">
        <v>2.490270696894718</v>
      </c>
      <c r="F98" s="84" t="s">
        <v>2801</v>
      </c>
      <c r="G98" s="84" t="b">
        <v>0</v>
      </c>
      <c r="H98" s="84" t="b">
        <v>0</v>
      </c>
      <c r="I98" s="84" t="b">
        <v>0</v>
      </c>
      <c r="J98" s="84" t="b">
        <v>0</v>
      </c>
      <c r="K98" s="84" t="b">
        <v>0</v>
      </c>
      <c r="L98" s="84" t="b">
        <v>0</v>
      </c>
    </row>
    <row r="99" spans="1:12" ht="15">
      <c r="A99" s="84" t="s">
        <v>2520</v>
      </c>
      <c r="B99" s="84" t="s">
        <v>2100</v>
      </c>
      <c r="C99" s="84">
        <v>4</v>
      </c>
      <c r="D99" s="122">
        <v>0.0023236791373522267</v>
      </c>
      <c r="E99" s="122">
        <v>2.5414232193420996</v>
      </c>
      <c r="F99" s="84" t="s">
        <v>2801</v>
      </c>
      <c r="G99" s="84" t="b">
        <v>0</v>
      </c>
      <c r="H99" s="84" t="b">
        <v>0</v>
      </c>
      <c r="I99" s="84" t="b">
        <v>0</v>
      </c>
      <c r="J99" s="84" t="b">
        <v>0</v>
      </c>
      <c r="K99" s="84" t="b">
        <v>0</v>
      </c>
      <c r="L99" s="84" t="b">
        <v>0</v>
      </c>
    </row>
    <row r="100" spans="1:12" ht="15">
      <c r="A100" s="84" t="s">
        <v>2026</v>
      </c>
      <c r="B100" s="84" t="s">
        <v>2435</v>
      </c>
      <c r="C100" s="84">
        <v>4</v>
      </c>
      <c r="D100" s="122">
        <v>0.0023236791373522267</v>
      </c>
      <c r="E100" s="122">
        <v>1.6072405038317428</v>
      </c>
      <c r="F100" s="84" t="s">
        <v>2801</v>
      </c>
      <c r="G100" s="84" t="b">
        <v>0</v>
      </c>
      <c r="H100" s="84" t="b">
        <v>0</v>
      </c>
      <c r="I100" s="84" t="b">
        <v>0</v>
      </c>
      <c r="J100" s="84" t="b">
        <v>0</v>
      </c>
      <c r="K100" s="84" t="b">
        <v>0</v>
      </c>
      <c r="L100" s="84" t="b">
        <v>0</v>
      </c>
    </row>
    <row r="101" spans="1:12" ht="15">
      <c r="A101" s="84" t="s">
        <v>2435</v>
      </c>
      <c r="B101" s="84" t="s">
        <v>302</v>
      </c>
      <c r="C101" s="84">
        <v>4</v>
      </c>
      <c r="D101" s="122">
        <v>0.0023236791373522267</v>
      </c>
      <c r="E101" s="122">
        <v>1.8161242762837315</v>
      </c>
      <c r="F101" s="84" t="s">
        <v>2801</v>
      </c>
      <c r="G101" s="84" t="b">
        <v>0</v>
      </c>
      <c r="H101" s="84" t="b">
        <v>0</v>
      </c>
      <c r="I101" s="84" t="b">
        <v>0</v>
      </c>
      <c r="J101" s="84" t="b">
        <v>0</v>
      </c>
      <c r="K101" s="84" t="b">
        <v>0</v>
      </c>
      <c r="L101" s="84" t="b">
        <v>0</v>
      </c>
    </row>
    <row r="102" spans="1:12" ht="15">
      <c r="A102" s="84" t="s">
        <v>302</v>
      </c>
      <c r="B102" s="84" t="s">
        <v>2428</v>
      </c>
      <c r="C102" s="84">
        <v>4</v>
      </c>
      <c r="D102" s="122">
        <v>0.0023236791373522267</v>
      </c>
      <c r="E102" s="122">
        <v>1.6773573402518624</v>
      </c>
      <c r="F102" s="84" t="s">
        <v>2801</v>
      </c>
      <c r="G102" s="84" t="b">
        <v>0</v>
      </c>
      <c r="H102" s="84" t="b">
        <v>0</v>
      </c>
      <c r="I102" s="84" t="b">
        <v>0</v>
      </c>
      <c r="J102" s="84" t="b">
        <v>0</v>
      </c>
      <c r="K102" s="84" t="b">
        <v>0</v>
      </c>
      <c r="L102" s="84" t="b">
        <v>0</v>
      </c>
    </row>
    <row r="103" spans="1:12" ht="15">
      <c r="A103" s="84" t="s">
        <v>2428</v>
      </c>
      <c r="B103" s="84" t="s">
        <v>2523</v>
      </c>
      <c r="C103" s="84">
        <v>4</v>
      </c>
      <c r="D103" s="122">
        <v>0.0023236791373522267</v>
      </c>
      <c r="E103" s="122">
        <v>2.330569854027206</v>
      </c>
      <c r="F103" s="84" t="s">
        <v>2801</v>
      </c>
      <c r="G103" s="84" t="b">
        <v>0</v>
      </c>
      <c r="H103" s="84" t="b">
        <v>0</v>
      </c>
      <c r="I103" s="84" t="b">
        <v>0</v>
      </c>
      <c r="J103" s="84" t="b">
        <v>0</v>
      </c>
      <c r="K103" s="84" t="b">
        <v>0</v>
      </c>
      <c r="L103" s="84" t="b">
        <v>0</v>
      </c>
    </row>
    <row r="104" spans="1:12" ht="15">
      <c r="A104" s="84" t="s">
        <v>2526</v>
      </c>
      <c r="B104" s="84" t="s">
        <v>2527</v>
      </c>
      <c r="C104" s="84">
        <v>4</v>
      </c>
      <c r="D104" s="122">
        <v>0.0023236791373522267</v>
      </c>
      <c r="E104" s="122">
        <v>2.8424532150060804</v>
      </c>
      <c r="F104" s="84" t="s">
        <v>2801</v>
      </c>
      <c r="G104" s="84" t="b">
        <v>0</v>
      </c>
      <c r="H104" s="84" t="b">
        <v>0</v>
      </c>
      <c r="I104" s="84" t="b">
        <v>0</v>
      </c>
      <c r="J104" s="84" t="b">
        <v>0</v>
      </c>
      <c r="K104" s="84" t="b">
        <v>0</v>
      </c>
      <c r="L104" s="84" t="b">
        <v>0</v>
      </c>
    </row>
    <row r="105" spans="1:12" ht="15">
      <c r="A105" s="84" t="s">
        <v>2527</v>
      </c>
      <c r="B105" s="84" t="s">
        <v>2426</v>
      </c>
      <c r="C105" s="84">
        <v>4</v>
      </c>
      <c r="D105" s="122">
        <v>0.0023236791373522267</v>
      </c>
      <c r="E105" s="122">
        <v>2.2983851706558047</v>
      </c>
      <c r="F105" s="84" t="s">
        <v>2801</v>
      </c>
      <c r="G105" s="84" t="b">
        <v>0</v>
      </c>
      <c r="H105" s="84" t="b">
        <v>0</v>
      </c>
      <c r="I105" s="84" t="b">
        <v>0</v>
      </c>
      <c r="J105" s="84" t="b">
        <v>0</v>
      </c>
      <c r="K105" s="84" t="b">
        <v>0</v>
      </c>
      <c r="L105" s="84" t="b">
        <v>0</v>
      </c>
    </row>
    <row r="106" spans="1:12" ht="15">
      <c r="A106" s="84" t="s">
        <v>2426</v>
      </c>
      <c r="B106" s="84" t="s">
        <v>2528</v>
      </c>
      <c r="C106" s="84">
        <v>4</v>
      </c>
      <c r="D106" s="122">
        <v>0.0023236791373522267</v>
      </c>
      <c r="E106" s="122">
        <v>2.330569854027206</v>
      </c>
      <c r="F106" s="84" t="s">
        <v>2801</v>
      </c>
      <c r="G106" s="84" t="b">
        <v>0</v>
      </c>
      <c r="H106" s="84" t="b">
        <v>0</v>
      </c>
      <c r="I106" s="84" t="b">
        <v>0</v>
      </c>
      <c r="J106" s="84" t="b">
        <v>0</v>
      </c>
      <c r="K106" s="84" t="b">
        <v>0</v>
      </c>
      <c r="L106" s="84" t="b">
        <v>0</v>
      </c>
    </row>
    <row r="107" spans="1:12" ht="15">
      <c r="A107" s="84" t="s">
        <v>2024</v>
      </c>
      <c r="B107" s="84" t="s">
        <v>2027</v>
      </c>
      <c r="C107" s="84">
        <v>4</v>
      </c>
      <c r="D107" s="122">
        <v>0.0023236791373522267</v>
      </c>
      <c r="E107" s="122">
        <v>1.4737015954615253</v>
      </c>
      <c r="F107" s="84" t="s">
        <v>2801</v>
      </c>
      <c r="G107" s="84" t="b">
        <v>0</v>
      </c>
      <c r="H107" s="84" t="b">
        <v>0</v>
      </c>
      <c r="I107" s="84" t="b">
        <v>0</v>
      </c>
      <c r="J107" s="84" t="b">
        <v>0</v>
      </c>
      <c r="K107" s="84" t="b">
        <v>0</v>
      </c>
      <c r="L107" s="84" t="b">
        <v>0</v>
      </c>
    </row>
    <row r="108" spans="1:12" ht="15">
      <c r="A108" s="84" t="s">
        <v>562</v>
      </c>
      <c r="B108" s="84" t="s">
        <v>265</v>
      </c>
      <c r="C108" s="84">
        <v>4</v>
      </c>
      <c r="D108" s="122">
        <v>0.0023236791373522267</v>
      </c>
      <c r="E108" s="122">
        <v>0.6650971073869754</v>
      </c>
      <c r="F108" s="84" t="s">
        <v>2801</v>
      </c>
      <c r="G108" s="84" t="b">
        <v>0</v>
      </c>
      <c r="H108" s="84" t="b">
        <v>0</v>
      </c>
      <c r="I108" s="84" t="b">
        <v>0</v>
      </c>
      <c r="J108" s="84" t="b">
        <v>0</v>
      </c>
      <c r="K108" s="84" t="b">
        <v>0</v>
      </c>
      <c r="L108" s="84" t="b">
        <v>0</v>
      </c>
    </row>
    <row r="109" spans="1:12" ht="15">
      <c r="A109" s="84" t="s">
        <v>2067</v>
      </c>
      <c r="B109" s="84" t="s">
        <v>2459</v>
      </c>
      <c r="C109" s="84">
        <v>4</v>
      </c>
      <c r="D109" s="122">
        <v>0.0023236791373522267</v>
      </c>
      <c r="E109" s="122">
        <v>1.6963251793278424</v>
      </c>
      <c r="F109" s="84" t="s">
        <v>2801</v>
      </c>
      <c r="G109" s="84" t="b">
        <v>0</v>
      </c>
      <c r="H109" s="84" t="b">
        <v>0</v>
      </c>
      <c r="I109" s="84" t="b">
        <v>0</v>
      </c>
      <c r="J109" s="84" t="b">
        <v>0</v>
      </c>
      <c r="K109" s="84" t="b">
        <v>0</v>
      </c>
      <c r="L109" s="84" t="b">
        <v>0</v>
      </c>
    </row>
    <row r="110" spans="1:12" ht="15">
      <c r="A110" s="84" t="s">
        <v>2459</v>
      </c>
      <c r="B110" s="84" t="s">
        <v>2445</v>
      </c>
      <c r="C110" s="84">
        <v>4</v>
      </c>
      <c r="D110" s="122">
        <v>0.0023236791373522267</v>
      </c>
      <c r="E110" s="122">
        <v>2.1434832106700616</v>
      </c>
      <c r="F110" s="84" t="s">
        <v>2801</v>
      </c>
      <c r="G110" s="84" t="b">
        <v>0</v>
      </c>
      <c r="H110" s="84" t="b">
        <v>0</v>
      </c>
      <c r="I110" s="84" t="b">
        <v>0</v>
      </c>
      <c r="J110" s="84" t="b">
        <v>0</v>
      </c>
      <c r="K110" s="84" t="b">
        <v>0</v>
      </c>
      <c r="L110" s="84" t="b">
        <v>0</v>
      </c>
    </row>
    <row r="111" spans="1:12" ht="15">
      <c r="A111" s="84" t="s">
        <v>2445</v>
      </c>
      <c r="B111" s="84" t="s">
        <v>2467</v>
      </c>
      <c r="C111" s="84">
        <v>4</v>
      </c>
      <c r="D111" s="122">
        <v>0.0023236791373522267</v>
      </c>
      <c r="E111" s="122">
        <v>2.2014751576477485</v>
      </c>
      <c r="F111" s="84" t="s">
        <v>2801</v>
      </c>
      <c r="G111" s="84" t="b">
        <v>0</v>
      </c>
      <c r="H111" s="84" t="b">
        <v>0</v>
      </c>
      <c r="I111" s="84" t="b">
        <v>0</v>
      </c>
      <c r="J111" s="84" t="b">
        <v>0</v>
      </c>
      <c r="K111" s="84" t="b">
        <v>0</v>
      </c>
      <c r="L111" s="84" t="b">
        <v>0</v>
      </c>
    </row>
    <row r="112" spans="1:12" ht="15">
      <c r="A112" s="84" t="s">
        <v>2467</v>
      </c>
      <c r="B112" s="84" t="s">
        <v>2432</v>
      </c>
      <c r="C112" s="84">
        <v>4</v>
      </c>
      <c r="D112" s="122">
        <v>0.0023236791373522267</v>
      </c>
      <c r="E112" s="122">
        <v>2.122293911600124</v>
      </c>
      <c r="F112" s="84" t="s">
        <v>2801</v>
      </c>
      <c r="G112" s="84" t="b">
        <v>0</v>
      </c>
      <c r="H112" s="84" t="b">
        <v>0</v>
      </c>
      <c r="I112" s="84" t="b">
        <v>0</v>
      </c>
      <c r="J112" s="84" t="b">
        <v>1</v>
      </c>
      <c r="K112" s="84" t="b">
        <v>0</v>
      </c>
      <c r="L112" s="84" t="b">
        <v>0</v>
      </c>
    </row>
    <row r="113" spans="1:12" ht="15">
      <c r="A113" s="84" t="s">
        <v>2432</v>
      </c>
      <c r="B113" s="84" t="s">
        <v>295</v>
      </c>
      <c r="C113" s="84">
        <v>4</v>
      </c>
      <c r="D113" s="122">
        <v>0.0023236791373522267</v>
      </c>
      <c r="E113" s="122">
        <v>2.268421947278362</v>
      </c>
      <c r="F113" s="84" t="s">
        <v>2801</v>
      </c>
      <c r="G113" s="84" t="b">
        <v>1</v>
      </c>
      <c r="H113" s="84" t="b">
        <v>0</v>
      </c>
      <c r="I113" s="84" t="b">
        <v>0</v>
      </c>
      <c r="J113" s="84" t="b">
        <v>0</v>
      </c>
      <c r="K113" s="84" t="b">
        <v>0</v>
      </c>
      <c r="L113" s="84" t="b">
        <v>0</v>
      </c>
    </row>
    <row r="114" spans="1:12" ht="15">
      <c r="A114" s="84" t="s">
        <v>2534</v>
      </c>
      <c r="B114" s="84" t="s">
        <v>252</v>
      </c>
      <c r="C114" s="84">
        <v>4</v>
      </c>
      <c r="D114" s="122">
        <v>0.0023236791373522267</v>
      </c>
      <c r="E114" s="122">
        <v>1.4902706968947181</v>
      </c>
      <c r="F114" s="84" t="s">
        <v>2801</v>
      </c>
      <c r="G114" s="84" t="b">
        <v>0</v>
      </c>
      <c r="H114" s="84" t="b">
        <v>1</v>
      </c>
      <c r="I114" s="84" t="b">
        <v>0</v>
      </c>
      <c r="J114" s="84" t="b">
        <v>0</v>
      </c>
      <c r="K114" s="84" t="b">
        <v>0</v>
      </c>
      <c r="L114" s="84" t="b">
        <v>0</v>
      </c>
    </row>
    <row r="115" spans="1:12" ht="15">
      <c r="A115" s="84" t="s">
        <v>252</v>
      </c>
      <c r="B115" s="84" t="s">
        <v>2437</v>
      </c>
      <c r="C115" s="84">
        <v>4</v>
      </c>
      <c r="D115" s="122">
        <v>0.0023236791373522267</v>
      </c>
      <c r="E115" s="122">
        <v>0.8148488143334889</v>
      </c>
      <c r="F115" s="84" t="s">
        <v>2801</v>
      </c>
      <c r="G115" s="84" t="b">
        <v>0</v>
      </c>
      <c r="H115" s="84" t="b">
        <v>0</v>
      </c>
      <c r="I115" s="84" t="b">
        <v>0</v>
      </c>
      <c r="J115" s="84" t="b">
        <v>0</v>
      </c>
      <c r="K115" s="84" t="b">
        <v>0</v>
      </c>
      <c r="L115" s="84" t="b">
        <v>0</v>
      </c>
    </row>
    <row r="116" spans="1:12" ht="15">
      <c r="A116" s="84" t="s">
        <v>2437</v>
      </c>
      <c r="B116" s="84" t="s">
        <v>2426</v>
      </c>
      <c r="C116" s="84">
        <v>4</v>
      </c>
      <c r="D116" s="122">
        <v>0.0023236791373522267</v>
      </c>
      <c r="E116" s="122">
        <v>1.8590524768255423</v>
      </c>
      <c r="F116" s="84" t="s">
        <v>2801</v>
      </c>
      <c r="G116" s="84" t="b">
        <v>0</v>
      </c>
      <c r="H116" s="84" t="b">
        <v>0</v>
      </c>
      <c r="I116" s="84" t="b">
        <v>0</v>
      </c>
      <c r="J116" s="84" t="b">
        <v>0</v>
      </c>
      <c r="K116" s="84" t="b">
        <v>0</v>
      </c>
      <c r="L116" s="84" t="b">
        <v>0</v>
      </c>
    </row>
    <row r="117" spans="1:12" ht="15">
      <c r="A117" s="84" t="s">
        <v>2426</v>
      </c>
      <c r="B117" s="84" t="s">
        <v>2438</v>
      </c>
      <c r="C117" s="84">
        <v>4</v>
      </c>
      <c r="D117" s="122">
        <v>0.0023236791373522267</v>
      </c>
      <c r="E117" s="122">
        <v>1.8912371601969435</v>
      </c>
      <c r="F117" s="84" t="s">
        <v>2801</v>
      </c>
      <c r="G117" s="84" t="b">
        <v>0</v>
      </c>
      <c r="H117" s="84" t="b">
        <v>0</v>
      </c>
      <c r="I117" s="84" t="b">
        <v>0</v>
      </c>
      <c r="J117" s="84" t="b">
        <v>0</v>
      </c>
      <c r="K117" s="84" t="b">
        <v>0</v>
      </c>
      <c r="L117" s="84" t="b">
        <v>0</v>
      </c>
    </row>
    <row r="118" spans="1:12" ht="15">
      <c r="A118" s="84" t="s">
        <v>2438</v>
      </c>
      <c r="B118" s="84" t="s">
        <v>2061</v>
      </c>
      <c r="C118" s="84">
        <v>4</v>
      </c>
      <c r="D118" s="122">
        <v>0.0023236791373522267</v>
      </c>
      <c r="E118" s="122">
        <v>1.5738167483447931</v>
      </c>
      <c r="F118" s="84" t="s">
        <v>2801</v>
      </c>
      <c r="G118" s="84" t="b">
        <v>0</v>
      </c>
      <c r="H118" s="84" t="b">
        <v>0</v>
      </c>
      <c r="I118" s="84" t="b">
        <v>0</v>
      </c>
      <c r="J118" s="84" t="b">
        <v>0</v>
      </c>
      <c r="K118" s="84" t="b">
        <v>0</v>
      </c>
      <c r="L118" s="84" t="b">
        <v>0</v>
      </c>
    </row>
    <row r="119" spans="1:12" ht="15">
      <c r="A119" s="84" t="s">
        <v>2062</v>
      </c>
      <c r="B119" s="84" t="s">
        <v>2491</v>
      </c>
      <c r="C119" s="84">
        <v>4</v>
      </c>
      <c r="D119" s="122">
        <v>0.0023236791373522267</v>
      </c>
      <c r="E119" s="122">
        <v>1.870481938606324</v>
      </c>
      <c r="F119" s="84" t="s">
        <v>2801</v>
      </c>
      <c r="G119" s="84" t="b">
        <v>0</v>
      </c>
      <c r="H119" s="84" t="b">
        <v>0</v>
      </c>
      <c r="I119" s="84" t="b">
        <v>0</v>
      </c>
      <c r="J119" s="84" t="b">
        <v>1</v>
      </c>
      <c r="K119" s="84" t="b">
        <v>0</v>
      </c>
      <c r="L119" s="84" t="b">
        <v>0</v>
      </c>
    </row>
    <row r="120" spans="1:12" ht="15">
      <c r="A120" s="84" t="s">
        <v>2491</v>
      </c>
      <c r="B120" s="84" t="s">
        <v>292</v>
      </c>
      <c r="C120" s="84">
        <v>4</v>
      </c>
      <c r="D120" s="122">
        <v>0.0023236791373522267</v>
      </c>
      <c r="E120" s="122">
        <v>2.444513206334043</v>
      </c>
      <c r="F120" s="84" t="s">
        <v>2801</v>
      </c>
      <c r="G120" s="84" t="b">
        <v>1</v>
      </c>
      <c r="H120" s="84" t="b">
        <v>0</v>
      </c>
      <c r="I120" s="84" t="b">
        <v>0</v>
      </c>
      <c r="J120" s="84" t="b">
        <v>0</v>
      </c>
      <c r="K120" s="84" t="b">
        <v>0</v>
      </c>
      <c r="L120" s="84" t="b">
        <v>0</v>
      </c>
    </row>
    <row r="121" spans="1:12" ht="15">
      <c r="A121" s="84" t="s">
        <v>252</v>
      </c>
      <c r="B121" s="84" t="s">
        <v>2425</v>
      </c>
      <c r="C121" s="84">
        <v>4</v>
      </c>
      <c r="D121" s="122">
        <v>0.0023236791373522267</v>
      </c>
      <c r="E121" s="122">
        <v>0.7101134638134758</v>
      </c>
      <c r="F121" s="84" t="s">
        <v>2801</v>
      </c>
      <c r="G121" s="84" t="b">
        <v>0</v>
      </c>
      <c r="H121" s="84" t="b">
        <v>0</v>
      </c>
      <c r="I121" s="84" t="b">
        <v>0</v>
      </c>
      <c r="J121" s="84" t="b">
        <v>0</v>
      </c>
      <c r="K121" s="84" t="b">
        <v>0</v>
      </c>
      <c r="L121" s="84" t="b">
        <v>0</v>
      </c>
    </row>
    <row r="122" spans="1:12" ht="15">
      <c r="A122" s="84" t="s">
        <v>2067</v>
      </c>
      <c r="B122" s="84" t="s">
        <v>2465</v>
      </c>
      <c r="C122" s="84">
        <v>4</v>
      </c>
      <c r="D122" s="122">
        <v>0.0023236791373522267</v>
      </c>
      <c r="E122" s="122">
        <v>1.7543171263055293</v>
      </c>
      <c r="F122" s="84" t="s">
        <v>2801</v>
      </c>
      <c r="G122" s="84" t="b">
        <v>0</v>
      </c>
      <c r="H122" s="84" t="b">
        <v>0</v>
      </c>
      <c r="I122" s="84" t="b">
        <v>0</v>
      </c>
      <c r="J122" s="84" t="b">
        <v>0</v>
      </c>
      <c r="K122" s="84" t="b">
        <v>0</v>
      </c>
      <c r="L122" s="84" t="b">
        <v>0</v>
      </c>
    </row>
    <row r="123" spans="1:12" ht="15">
      <c r="A123" s="84" t="s">
        <v>2465</v>
      </c>
      <c r="B123" s="84" t="s">
        <v>2439</v>
      </c>
      <c r="C123" s="84">
        <v>4</v>
      </c>
      <c r="D123" s="122">
        <v>0.0023236791373522267</v>
      </c>
      <c r="E123" s="122">
        <v>2.2014751576477485</v>
      </c>
      <c r="F123" s="84" t="s">
        <v>2801</v>
      </c>
      <c r="G123" s="84" t="b">
        <v>0</v>
      </c>
      <c r="H123" s="84" t="b">
        <v>0</v>
      </c>
      <c r="I123" s="84" t="b">
        <v>0</v>
      </c>
      <c r="J123" s="84" t="b">
        <v>0</v>
      </c>
      <c r="K123" s="84" t="b">
        <v>0</v>
      </c>
      <c r="L123" s="84" t="b">
        <v>0</v>
      </c>
    </row>
    <row r="124" spans="1:12" ht="15">
      <c r="A124" s="84" t="s">
        <v>2427</v>
      </c>
      <c r="B124" s="84" t="s">
        <v>2535</v>
      </c>
      <c r="C124" s="84">
        <v>4</v>
      </c>
      <c r="D124" s="122">
        <v>0.0023236791373522267</v>
      </c>
      <c r="E124" s="122">
        <v>2.330569854027206</v>
      </c>
      <c r="F124" s="84" t="s">
        <v>2801</v>
      </c>
      <c r="G124" s="84" t="b">
        <v>0</v>
      </c>
      <c r="H124" s="84" t="b">
        <v>0</v>
      </c>
      <c r="I124" s="84" t="b">
        <v>0</v>
      </c>
      <c r="J124" s="84" t="b">
        <v>0</v>
      </c>
      <c r="K124" s="84" t="b">
        <v>0</v>
      </c>
      <c r="L124" s="84" t="b">
        <v>0</v>
      </c>
    </row>
    <row r="125" spans="1:12" ht="15">
      <c r="A125" s="84" t="s">
        <v>2535</v>
      </c>
      <c r="B125" s="84" t="s">
        <v>255</v>
      </c>
      <c r="C125" s="84">
        <v>4</v>
      </c>
      <c r="D125" s="122">
        <v>0.0023236791373522267</v>
      </c>
      <c r="E125" s="122">
        <v>2.403120521175818</v>
      </c>
      <c r="F125" s="84" t="s">
        <v>2801</v>
      </c>
      <c r="G125" s="84" t="b">
        <v>0</v>
      </c>
      <c r="H125" s="84" t="b">
        <v>0</v>
      </c>
      <c r="I125" s="84" t="b">
        <v>0</v>
      </c>
      <c r="J125" s="84" t="b">
        <v>0</v>
      </c>
      <c r="K125" s="84" t="b">
        <v>0</v>
      </c>
      <c r="L125" s="84" t="b">
        <v>0</v>
      </c>
    </row>
    <row r="126" spans="1:12" ht="15">
      <c r="A126" s="84" t="s">
        <v>255</v>
      </c>
      <c r="B126" s="84" t="s">
        <v>2459</v>
      </c>
      <c r="C126" s="84">
        <v>4</v>
      </c>
      <c r="D126" s="122">
        <v>0.0023236791373522267</v>
      </c>
      <c r="E126" s="122">
        <v>2.1434832106700616</v>
      </c>
      <c r="F126" s="84" t="s">
        <v>2801</v>
      </c>
      <c r="G126" s="84" t="b">
        <v>0</v>
      </c>
      <c r="H126" s="84" t="b">
        <v>0</v>
      </c>
      <c r="I126" s="84" t="b">
        <v>0</v>
      </c>
      <c r="J126" s="84" t="b">
        <v>0</v>
      </c>
      <c r="K126" s="84" t="b">
        <v>0</v>
      </c>
      <c r="L126" s="84" t="b">
        <v>0</v>
      </c>
    </row>
    <row r="127" spans="1:12" ht="15">
      <c r="A127" s="84" t="s">
        <v>2459</v>
      </c>
      <c r="B127" s="84" t="s">
        <v>2536</v>
      </c>
      <c r="C127" s="84">
        <v>4</v>
      </c>
      <c r="D127" s="122">
        <v>0.0023236791373522267</v>
      </c>
      <c r="E127" s="122">
        <v>2.5414232193420996</v>
      </c>
      <c r="F127" s="84" t="s">
        <v>2801</v>
      </c>
      <c r="G127" s="84" t="b">
        <v>0</v>
      </c>
      <c r="H127" s="84" t="b">
        <v>0</v>
      </c>
      <c r="I127" s="84" t="b">
        <v>0</v>
      </c>
      <c r="J127" s="84" t="b">
        <v>0</v>
      </c>
      <c r="K127" s="84" t="b">
        <v>0</v>
      </c>
      <c r="L127" s="84" t="b">
        <v>0</v>
      </c>
    </row>
    <row r="128" spans="1:12" ht="15">
      <c r="A128" s="84" t="s">
        <v>2536</v>
      </c>
      <c r="B128" s="84" t="s">
        <v>2480</v>
      </c>
      <c r="C128" s="84">
        <v>4</v>
      </c>
      <c r="D128" s="122">
        <v>0.0023236791373522267</v>
      </c>
      <c r="E128" s="122">
        <v>2.6663619559503995</v>
      </c>
      <c r="F128" s="84" t="s">
        <v>2801</v>
      </c>
      <c r="G128" s="84" t="b">
        <v>0</v>
      </c>
      <c r="H128" s="84" t="b">
        <v>0</v>
      </c>
      <c r="I128" s="84" t="b">
        <v>0</v>
      </c>
      <c r="J128" s="84" t="b">
        <v>1</v>
      </c>
      <c r="K128" s="84" t="b">
        <v>0</v>
      </c>
      <c r="L128" s="84" t="b">
        <v>0</v>
      </c>
    </row>
    <row r="129" spans="1:12" ht="15">
      <c r="A129" s="84" t="s">
        <v>2480</v>
      </c>
      <c r="B129" s="84" t="s">
        <v>2537</v>
      </c>
      <c r="C129" s="84">
        <v>4</v>
      </c>
      <c r="D129" s="122">
        <v>0.0023236791373522267</v>
      </c>
      <c r="E129" s="122">
        <v>2.6663619559503995</v>
      </c>
      <c r="F129" s="84" t="s">
        <v>2801</v>
      </c>
      <c r="G129" s="84" t="b">
        <v>1</v>
      </c>
      <c r="H129" s="84" t="b">
        <v>0</v>
      </c>
      <c r="I129" s="84" t="b">
        <v>0</v>
      </c>
      <c r="J129" s="84" t="b">
        <v>0</v>
      </c>
      <c r="K129" s="84" t="b">
        <v>0</v>
      </c>
      <c r="L129" s="84" t="b">
        <v>0</v>
      </c>
    </row>
    <row r="130" spans="1:12" ht="15">
      <c r="A130" s="84" t="s">
        <v>252</v>
      </c>
      <c r="B130" s="84" t="s">
        <v>2498</v>
      </c>
      <c r="C130" s="84">
        <v>4</v>
      </c>
      <c r="D130" s="122">
        <v>0.0023236791373522267</v>
      </c>
      <c r="E130" s="122">
        <v>1.2541815081637515</v>
      </c>
      <c r="F130" s="84" t="s">
        <v>2801</v>
      </c>
      <c r="G130" s="84" t="b">
        <v>0</v>
      </c>
      <c r="H130" s="84" t="b">
        <v>0</v>
      </c>
      <c r="I130" s="84" t="b">
        <v>0</v>
      </c>
      <c r="J130" s="84" t="b">
        <v>1</v>
      </c>
      <c r="K130" s="84" t="b">
        <v>0</v>
      </c>
      <c r="L130" s="84" t="b">
        <v>0</v>
      </c>
    </row>
    <row r="131" spans="1:12" ht="15">
      <c r="A131" s="84" t="s">
        <v>2068</v>
      </c>
      <c r="B131" s="84" t="s">
        <v>2442</v>
      </c>
      <c r="C131" s="84">
        <v>4</v>
      </c>
      <c r="D131" s="122">
        <v>0.0023236791373522267</v>
      </c>
      <c r="E131" s="122">
        <v>1.6848453616444126</v>
      </c>
      <c r="F131" s="84" t="s">
        <v>2801</v>
      </c>
      <c r="G131" s="84" t="b">
        <v>0</v>
      </c>
      <c r="H131" s="84" t="b">
        <v>0</v>
      </c>
      <c r="I131" s="84" t="b">
        <v>0</v>
      </c>
      <c r="J131" s="84" t="b">
        <v>0</v>
      </c>
      <c r="K131" s="84" t="b">
        <v>0</v>
      </c>
      <c r="L131" s="84" t="b">
        <v>0</v>
      </c>
    </row>
    <row r="132" spans="1:12" ht="15">
      <c r="A132" s="84" t="s">
        <v>2466</v>
      </c>
      <c r="B132" s="84" t="s">
        <v>2539</v>
      </c>
      <c r="C132" s="84">
        <v>4</v>
      </c>
      <c r="D132" s="122">
        <v>0.0027242513205378302</v>
      </c>
      <c r="E132" s="122">
        <v>2.599415166319786</v>
      </c>
      <c r="F132" s="84" t="s">
        <v>2801</v>
      </c>
      <c r="G132" s="84" t="b">
        <v>0</v>
      </c>
      <c r="H132" s="84" t="b">
        <v>0</v>
      </c>
      <c r="I132" s="84" t="b">
        <v>0</v>
      </c>
      <c r="J132" s="84" t="b">
        <v>0</v>
      </c>
      <c r="K132" s="84" t="b">
        <v>0</v>
      </c>
      <c r="L132" s="84" t="b">
        <v>0</v>
      </c>
    </row>
    <row r="133" spans="1:12" ht="15">
      <c r="A133" s="84" t="s">
        <v>2539</v>
      </c>
      <c r="B133" s="84" t="s">
        <v>2540</v>
      </c>
      <c r="C133" s="84">
        <v>4</v>
      </c>
      <c r="D133" s="122">
        <v>0.0027242513205378302</v>
      </c>
      <c r="E133" s="122">
        <v>2.8424532150060804</v>
      </c>
      <c r="F133" s="84" t="s">
        <v>2801</v>
      </c>
      <c r="G133" s="84" t="b">
        <v>0</v>
      </c>
      <c r="H133" s="84" t="b">
        <v>0</v>
      </c>
      <c r="I133" s="84" t="b">
        <v>0</v>
      </c>
      <c r="J133" s="84" t="b">
        <v>0</v>
      </c>
      <c r="K133" s="84" t="b">
        <v>0</v>
      </c>
      <c r="L133" s="84" t="b">
        <v>0</v>
      </c>
    </row>
    <row r="134" spans="1:12" ht="15">
      <c r="A134" s="84" t="s">
        <v>2540</v>
      </c>
      <c r="B134" s="84" t="s">
        <v>2423</v>
      </c>
      <c r="C134" s="84">
        <v>4</v>
      </c>
      <c r="D134" s="122">
        <v>0.0027242513205378302</v>
      </c>
      <c r="E134" s="122">
        <v>2.1020905255118367</v>
      </c>
      <c r="F134" s="84" t="s">
        <v>2801</v>
      </c>
      <c r="G134" s="84" t="b">
        <v>0</v>
      </c>
      <c r="H134" s="84" t="b">
        <v>0</v>
      </c>
      <c r="I134" s="84" t="b">
        <v>0</v>
      </c>
      <c r="J134" s="84" t="b">
        <v>0</v>
      </c>
      <c r="K134" s="84" t="b">
        <v>0</v>
      </c>
      <c r="L134" s="84" t="b">
        <v>0</v>
      </c>
    </row>
    <row r="135" spans="1:12" ht="15">
      <c r="A135" s="84" t="s">
        <v>2470</v>
      </c>
      <c r="B135" s="84" t="s">
        <v>2423</v>
      </c>
      <c r="C135" s="84">
        <v>4</v>
      </c>
      <c r="D135" s="122">
        <v>0.0023236791373522267</v>
      </c>
      <c r="E135" s="122">
        <v>1.8590524768255423</v>
      </c>
      <c r="F135" s="84" t="s">
        <v>2801</v>
      </c>
      <c r="G135" s="84" t="b">
        <v>0</v>
      </c>
      <c r="H135" s="84" t="b">
        <v>0</v>
      </c>
      <c r="I135" s="84" t="b">
        <v>0</v>
      </c>
      <c r="J135" s="84" t="b">
        <v>0</v>
      </c>
      <c r="K135" s="84" t="b">
        <v>0</v>
      </c>
      <c r="L135" s="84" t="b">
        <v>0</v>
      </c>
    </row>
    <row r="136" spans="1:12" ht="15">
      <c r="A136" s="84" t="s">
        <v>2502</v>
      </c>
      <c r="B136" s="84" t="s">
        <v>2541</v>
      </c>
      <c r="C136" s="84">
        <v>4</v>
      </c>
      <c r="D136" s="122">
        <v>0.0023236791373522267</v>
      </c>
      <c r="E136" s="122">
        <v>2.745543201998024</v>
      </c>
      <c r="F136" s="84" t="s">
        <v>2801</v>
      </c>
      <c r="G136" s="84" t="b">
        <v>0</v>
      </c>
      <c r="H136" s="84" t="b">
        <v>0</v>
      </c>
      <c r="I136" s="84" t="b">
        <v>0</v>
      </c>
      <c r="J136" s="84" t="b">
        <v>0</v>
      </c>
      <c r="K136" s="84" t="b">
        <v>0</v>
      </c>
      <c r="L136" s="84" t="b">
        <v>0</v>
      </c>
    </row>
    <row r="137" spans="1:12" ht="15">
      <c r="A137" s="84" t="s">
        <v>2541</v>
      </c>
      <c r="B137" s="84" t="s">
        <v>2503</v>
      </c>
      <c r="C137" s="84">
        <v>4</v>
      </c>
      <c r="D137" s="122">
        <v>0.0023236791373522267</v>
      </c>
      <c r="E137" s="122">
        <v>2.745543201998024</v>
      </c>
      <c r="F137" s="84" t="s">
        <v>2801</v>
      </c>
      <c r="G137" s="84" t="b">
        <v>0</v>
      </c>
      <c r="H137" s="84" t="b">
        <v>0</v>
      </c>
      <c r="I137" s="84" t="b">
        <v>0</v>
      </c>
      <c r="J137" s="84" t="b">
        <v>0</v>
      </c>
      <c r="K137" s="84" t="b">
        <v>0</v>
      </c>
      <c r="L137" s="84" t="b">
        <v>0</v>
      </c>
    </row>
    <row r="138" spans="1:12" ht="15">
      <c r="A138" s="84" t="s">
        <v>2503</v>
      </c>
      <c r="B138" s="84" t="s">
        <v>2025</v>
      </c>
      <c r="C138" s="84">
        <v>4</v>
      </c>
      <c r="D138" s="122">
        <v>0.0023236791373522267</v>
      </c>
      <c r="E138" s="122">
        <v>1.724353902928086</v>
      </c>
      <c r="F138" s="84" t="s">
        <v>2801</v>
      </c>
      <c r="G138" s="84" t="b">
        <v>0</v>
      </c>
      <c r="H138" s="84" t="b">
        <v>0</v>
      </c>
      <c r="I138" s="84" t="b">
        <v>0</v>
      </c>
      <c r="J138" s="84" t="b">
        <v>0</v>
      </c>
      <c r="K138" s="84" t="b">
        <v>0</v>
      </c>
      <c r="L138" s="84" t="b">
        <v>0</v>
      </c>
    </row>
    <row r="139" spans="1:12" ht="15">
      <c r="A139" s="84" t="s">
        <v>2025</v>
      </c>
      <c r="B139" s="84" t="s">
        <v>2542</v>
      </c>
      <c r="C139" s="84">
        <v>4</v>
      </c>
      <c r="D139" s="122">
        <v>0.0023236791373522267</v>
      </c>
      <c r="E139" s="122">
        <v>1.8317293496143074</v>
      </c>
      <c r="F139" s="84" t="s">
        <v>2801</v>
      </c>
      <c r="G139" s="84" t="b">
        <v>0</v>
      </c>
      <c r="H139" s="84" t="b">
        <v>0</v>
      </c>
      <c r="I139" s="84" t="b">
        <v>0</v>
      </c>
      <c r="J139" s="84" t="b">
        <v>0</v>
      </c>
      <c r="K139" s="84" t="b">
        <v>0</v>
      </c>
      <c r="L139" s="84" t="b">
        <v>0</v>
      </c>
    </row>
    <row r="140" spans="1:12" ht="15">
      <c r="A140" s="84" t="s">
        <v>2542</v>
      </c>
      <c r="B140" s="84" t="s">
        <v>562</v>
      </c>
      <c r="C140" s="84">
        <v>4</v>
      </c>
      <c r="D140" s="122">
        <v>0.0023236791373522267</v>
      </c>
      <c r="E140" s="122">
        <v>1.7632719689584557</v>
      </c>
      <c r="F140" s="84" t="s">
        <v>2801</v>
      </c>
      <c r="G140" s="84" t="b">
        <v>0</v>
      </c>
      <c r="H140" s="84" t="b">
        <v>0</v>
      </c>
      <c r="I140" s="84" t="b">
        <v>0</v>
      </c>
      <c r="J140" s="84" t="b">
        <v>0</v>
      </c>
      <c r="K140" s="84" t="b">
        <v>0</v>
      </c>
      <c r="L140" s="84" t="b">
        <v>0</v>
      </c>
    </row>
    <row r="141" spans="1:12" ht="15">
      <c r="A141" s="84" t="s">
        <v>252</v>
      </c>
      <c r="B141" s="84" t="s">
        <v>2424</v>
      </c>
      <c r="C141" s="84">
        <v>4</v>
      </c>
      <c r="D141" s="122">
        <v>0.0023236791373522267</v>
      </c>
      <c r="E141" s="122">
        <v>0.6009689943884078</v>
      </c>
      <c r="F141" s="84" t="s">
        <v>2801</v>
      </c>
      <c r="G141" s="84" t="b">
        <v>0</v>
      </c>
      <c r="H141" s="84" t="b">
        <v>0</v>
      </c>
      <c r="I141" s="84" t="b">
        <v>0</v>
      </c>
      <c r="J141" s="84" t="b">
        <v>0</v>
      </c>
      <c r="K141" s="84" t="b">
        <v>0</v>
      </c>
      <c r="L141" s="84" t="b">
        <v>0</v>
      </c>
    </row>
    <row r="142" spans="1:12" ht="15">
      <c r="A142" s="84" t="s">
        <v>581</v>
      </c>
      <c r="B142" s="84" t="s">
        <v>2544</v>
      </c>
      <c r="C142" s="84">
        <v>4</v>
      </c>
      <c r="D142" s="122">
        <v>0.0023236791373522267</v>
      </c>
      <c r="E142" s="122">
        <v>1.8212639159361426</v>
      </c>
      <c r="F142" s="84" t="s">
        <v>2801</v>
      </c>
      <c r="G142" s="84" t="b">
        <v>0</v>
      </c>
      <c r="H142" s="84" t="b">
        <v>0</v>
      </c>
      <c r="I142" s="84" t="b">
        <v>0</v>
      </c>
      <c r="J142" s="84" t="b">
        <v>0</v>
      </c>
      <c r="K142" s="84" t="b">
        <v>0</v>
      </c>
      <c r="L142" s="84" t="b">
        <v>0</v>
      </c>
    </row>
    <row r="143" spans="1:12" ht="15">
      <c r="A143" s="84" t="s">
        <v>2544</v>
      </c>
      <c r="B143" s="84" t="s">
        <v>2067</v>
      </c>
      <c r="C143" s="84">
        <v>4</v>
      </c>
      <c r="D143" s="122">
        <v>0.0023236791373522267</v>
      </c>
      <c r="E143" s="122">
        <v>1.9821152084350868</v>
      </c>
      <c r="F143" s="84" t="s">
        <v>2801</v>
      </c>
      <c r="G143" s="84" t="b">
        <v>0</v>
      </c>
      <c r="H143" s="84" t="b">
        <v>0</v>
      </c>
      <c r="I143" s="84" t="b">
        <v>0</v>
      </c>
      <c r="J143" s="84" t="b">
        <v>0</v>
      </c>
      <c r="K143" s="84" t="b">
        <v>0</v>
      </c>
      <c r="L143" s="84" t="b">
        <v>0</v>
      </c>
    </row>
    <row r="144" spans="1:12" ht="15">
      <c r="A144" s="84" t="s">
        <v>2067</v>
      </c>
      <c r="B144" s="84" t="s">
        <v>2432</v>
      </c>
      <c r="C144" s="84">
        <v>4</v>
      </c>
      <c r="D144" s="122">
        <v>0.0023236791373522267</v>
      </c>
      <c r="E144" s="122">
        <v>1.5202339202721613</v>
      </c>
      <c r="F144" s="84" t="s">
        <v>2801</v>
      </c>
      <c r="G144" s="84" t="b">
        <v>0</v>
      </c>
      <c r="H144" s="84" t="b">
        <v>0</v>
      </c>
      <c r="I144" s="84" t="b">
        <v>0</v>
      </c>
      <c r="J144" s="84" t="b">
        <v>1</v>
      </c>
      <c r="K144" s="84" t="b">
        <v>0</v>
      </c>
      <c r="L144" s="84" t="b">
        <v>0</v>
      </c>
    </row>
    <row r="145" spans="1:12" ht="15">
      <c r="A145" s="84" t="s">
        <v>2432</v>
      </c>
      <c r="B145" s="84" t="s">
        <v>264</v>
      </c>
      <c r="C145" s="84">
        <v>4</v>
      </c>
      <c r="D145" s="122">
        <v>0.0023236791373522267</v>
      </c>
      <c r="E145" s="122">
        <v>1.9673919516143805</v>
      </c>
      <c r="F145" s="84" t="s">
        <v>2801</v>
      </c>
      <c r="G145" s="84" t="b">
        <v>1</v>
      </c>
      <c r="H145" s="84" t="b">
        <v>0</v>
      </c>
      <c r="I145" s="84" t="b">
        <v>0</v>
      </c>
      <c r="J145" s="84" t="b">
        <v>0</v>
      </c>
      <c r="K145" s="84" t="b">
        <v>0</v>
      </c>
      <c r="L145" s="84" t="b">
        <v>0</v>
      </c>
    </row>
    <row r="146" spans="1:12" ht="15">
      <c r="A146" s="84" t="s">
        <v>264</v>
      </c>
      <c r="B146" s="84" t="s">
        <v>2451</v>
      </c>
      <c r="C146" s="84">
        <v>4</v>
      </c>
      <c r="D146" s="122">
        <v>0.0023236791373522267</v>
      </c>
      <c r="E146" s="122">
        <v>2.0923306882226806</v>
      </c>
      <c r="F146" s="84" t="s">
        <v>2801</v>
      </c>
      <c r="G146" s="84" t="b">
        <v>0</v>
      </c>
      <c r="H146" s="84" t="b">
        <v>0</v>
      </c>
      <c r="I146" s="84" t="b">
        <v>0</v>
      </c>
      <c r="J146" s="84" t="b">
        <v>0</v>
      </c>
      <c r="K146" s="84" t="b">
        <v>0</v>
      </c>
      <c r="L146" s="84" t="b">
        <v>0</v>
      </c>
    </row>
    <row r="147" spans="1:12" ht="15">
      <c r="A147" s="84" t="s">
        <v>2457</v>
      </c>
      <c r="B147" s="84" t="s">
        <v>2023</v>
      </c>
      <c r="C147" s="84">
        <v>4</v>
      </c>
      <c r="D147" s="122">
        <v>0.0023236791373522267</v>
      </c>
      <c r="E147" s="122">
        <v>1.3876083549975704</v>
      </c>
      <c r="F147" s="84" t="s">
        <v>2801</v>
      </c>
      <c r="G147" s="84" t="b">
        <v>0</v>
      </c>
      <c r="H147" s="84" t="b">
        <v>0</v>
      </c>
      <c r="I147" s="84" t="b">
        <v>0</v>
      </c>
      <c r="J147" s="84" t="b">
        <v>0</v>
      </c>
      <c r="K147" s="84" t="b">
        <v>0</v>
      </c>
      <c r="L147" s="84" t="b">
        <v>0</v>
      </c>
    </row>
    <row r="148" spans="1:12" ht="15">
      <c r="A148" s="84" t="s">
        <v>2545</v>
      </c>
      <c r="B148" s="84" t="s">
        <v>2068</v>
      </c>
      <c r="C148" s="84">
        <v>4</v>
      </c>
      <c r="D148" s="122">
        <v>0.0023236791373522267</v>
      </c>
      <c r="E148" s="122">
        <v>2.08278537031645</v>
      </c>
      <c r="F148" s="84" t="s">
        <v>2801</v>
      </c>
      <c r="G148" s="84" t="b">
        <v>0</v>
      </c>
      <c r="H148" s="84" t="b">
        <v>0</v>
      </c>
      <c r="I148" s="84" t="b">
        <v>0</v>
      </c>
      <c r="J148" s="84" t="b">
        <v>0</v>
      </c>
      <c r="K148" s="84" t="b">
        <v>0</v>
      </c>
      <c r="L148" s="84" t="b">
        <v>0</v>
      </c>
    </row>
    <row r="149" spans="1:12" ht="15">
      <c r="A149" s="84" t="s">
        <v>2435</v>
      </c>
      <c r="B149" s="84" t="s">
        <v>228</v>
      </c>
      <c r="C149" s="84">
        <v>4</v>
      </c>
      <c r="D149" s="122">
        <v>0.0023236791373522267</v>
      </c>
      <c r="E149" s="122">
        <v>2.268421947278362</v>
      </c>
      <c r="F149" s="84" t="s">
        <v>2801</v>
      </c>
      <c r="G149" s="84" t="b">
        <v>0</v>
      </c>
      <c r="H149" s="84" t="b">
        <v>0</v>
      </c>
      <c r="I149" s="84" t="b">
        <v>0</v>
      </c>
      <c r="J149" s="84" t="b">
        <v>0</v>
      </c>
      <c r="K149" s="84" t="b">
        <v>0</v>
      </c>
      <c r="L149" s="84" t="b">
        <v>0</v>
      </c>
    </row>
    <row r="150" spans="1:12" ht="15">
      <c r="A150" s="84" t="s">
        <v>228</v>
      </c>
      <c r="B150" s="84" t="s">
        <v>581</v>
      </c>
      <c r="C150" s="84">
        <v>4</v>
      </c>
      <c r="D150" s="122">
        <v>0.0023236791373522267</v>
      </c>
      <c r="E150" s="122">
        <v>1.3519679987284368</v>
      </c>
      <c r="F150" s="84" t="s">
        <v>2801</v>
      </c>
      <c r="G150" s="84" t="b">
        <v>0</v>
      </c>
      <c r="H150" s="84" t="b">
        <v>0</v>
      </c>
      <c r="I150" s="84" t="b">
        <v>0</v>
      </c>
      <c r="J150" s="84" t="b">
        <v>0</v>
      </c>
      <c r="K150" s="84" t="b">
        <v>0</v>
      </c>
      <c r="L150" s="84" t="b">
        <v>0</v>
      </c>
    </row>
    <row r="151" spans="1:12" ht="15">
      <c r="A151" s="84" t="s">
        <v>2067</v>
      </c>
      <c r="B151" s="84" t="s">
        <v>2023</v>
      </c>
      <c r="C151" s="84">
        <v>4</v>
      </c>
      <c r="D151" s="122">
        <v>0.0023236791373522267</v>
      </c>
      <c r="E151" s="122">
        <v>0.8435403106472947</v>
      </c>
      <c r="F151" s="84" t="s">
        <v>2801</v>
      </c>
      <c r="G151" s="84" t="b">
        <v>0</v>
      </c>
      <c r="H151" s="84" t="b">
        <v>0</v>
      </c>
      <c r="I151" s="84" t="b">
        <v>0</v>
      </c>
      <c r="J151" s="84" t="b">
        <v>0</v>
      </c>
      <c r="K151" s="84" t="b">
        <v>0</v>
      </c>
      <c r="L151" s="84" t="b">
        <v>0</v>
      </c>
    </row>
    <row r="152" spans="1:12" ht="15">
      <c r="A152" s="84" t="s">
        <v>2508</v>
      </c>
      <c r="B152" s="84" t="s">
        <v>2445</v>
      </c>
      <c r="C152" s="84">
        <v>4</v>
      </c>
      <c r="D152" s="122">
        <v>0.0023236791373522267</v>
      </c>
      <c r="E152" s="122">
        <v>2.3476031933259867</v>
      </c>
      <c r="F152" s="84" t="s">
        <v>2801</v>
      </c>
      <c r="G152" s="84" t="b">
        <v>0</v>
      </c>
      <c r="H152" s="84" t="b">
        <v>0</v>
      </c>
      <c r="I152" s="84" t="b">
        <v>0</v>
      </c>
      <c r="J152" s="84" t="b">
        <v>0</v>
      </c>
      <c r="K152" s="84" t="b">
        <v>0</v>
      </c>
      <c r="L152" s="84" t="b">
        <v>0</v>
      </c>
    </row>
    <row r="153" spans="1:12" ht="15">
      <c r="A153" s="84" t="s">
        <v>252</v>
      </c>
      <c r="B153" s="84" t="s">
        <v>286</v>
      </c>
      <c r="C153" s="84">
        <v>4</v>
      </c>
      <c r="D153" s="122">
        <v>0.0023236791373522267</v>
      </c>
      <c r="E153" s="122">
        <v>1.2541815081637515</v>
      </c>
      <c r="F153" s="84" t="s">
        <v>2801</v>
      </c>
      <c r="G153" s="84" t="b">
        <v>0</v>
      </c>
      <c r="H153" s="84" t="b">
        <v>0</v>
      </c>
      <c r="I153" s="84" t="b">
        <v>0</v>
      </c>
      <c r="J153" s="84" t="b">
        <v>0</v>
      </c>
      <c r="K153" s="84" t="b">
        <v>0</v>
      </c>
      <c r="L153" s="84" t="b">
        <v>0</v>
      </c>
    </row>
    <row r="154" spans="1:12" ht="15">
      <c r="A154" s="84" t="s">
        <v>2028</v>
      </c>
      <c r="B154" s="84" t="s">
        <v>2026</v>
      </c>
      <c r="C154" s="84">
        <v>4</v>
      </c>
      <c r="D154" s="122">
        <v>0.0023236791373522267</v>
      </c>
      <c r="E154" s="122">
        <v>1.4902706968947181</v>
      </c>
      <c r="F154" s="84" t="s">
        <v>2801</v>
      </c>
      <c r="G154" s="84" t="b">
        <v>0</v>
      </c>
      <c r="H154" s="84" t="b">
        <v>0</v>
      </c>
      <c r="I154" s="84" t="b">
        <v>0</v>
      </c>
      <c r="J154" s="84" t="b">
        <v>0</v>
      </c>
      <c r="K154" s="84" t="b">
        <v>0</v>
      </c>
      <c r="L154" s="84" t="b">
        <v>0</v>
      </c>
    </row>
    <row r="155" spans="1:12" ht="15">
      <c r="A155" s="84" t="s">
        <v>2065</v>
      </c>
      <c r="B155" s="84" t="s">
        <v>2550</v>
      </c>
      <c r="C155" s="84">
        <v>4</v>
      </c>
      <c r="D155" s="122">
        <v>0.0024899316145422464</v>
      </c>
      <c r="E155" s="122">
        <v>2.490270696894718</v>
      </c>
      <c r="F155" s="84" t="s">
        <v>2801</v>
      </c>
      <c r="G155" s="84" t="b">
        <v>0</v>
      </c>
      <c r="H155" s="84" t="b">
        <v>0</v>
      </c>
      <c r="I155" s="84" t="b">
        <v>0</v>
      </c>
      <c r="J155" s="84" t="b">
        <v>0</v>
      </c>
      <c r="K155" s="84" t="b">
        <v>0</v>
      </c>
      <c r="L155" s="84" t="b">
        <v>0</v>
      </c>
    </row>
    <row r="156" spans="1:12" ht="15">
      <c r="A156" s="84" t="s">
        <v>2552</v>
      </c>
      <c r="B156" s="84" t="s">
        <v>2434</v>
      </c>
      <c r="C156" s="84">
        <v>4</v>
      </c>
      <c r="D156" s="122">
        <v>0.0023236791373522267</v>
      </c>
      <c r="E156" s="122">
        <v>2.403120521175818</v>
      </c>
      <c r="F156" s="84" t="s">
        <v>2801</v>
      </c>
      <c r="G156" s="84" t="b">
        <v>0</v>
      </c>
      <c r="H156" s="84" t="b">
        <v>0</v>
      </c>
      <c r="I156" s="84" t="b">
        <v>0</v>
      </c>
      <c r="J156" s="84" t="b">
        <v>0</v>
      </c>
      <c r="K156" s="84" t="b">
        <v>0</v>
      </c>
      <c r="L156" s="84" t="b">
        <v>0</v>
      </c>
    </row>
    <row r="157" spans="1:12" ht="15">
      <c r="A157" s="84" t="s">
        <v>2554</v>
      </c>
      <c r="B157" s="84" t="s">
        <v>2555</v>
      </c>
      <c r="C157" s="84">
        <v>4</v>
      </c>
      <c r="D157" s="122">
        <v>0.0023236791373522267</v>
      </c>
      <c r="E157" s="122">
        <v>2.8424532150060804</v>
      </c>
      <c r="F157" s="84" t="s">
        <v>2801</v>
      </c>
      <c r="G157" s="84" t="b">
        <v>0</v>
      </c>
      <c r="H157" s="84" t="b">
        <v>0</v>
      </c>
      <c r="I157" s="84" t="b">
        <v>0</v>
      </c>
      <c r="J157" s="84" t="b">
        <v>0</v>
      </c>
      <c r="K157" s="84" t="b">
        <v>0</v>
      </c>
      <c r="L157" s="84" t="b">
        <v>0</v>
      </c>
    </row>
    <row r="158" spans="1:12" ht="15">
      <c r="A158" s="84" t="s">
        <v>265</v>
      </c>
      <c r="B158" s="84" t="s">
        <v>2485</v>
      </c>
      <c r="C158" s="84">
        <v>4</v>
      </c>
      <c r="D158" s="122">
        <v>0.0023236791373522267</v>
      </c>
      <c r="E158" s="122">
        <v>1.3707948559879204</v>
      </c>
      <c r="F158" s="84" t="s">
        <v>2801</v>
      </c>
      <c r="G158" s="84" t="b">
        <v>0</v>
      </c>
      <c r="H158" s="84" t="b">
        <v>0</v>
      </c>
      <c r="I158" s="84" t="b">
        <v>0</v>
      </c>
      <c r="J158" s="84" t="b">
        <v>0</v>
      </c>
      <c r="K158" s="84" t="b">
        <v>0</v>
      </c>
      <c r="L158" s="84" t="b">
        <v>0</v>
      </c>
    </row>
    <row r="159" spans="1:12" ht="15">
      <c r="A159" s="84" t="s">
        <v>2486</v>
      </c>
      <c r="B159" s="84" t="s">
        <v>265</v>
      </c>
      <c r="C159" s="84">
        <v>4</v>
      </c>
      <c r="D159" s="122">
        <v>0.0027242513205378302</v>
      </c>
      <c r="E159" s="122">
        <v>1.3493438549022878</v>
      </c>
      <c r="F159" s="84" t="s">
        <v>2801</v>
      </c>
      <c r="G159" s="84" t="b">
        <v>0</v>
      </c>
      <c r="H159" s="84" t="b">
        <v>0</v>
      </c>
      <c r="I159" s="84" t="b">
        <v>0</v>
      </c>
      <c r="J159" s="84" t="b">
        <v>0</v>
      </c>
      <c r="K159" s="84" t="b">
        <v>0</v>
      </c>
      <c r="L159" s="84" t="b">
        <v>0</v>
      </c>
    </row>
    <row r="160" spans="1:12" ht="15">
      <c r="A160" s="84" t="s">
        <v>2064</v>
      </c>
      <c r="B160" s="84" t="s">
        <v>2082</v>
      </c>
      <c r="C160" s="84">
        <v>3</v>
      </c>
      <c r="D160" s="122">
        <v>0.0018674487109066847</v>
      </c>
      <c r="E160" s="122">
        <v>1.6615630730686306</v>
      </c>
      <c r="F160" s="84" t="s">
        <v>2801</v>
      </c>
      <c r="G160" s="84" t="b">
        <v>0</v>
      </c>
      <c r="H160" s="84" t="b">
        <v>0</v>
      </c>
      <c r="I160" s="84" t="b">
        <v>0</v>
      </c>
      <c r="J160" s="84" t="b">
        <v>0</v>
      </c>
      <c r="K160" s="84" t="b">
        <v>0</v>
      </c>
      <c r="L160" s="84" t="b">
        <v>0</v>
      </c>
    </row>
    <row r="161" spans="1:12" ht="15">
      <c r="A161" s="84" t="s">
        <v>2427</v>
      </c>
      <c r="B161" s="84" t="s">
        <v>2083</v>
      </c>
      <c r="C161" s="84">
        <v>3</v>
      </c>
      <c r="D161" s="122">
        <v>0.0018674487109066847</v>
      </c>
      <c r="E161" s="122">
        <v>1.6937477564400318</v>
      </c>
      <c r="F161" s="84" t="s">
        <v>2801</v>
      </c>
      <c r="G161" s="84" t="b">
        <v>0</v>
      </c>
      <c r="H161" s="84" t="b">
        <v>0</v>
      </c>
      <c r="I161" s="84" t="b">
        <v>0</v>
      </c>
      <c r="J161" s="84" t="b">
        <v>0</v>
      </c>
      <c r="K161" s="84" t="b">
        <v>0</v>
      </c>
      <c r="L161" s="84" t="b">
        <v>0</v>
      </c>
    </row>
    <row r="162" spans="1:12" ht="15">
      <c r="A162" s="84" t="s">
        <v>2513</v>
      </c>
      <c r="B162" s="84" t="s">
        <v>2558</v>
      </c>
      <c r="C162" s="84">
        <v>3</v>
      </c>
      <c r="D162" s="122">
        <v>0.0018674487109066847</v>
      </c>
      <c r="E162" s="122">
        <v>2.8424532150060804</v>
      </c>
      <c r="F162" s="84" t="s">
        <v>2801</v>
      </c>
      <c r="G162" s="84" t="b">
        <v>1</v>
      </c>
      <c r="H162" s="84" t="b">
        <v>0</v>
      </c>
      <c r="I162" s="84" t="b">
        <v>0</v>
      </c>
      <c r="J162" s="84" t="b">
        <v>0</v>
      </c>
      <c r="K162" s="84" t="b">
        <v>0</v>
      </c>
      <c r="L162" s="84" t="b">
        <v>0</v>
      </c>
    </row>
    <row r="163" spans="1:12" ht="15">
      <c r="A163" s="84" t="s">
        <v>2558</v>
      </c>
      <c r="B163" s="84" t="s">
        <v>305</v>
      </c>
      <c r="C163" s="84">
        <v>3</v>
      </c>
      <c r="D163" s="122">
        <v>0.0018674487109066847</v>
      </c>
      <c r="E163" s="122">
        <v>2.9673919516143807</v>
      </c>
      <c r="F163" s="84" t="s">
        <v>2801</v>
      </c>
      <c r="G163" s="84" t="b">
        <v>0</v>
      </c>
      <c r="H163" s="84" t="b">
        <v>0</v>
      </c>
      <c r="I163" s="84" t="b">
        <v>0</v>
      </c>
      <c r="J163" s="84" t="b">
        <v>0</v>
      </c>
      <c r="K163" s="84" t="b">
        <v>0</v>
      </c>
      <c r="L163" s="84" t="b">
        <v>0</v>
      </c>
    </row>
    <row r="164" spans="1:12" ht="15">
      <c r="A164" s="84" t="s">
        <v>305</v>
      </c>
      <c r="B164" s="84" t="s">
        <v>581</v>
      </c>
      <c r="C164" s="84">
        <v>3</v>
      </c>
      <c r="D164" s="122">
        <v>0.0018674487109066847</v>
      </c>
      <c r="E164" s="122">
        <v>1.7913006925586992</v>
      </c>
      <c r="F164" s="84" t="s">
        <v>2801</v>
      </c>
      <c r="G164" s="84" t="b">
        <v>0</v>
      </c>
      <c r="H164" s="84" t="b">
        <v>0</v>
      </c>
      <c r="I164" s="84" t="b">
        <v>0</v>
      </c>
      <c r="J164" s="84" t="b">
        <v>0</v>
      </c>
      <c r="K164" s="84" t="b">
        <v>0</v>
      </c>
      <c r="L164" s="84" t="b">
        <v>0</v>
      </c>
    </row>
    <row r="165" spans="1:12" ht="15">
      <c r="A165" s="84" t="s">
        <v>1226</v>
      </c>
      <c r="B165" s="84" t="s">
        <v>2023</v>
      </c>
      <c r="C165" s="84">
        <v>3</v>
      </c>
      <c r="D165" s="122">
        <v>0.0018674487109066847</v>
      </c>
      <c r="E165" s="122">
        <v>0.9616396227252891</v>
      </c>
      <c r="F165" s="84" t="s">
        <v>2801</v>
      </c>
      <c r="G165" s="84" t="b">
        <v>0</v>
      </c>
      <c r="H165" s="84" t="b">
        <v>0</v>
      </c>
      <c r="I165" s="84" t="b">
        <v>0</v>
      </c>
      <c r="J165" s="84" t="b">
        <v>0</v>
      </c>
      <c r="K165" s="84" t="b">
        <v>0</v>
      </c>
      <c r="L165" s="84" t="b">
        <v>0</v>
      </c>
    </row>
    <row r="166" spans="1:12" ht="15">
      <c r="A166" s="84" t="s">
        <v>2024</v>
      </c>
      <c r="B166" s="84" t="s">
        <v>2559</v>
      </c>
      <c r="C166" s="84">
        <v>3</v>
      </c>
      <c r="D166" s="122">
        <v>0.0018674487109066847</v>
      </c>
      <c r="E166" s="122">
        <v>1.9130342892917878</v>
      </c>
      <c r="F166" s="84" t="s">
        <v>2801</v>
      </c>
      <c r="G166" s="84" t="b">
        <v>0</v>
      </c>
      <c r="H166" s="84" t="b">
        <v>0</v>
      </c>
      <c r="I166" s="84" t="b">
        <v>0</v>
      </c>
      <c r="J166" s="84" t="b">
        <v>0</v>
      </c>
      <c r="K166" s="84" t="b">
        <v>0</v>
      </c>
      <c r="L166" s="84" t="b">
        <v>0</v>
      </c>
    </row>
    <row r="167" spans="1:12" ht="15">
      <c r="A167" s="84" t="s">
        <v>2559</v>
      </c>
      <c r="B167" s="84" t="s">
        <v>2026</v>
      </c>
      <c r="C167" s="84">
        <v>3</v>
      </c>
      <c r="D167" s="122">
        <v>0.0018674487109066847</v>
      </c>
      <c r="E167" s="122">
        <v>1.8882107055667556</v>
      </c>
      <c r="F167" s="84" t="s">
        <v>2801</v>
      </c>
      <c r="G167" s="84" t="b">
        <v>0</v>
      </c>
      <c r="H167" s="84" t="b">
        <v>0</v>
      </c>
      <c r="I167" s="84" t="b">
        <v>0</v>
      </c>
      <c r="J167" s="84" t="b">
        <v>0</v>
      </c>
      <c r="K167" s="84" t="b">
        <v>0</v>
      </c>
      <c r="L167" s="84" t="b">
        <v>0</v>
      </c>
    </row>
    <row r="168" spans="1:12" ht="15">
      <c r="A168" s="84" t="s">
        <v>2450</v>
      </c>
      <c r="B168" s="84" t="s">
        <v>2560</v>
      </c>
      <c r="C168" s="84">
        <v>3</v>
      </c>
      <c r="D168" s="122">
        <v>0.0018674487109066847</v>
      </c>
      <c r="E168" s="122">
        <v>2.9673919516143807</v>
      </c>
      <c r="F168" s="84" t="s">
        <v>2801</v>
      </c>
      <c r="G168" s="84" t="b">
        <v>0</v>
      </c>
      <c r="H168" s="84" t="b">
        <v>0</v>
      </c>
      <c r="I168" s="84" t="b">
        <v>0</v>
      </c>
      <c r="J168" s="84" t="b">
        <v>0</v>
      </c>
      <c r="K168" s="84" t="b">
        <v>0</v>
      </c>
      <c r="L168" s="84" t="b">
        <v>0</v>
      </c>
    </row>
    <row r="169" spans="1:12" ht="15">
      <c r="A169" s="84" t="s">
        <v>2560</v>
      </c>
      <c r="B169" s="84" t="s">
        <v>2561</v>
      </c>
      <c r="C169" s="84">
        <v>3</v>
      </c>
      <c r="D169" s="122">
        <v>0.0018674487109066847</v>
      </c>
      <c r="E169" s="122">
        <v>2.9673919516143807</v>
      </c>
      <c r="F169" s="84" t="s">
        <v>2801</v>
      </c>
      <c r="G169" s="84" t="b">
        <v>0</v>
      </c>
      <c r="H169" s="84" t="b">
        <v>0</v>
      </c>
      <c r="I169" s="84" t="b">
        <v>0</v>
      </c>
      <c r="J169" s="84" t="b">
        <v>0</v>
      </c>
      <c r="K169" s="84" t="b">
        <v>0</v>
      </c>
      <c r="L169" s="84" t="b">
        <v>0</v>
      </c>
    </row>
    <row r="170" spans="1:12" ht="15">
      <c r="A170" s="84" t="s">
        <v>2561</v>
      </c>
      <c r="B170" s="84" t="s">
        <v>2562</v>
      </c>
      <c r="C170" s="84">
        <v>3</v>
      </c>
      <c r="D170" s="122">
        <v>0.0018674487109066847</v>
      </c>
      <c r="E170" s="122">
        <v>2.9673919516143807</v>
      </c>
      <c r="F170" s="84" t="s">
        <v>2801</v>
      </c>
      <c r="G170" s="84" t="b">
        <v>0</v>
      </c>
      <c r="H170" s="84" t="b">
        <v>0</v>
      </c>
      <c r="I170" s="84" t="b">
        <v>0</v>
      </c>
      <c r="J170" s="84" t="b">
        <v>0</v>
      </c>
      <c r="K170" s="84" t="b">
        <v>0</v>
      </c>
      <c r="L170" s="84" t="b">
        <v>0</v>
      </c>
    </row>
    <row r="171" spans="1:12" ht="15">
      <c r="A171" s="84" t="s">
        <v>2562</v>
      </c>
      <c r="B171" s="84" t="s">
        <v>260</v>
      </c>
      <c r="C171" s="84">
        <v>3</v>
      </c>
      <c r="D171" s="122">
        <v>0.0018674487109066847</v>
      </c>
      <c r="E171" s="122">
        <v>2.9673919516143807</v>
      </c>
      <c r="F171" s="84" t="s">
        <v>2801</v>
      </c>
      <c r="G171" s="84" t="b">
        <v>0</v>
      </c>
      <c r="H171" s="84" t="b">
        <v>0</v>
      </c>
      <c r="I171" s="84" t="b">
        <v>0</v>
      </c>
      <c r="J171" s="84" t="b">
        <v>0</v>
      </c>
      <c r="K171" s="84" t="b">
        <v>0</v>
      </c>
      <c r="L171" s="84" t="b">
        <v>0</v>
      </c>
    </row>
    <row r="172" spans="1:12" ht="15">
      <c r="A172" s="84" t="s">
        <v>260</v>
      </c>
      <c r="B172" s="84" t="s">
        <v>301</v>
      </c>
      <c r="C172" s="84">
        <v>3</v>
      </c>
      <c r="D172" s="122">
        <v>0.0018674487109066847</v>
      </c>
      <c r="E172" s="122">
        <v>2.745543201998024</v>
      </c>
      <c r="F172" s="84" t="s">
        <v>2801</v>
      </c>
      <c r="G172" s="84" t="b">
        <v>0</v>
      </c>
      <c r="H172" s="84" t="b">
        <v>0</v>
      </c>
      <c r="I172" s="84" t="b">
        <v>0</v>
      </c>
      <c r="J172" s="84" t="b">
        <v>0</v>
      </c>
      <c r="K172" s="84" t="b">
        <v>0</v>
      </c>
      <c r="L172" s="84" t="b">
        <v>0</v>
      </c>
    </row>
    <row r="173" spans="1:12" ht="15">
      <c r="A173" s="84" t="s">
        <v>301</v>
      </c>
      <c r="B173" s="84" t="s">
        <v>261</v>
      </c>
      <c r="C173" s="84">
        <v>3</v>
      </c>
      <c r="D173" s="122">
        <v>0.0018674487109066847</v>
      </c>
      <c r="E173" s="122">
        <v>2.2226644567176868</v>
      </c>
      <c r="F173" s="84" t="s">
        <v>2801</v>
      </c>
      <c r="G173" s="84" t="b">
        <v>0</v>
      </c>
      <c r="H173" s="84" t="b">
        <v>0</v>
      </c>
      <c r="I173" s="84" t="b">
        <v>0</v>
      </c>
      <c r="J173" s="84" t="b">
        <v>0</v>
      </c>
      <c r="K173" s="84" t="b">
        <v>0</v>
      </c>
      <c r="L173" s="84" t="b">
        <v>0</v>
      </c>
    </row>
    <row r="174" spans="1:12" ht="15">
      <c r="A174" s="84" t="s">
        <v>2566</v>
      </c>
      <c r="B174" s="84" t="s">
        <v>2514</v>
      </c>
      <c r="C174" s="84">
        <v>3</v>
      </c>
      <c r="D174" s="122">
        <v>0.0018674487109066847</v>
      </c>
      <c r="E174" s="122">
        <v>2.8424532150060804</v>
      </c>
      <c r="F174" s="84" t="s">
        <v>2801</v>
      </c>
      <c r="G174" s="84" t="b">
        <v>0</v>
      </c>
      <c r="H174" s="84" t="b">
        <v>0</v>
      </c>
      <c r="I174" s="84" t="b">
        <v>0</v>
      </c>
      <c r="J174" s="84" t="b">
        <v>0</v>
      </c>
      <c r="K174" s="84" t="b">
        <v>0</v>
      </c>
      <c r="L174" s="84" t="b">
        <v>0</v>
      </c>
    </row>
    <row r="175" spans="1:12" ht="15">
      <c r="A175" s="84" t="s">
        <v>2474</v>
      </c>
      <c r="B175" s="84" t="s">
        <v>2571</v>
      </c>
      <c r="C175" s="84">
        <v>3</v>
      </c>
      <c r="D175" s="122">
        <v>0.0018674487109066847</v>
      </c>
      <c r="E175" s="122">
        <v>2.6663619559503995</v>
      </c>
      <c r="F175" s="84" t="s">
        <v>2801</v>
      </c>
      <c r="G175" s="84" t="b">
        <v>0</v>
      </c>
      <c r="H175" s="84" t="b">
        <v>0</v>
      </c>
      <c r="I175" s="84" t="b">
        <v>0</v>
      </c>
      <c r="J175" s="84" t="b">
        <v>0</v>
      </c>
      <c r="K175" s="84" t="b">
        <v>0</v>
      </c>
      <c r="L175" s="84" t="b">
        <v>0</v>
      </c>
    </row>
    <row r="176" spans="1:12" ht="15">
      <c r="A176" s="84" t="s">
        <v>2571</v>
      </c>
      <c r="B176" s="84" t="s">
        <v>2572</v>
      </c>
      <c r="C176" s="84">
        <v>3</v>
      </c>
      <c r="D176" s="122">
        <v>0.0018674487109066847</v>
      </c>
      <c r="E176" s="122">
        <v>2.9673919516143807</v>
      </c>
      <c r="F176" s="84" t="s">
        <v>2801</v>
      </c>
      <c r="G176" s="84" t="b">
        <v>0</v>
      </c>
      <c r="H176" s="84" t="b">
        <v>0</v>
      </c>
      <c r="I176" s="84" t="b">
        <v>0</v>
      </c>
      <c r="J176" s="84" t="b">
        <v>0</v>
      </c>
      <c r="K176" s="84" t="b">
        <v>0</v>
      </c>
      <c r="L176" s="84" t="b">
        <v>0</v>
      </c>
    </row>
    <row r="177" spans="1:12" ht="15">
      <c r="A177" s="84" t="s">
        <v>2425</v>
      </c>
      <c r="B177" s="84" t="s">
        <v>252</v>
      </c>
      <c r="C177" s="84">
        <v>3</v>
      </c>
      <c r="D177" s="122">
        <v>0.0018674487109066847</v>
      </c>
      <c r="E177" s="122">
        <v>0.7632719689584557</v>
      </c>
      <c r="F177" s="84" t="s">
        <v>2801</v>
      </c>
      <c r="G177" s="84" t="b">
        <v>0</v>
      </c>
      <c r="H177" s="84" t="b">
        <v>0</v>
      </c>
      <c r="I177" s="84" t="b">
        <v>0</v>
      </c>
      <c r="J177" s="84" t="b">
        <v>0</v>
      </c>
      <c r="K177" s="84" t="b">
        <v>0</v>
      </c>
      <c r="L177" s="84" t="b">
        <v>0</v>
      </c>
    </row>
    <row r="178" spans="1:12" ht="15">
      <c r="A178" s="84" t="s">
        <v>2023</v>
      </c>
      <c r="B178" s="84" t="s">
        <v>265</v>
      </c>
      <c r="C178" s="84">
        <v>3</v>
      </c>
      <c r="D178" s="122">
        <v>0.0018674487109066847</v>
      </c>
      <c r="E178" s="122">
        <v>0.2782804990768424</v>
      </c>
      <c r="F178" s="84" t="s">
        <v>2801</v>
      </c>
      <c r="G178" s="84" t="b">
        <v>0</v>
      </c>
      <c r="H178" s="84" t="b">
        <v>0</v>
      </c>
      <c r="I178" s="84" t="b">
        <v>0</v>
      </c>
      <c r="J178" s="84" t="b">
        <v>0</v>
      </c>
      <c r="K178" s="84" t="b">
        <v>0</v>
      </c>
      <c r="L178" s="84" t="b">
        <v>0</v>
      </c>
    </row>
    <row r="179" spans="1:12" ht="15">
      <c r="A179" s="84" t="s">
        <v>2523</v>
      </c>
      <c r="B179" s="84" t="s">
        <v>2454</v>
      </c>
      <c r="C179" s="84">
        <v>3</v>
      </c>
      <c r="D179" s="122">
        <v>0.0018674487109066847</v>
      </c>
      <c r="E179" s="122">
        <v>2.3653319602864182</v>
      </c>
      <c r="F179" s="84" t="s">
        <v>2801</v>
      </c>
      <c r="G179" s="84" t="b">
        <v>0</v>
      </c>
      <c r="H179" s="84" t="b">
        <v>0</v>
      </c>
      <c r="I179" s="84" t="b">
        <v>0</v>
      </c>
      <c r="J179" s="84" t="b">
        <v>0</v>
      </c>
      <c r="K179" s="84" t="b">
        <v>0</v>
      </c>
      <c r="L179" s="84" t="b">
        <v>0</v>
      </c>
    </row>
    <row r="180" spans="1:12" ht="15">
      <c r="A180" s="84" t="s">
        <v>2454</v>
      </c>
      <c r="B180" s="84" t="s">
        <v>2028</v>
      </c>
      <c r="C180" s="84">
        <v>3</v>
      </c>
      <c r="D180" s="122">
        <v>0.0018674487109066847</v>
      </c>
      <c r="E180" s="122">
        <v>1.9673919516143805</v>
      </c>
      <c r="F180" s="84" t="s">
        <v>2801</v>
      </c>
      <c r="G180" s="84" t="b">
        <v>0</v>
      </c>
      <c r="H180" s="84" t="b">
        <v>0</v>
      </c>
      <c r="I180" s="84" t="b">
        <v>0</v>
      </c>
      <c r="J180" s="84" t="b">
        <v>0</v>
      </c>
      <c r="K180" s="84" t="b">
        <v>0</v>
      </c>
      <c r="L180" s="84" t="b">
        <v>0</v>
      </c>
    </row>
    <row r="181" spans="1:12" ht="15">
      <c r="A181" s="84" t="s">
        <v>2477</v>
      </c>
      <c r="B181" s="84" t="s">
        <v>2575</v>
      </c>
      <c r="C181" s="84">
        <v>3</v>
      </c>
      <c r="D181" s="122">
        <v>0.0018674487109066847</v>
      </c>
      <c r="E181" s="122">
        <v>2.6663619559503995</v>
      </c>
      <c r="F181" s="84" t="s">
        <v>2801</v>
      </c>
      <c r="G181" s="84" t="b">
        <v>0</v>
      </c>
      <c r="H181" s="84" t="b">
        <v>0</v>
      </c>
      <c r="I181" s="84" t="b">
        <v>0</v>
      </c>
      <c r="J181" s="84" t="b">
        <v>0</v>
      </c>
      <c r="K181" s="84" t="b">
        <v>0</v>
      </c>
      <c r="L181" s="84" t="b">
        <v>0</v>
      </c>
    </row>
    <row r="182" spans="1:12" ht="15">
      <c r="A182" s="84" t="s">
        <v>2575</v>
      </c>
      <c r="B182" s="84" t="s">
        <v>265</v>
      </c>
      <c r="C182" s="84">
        <v>3</v>
      </c>
      <c r="D182" s="122">
        <v>0.0018674487109066847</v>
      </c>
      <c r="E182" s="122">
        <v>1.5254351139579692</v>
      </c>
      <c r="F182" s="84" t="s">
        <v>2801</v>
      </c>
      <c r="G182" s="84" t="b">
        <v>0</v>
      </c>
      <c r="H182" s="84" t="b">
        <v>0</v>
      </c>
      <c r="I182" s="84" t="b">
        <v>0</v>
      </c>
      <c r="J182" s="84" t="b">
        <v>0</v>
      </c>
      <c r="K182" s="84" t="b">
        <v>0</v>
      </c>
      <c r="L182" s="84" t="b">
        <v>0</v>
      </c>
    </row>
    <row r="183" spans="1:12" ht="15">
      <c r="A183" s="84" t="s">
        <v>2105</v>
      </c>
      <c r="B183" s="84" t="s">
        <v>2429</v>
      </c>
      <c r="C183" s="84">
        <v>3</v>
      </c>
      <c r="D183" s="122">
        <v>0.0018674487109066847</v>
      </c>
      <c r="E183" s="122">
        <v>1.6963251793278424</v>
      </c>
      <c r="F183" s="84" t="s">
        <v>2801</v>
      </c>
      <c r="G183" s="84" t="b">
        <v>0</v>
      </c>
      <c r="H183" s="84" t="b">
        <v>0</v>
      </c>
      <c r="I183" s="84" t="b">
        <v>0</v>
      </c>
      <c r="J183" s="84" t="b">
        <v>0</v>
      </c>
      <c r="K183" s="84" t="b">
        <v>0</v>
      </c>
      <c r="L183" s="84" t="b">
        <v>0</v>
      </c>
    </row>
    <row r="184" spans="1:12" ht="15">
      <c r="A184" s="84" t="s">
        <v>562</v>
      </c>
      <c r="B184" s="84" t="s">
        <v>2025</v>
      </c>
      <c r="C184" s="84">
        <v>3</v>
      </c>
      <c r="D184" s="122">
        <v>0.0018674487109066847</v>
      </c>
      <c r="E184" s="122">
        <v>0.8359871727568489</v>
      </c>
      <c r="F184" s="84" t="s">
        <v>2801</v>
      </c>
      <c r="G184" s="84" t="b">
        <v>0</v>
      </c>
      <c r="H184" s="84" t="b">
        <v>0</v>
      </c>
      <c r="I184" s="84" t="b">
        <v>0</v>
      </c>
      <c r="J184" s="84" t="b">
        <v>0</v>
      </c>
      <c r="K184" s="84" t="b">
        <v>0</v>
      </c>
      <c r="L184" s="84" t="b">
        <v>0</v>
      </c>
    </row>
    <row r="185" spans="1:12" ht="15">
      <c r="A185" s="84" t="s">
        <v>302</v>
      </c>
      <c r="B185" s="84" t="s">
        <v>2442</v>
      </c>
      <c r="C185" s="84">
        <v>3</v>
      </c>
      <c r="D185" s="122">
        <v>0.0018674487109066847</v>
      </c>
      <c r="E185" s="122">
        <v>1.6663619559503993</v>
      </c>
      <c r="F185" s="84" t="s">
        <v>2801</v>
      </c>
      <c r="G185" s="84" t="b">
        <v>0</v>
      </c>
      <c r="H185" s="84" t="b">
        <v>0</v>
      </c>
      <c r="I185" s="84" t="b">
        <v>0</v>
      </c>
      <c r="J185" s="84" t="b">
        <v>0</v>
      </c>
      <c r="K185" s="84" t="b">
        <v>0</v>
      </c>
      <c r="L185" s="84" t="b">
        <v>0</v>
      </c>
    </row>
    <row r="186" spans="1:12" ht="15">
      <c r="A186" s="84" t="s">
        <v>2442</v>
      </c>
      <c r="B186" s="84" t="s">
        <v>2025</v>
      </c>
      <c r="C186" s="84">
        <v>3</v>
      </c>
      <c r="D186" s="122">
        <v>0.0018674487109066847</v>
      </c>
      <c r="E186" s="122">
        <v>1.298385170655805</v>
      </c>
      <c r="F186" s="84" t="s">
        <v>2801</v>
      </c>
      <c r="G186" s="84" t="b">
        <v>0</v>
      </c>
      <c r="H186" s="84" t="b">
        <v>0</v>
      </c>
      <c r="I186" s="84" t="b">
        <v>0</v>
      </c>
      <c r="J186" s="84" t="b">
        <v>0</v>
      </c>
      <c r="K186" s="84" t="b">
        <v>0</v>
      </c>
      <c r="L186" s="84" t="b">
        <v>0</v>
      </c>
    </row>
    <row r="187" spans="1:12" ht="15">
      <c r="A187" s="84" t="s">
        <v>562</v>
      </c>
      <c r="B187" s="84" t="s">
        <v>2027</v>
      </c>
      <c r="C187" s="84">
        <v>3</v>
      </c>
      <c r="D187" s="122">
        <v>0.0018674487109066847</v>
      </c>
      <c r="E187" s="122">
        <v>1.4178437779965243</v>
      </c>
      <c r="F187" s="84" t="s">
        <v>2801</v>
      </c>
      <c r="G187" s="84" t="b">
        <v>0</v>
      </c>
      <c r="H187" s="84" t="b">
        <v>0</v>
      </c>
      <c r="I187" s="84" t="b">
        <v>0</v>
      </c>
      <c r="J187" s="84" t="b">
        <v>0</v>
      </c>
      <c r="K187" s="84" t="b">
        <v>0</v>
      </c>
      <c r="L187" s="84" t="b">
        <v>0</v>
      </c>
    </row>
    <row r="188" spans="1:12" ht="15">
      <c r="A188" s="84" t="s">
        <v>2024</v>
      </c>
      <c r="B188" s="84" t="s">
        <v>562</v>
      </c>
      <c r="C188" s="84">
        <v>3</v>
      </c>
      <c r="D188" s="122">
        <v>0.0018674487109066847</v>
      </c>
      <c r="E188" s="122">
        <v>0.7089143066358631</v>
      </c>
      <c r="F188" s="84" t="s">
        <v>2801</v>
      </c>
      <c r="G188" s="84" t="b">
        <v>0</v>
      </c>
      <c r="H188" s="84" t="b">
        <v>0</v>
      </c>
      <c r="I188" s="84" t="b">
        <v>0</v>
      </c>
      <c r="J188" s="84" t="b">
        <v>0</v>
      </c>
      <c r="K188" s="84" t="b">
        <v>0</v>
      </c>
      <c r="L188" s="84" t="b">
        <v>0</v>
      </c>
    </row>
    <row r="189" spans="1:12" ht="15">
      <c r="A189" s="84" t="s">
        <v>2492</v>
      </c>
      <c r="B189" s="84" t="s">
        <v>2578</v>
      </c>
      <c r="C189" s="84">
        <v>3</v>
      </c>
      <c r="D189" s="122">
        <v>0.0018674487109066847</v>
      </c>
      <c r="E189" s="122">
        <v>2.745543201998024</v>
      </c>
      <c r="F189" s="84" t="s">
        <v>2801</v>
      </c>
      <c r="G189" s="84" t="b">
        <v>1</v>
      </c>
      <c r="H189" s="84" t="b">
        <v>0</v>
      </c>
      <c r="I189" s="84" t="b">
        <v>0</v>
      </c>
      <c r="J189" s="84" t="b">
        <v>0</v>
      </c>
      <c r="K189" s="84" t="b">
        <v>0</v>
      </c>
      <c r="L189" s="84" t="b">
        <v>0</v>
      </c>
    </row>
    <row r="190" spans="1:12" ht="15">
      <c r="A190" s="84" t="s">
        <v>2578</v>
      </c>
      <c r="B190" s="84" t="s">
        <v>2579</v>
      </c>
      <c r="C190" s="84">
        <v>3</v>
      </c>
      <c r="D190" s="122">
        <v>0.0018674487109066847</v>
      </c>
      <c r="E190" s="122">
        <v>2.9673919516143807</v>
      </c>
      <c r="F190" s="84" t="s">
        <v>2801</v>
      </c>
      <c r="G190" s="84" t="b">
        <v>0</v>
      </c>
      <c r="H190" s="84" t="b">
        <v>0</v>
      </c>
      <c r="I190" s="84" t="b">
        <v>0</v>
      </c>
      <c r="J190" s="84" t="b">
        <v>0</v>
      </c>
      <c r="K190" s="84" t="b">
        <v>0</v>
      </c>
      <c r="L190" s="84" t="b">
        <v>0</v>
      </c>
    </row>
    <row r="191" spans="1:12" ht="15">
      <c r="A191" s="84" t="s">
        <v>2579</v>
      </c>
      <c r="B191" s="84" t="s">
        <v>2526</v>
      </c>
      <c r="C191" s="84">
        <v>3</v>
      </c>
      <c r="D191" s="122">
        <v>0.0018674487109066847</v>
      </c>
      <c r="E191" s="122">
        <v>2.8424532150060804</v>
      </c>
      <c r="F191" s="84" t="s">
        <v>2801</v>
      </c>
      <c r="G191" s="84" t="b">
        <v>0</v>
      </c>
      <c r="H191" s="84" t="b">
        <v>0</v>
      </c>
      <c r="I191" s="84" t="b">
        <v>0</v>
      </c>
      <c r="J191" s="84" t="b">
        <v>0</v>
      </c>
      <c r="K191" s="84" t="b">
        <v>0</v>
      </c>
      <c r="L191" s="84" t="b">
        <v>0</v>
      </c>
    </row>
    <row r="192" spans="1:12" ht="15">
      <c r="A192" s="84" t="s">
        <v>2528</v>
      </c>
      <c r="B192" s="84" t="s">
        <v>2429</v>
      </c>
      <c r="C192" s="84">
        <v>3</v>
      </c>
      <c r="D192" s="122">
        <v>0.0018674487109066847</v>
      </c>
      <c r="E192" s="122">
        <v>2.2403932236781183</v>
      </c>
      <c r="F192" s="84" t="s">
        <v>2801</v>
      </c>
      <c r="G192" s="84" t="b">
        <v>0</v>
      </c>
      <c r="H192" s="84" t="b">
        <v>0</v>
      </c>
      <c r="I192" s="84" t="b">
        <v>0</v>
      </c>
      <c r="J192" s="84" t="b">
        <v>0</v>
      </c>
      <c r="K192" s="84" t="b">
        <v>0</v>
      </c>
      <c r="L192" s="84" t="b">
        <v>0</v>
      </c>
    </row>
    <row r="193" spans="1:12" ht="15">
      <c r="A193" s="84" t="s">
        <v>2429</v>
      </c>
      <c r="B193" s="84" t="s">
        <v>2024</v>
      </c>
      <c r="C193" s="84">
        <v>3</v>
      </c>
      <c r="D193" s="122">
        <v>0.0018674487109066847</v>
      </c>
      <c r="E193" s="122">
        <v>1.1087211044108498</v>
      </c>
      <c r="F193" s="84" t="s">
        <v>2801</v>
      </c>
      <c r="G193" s="84" t="b">
        <v>0</v>
      </c>
      <c r="H193" s="84" t="b">
        <v>0</v>
      </c>
      <c r="I193" s="84" t="b">
        <v>0</v>
      </c>
      <c r="J193" s="84" t="b">
        <v>0</v>
      </c>
      <c r="K193" s="84" t="b">
        <v>0</v>
      </c>
      <c r="L193" s="84" t="b">
        <v>0</v>
      </c>
    </row>
    <row r="194" spans="1:12" ht="15">
      <c r="A194" s="84" t="s">
        <v>2524</v>
      </c>
      <c r="B194" s="84" t="s">
        <v>2493</v>
      </c>
      <c r="C194" s="84">
        <v>3</v>
      </c>
      <c r="D194" s="122">
        <v>0.0018674487109066847</v>
      </c>
      <c r="E194" s="122">
        <v>2.6206044653897242</v>
      </c>
      <c r="F194" s="84" t="s">
        <v>2801</v>
      </c>
      <c r="G194" s="84" t="b">
        <v>0</v>
      </c>
      <c r="H194" s="84" t="b">
        <v>0</v>
      </c>
      <c r="I194" s="84" t="b">
        <v>0</v>
      </c>
      <c r="J194" s="84" t="b">
        <v>0</v>
      </c>
      <c r="K194" s="84" t="b">
        <v>0</v>
      </c>
      <c r="L194" s="84" t="b">
        <v>0</v>
      </c>
    </row>
    <row r="195" spans="1:12" ht="15">
      <c r="A195" s="84" t="s">
        <v>252</v>
      </c>
      <c r="B195" s="84" t="s">
        <v>2581</v>
      </c>
      <c r="C195" s="84">
        <v>3</v>
      </c>
      <c r="D195" s="122">
        <v>0.0018674487109066847</v>
      </c>
      <c r="E195" s="122">
        <v>1.2541815081637515</v>
      </c>
      <c r="F195" s="84" t="s">
        <v>2801</v>
      </c>
      <c r="G195" s="84" t="b">
        <v>0</v>
      </c>
      <c r="H195" s="84" t="b">
        <v>0</v>
      </c>
      <c r="I195" s="84" t="b">
        <v>0</v>
      </c>
      <c r="J195" s="84" t="b">
        <v>0</v>
      </c>
      <c r="K195" s="84" t="b">
        <v>0</v>
      </c>
      <c r="L195" s="84" t="b">
        <v>0</v>
      </c>
    </row>
    <row r="196" spans="1:12" ht="15">
      <c r="A196" s="84" t="s">
        <v>2581</v>
      </c>
      <c r="B196" s="84" t="s">
        <v>2428</v>
      </c>
      <c r="C196" s="84">
        <v>3</v>
      </c>
      <c r="D196" s="122">
        <v>0.0018674487109066847</v>
      </c>
      <c r="E196" s="122">
        <v>2.330569854027206</v>
      </c>
      <c r="F196" s="84" t="s">
        <v>2801</v>
      </c>
      <c r="G196" s="84" t="b">
        <v>0</v>
      </c>
      <c r="H196" s="84" t="b">
        <v>0</v>
      </c>
      <c r="I196" s="84" t="b">
        <v>0</v>
      </c>
      <c r="J196" s="84" t="b">
        <v>0</v>
      </c>
      <c r="K196" s="84" t="b">
        <v>0</v>
      </c>
      <c r="L196" s="84" t="b">
        <v>0</v>
      </c>
    </row>
    <row r="197" spans="1:12" ht="15">
      <c r="A197" s="84" t="s">
        <v>2428</v>
      </c>
      <c r="B197" s="84" t="s">
        <v>2582</v>
      </c>
      <c r="C197" s="84">
        <v>3</v>
      </c>
      <c r="D197" s="122">
        <v>0.0018674487109066847</v>
      </c>
      <c r="E197" s="122">
        <v>2.330569854027206</v>
      </c>
      <c r="F197" s="84" t="s">
        <v>2801</v>
      </c>
      <c r="G197" s="84" t="b">
        <v>0</v>
      </c>
      <c r="H197" s="84" t="b">
        <v>0</v>
      </c>
      <c r="I197" s="84" t="b">
        <v>0</v>
      </c>
      <c r="J197" s="84" t="b">
        <v>0</v>
      </c>
      <c r="K197" s="84" t="b">
        <v>0</v>
      </c>
      <c r="L197" s="84" t="b">
        <v>0</v>
      </c>
    </row>
    <row r="198" spans="1:12" ht="15">
      <c r="A198" s="84" t="s">
        <v>2582</v>
      </c>
      <c r="B198" s="84" t="s">
        <v>2583</v>
      </c>
      <c r="C198" s="84">
        <v>3</v>
      </c>
      <c r="D198" s="122">
        <v>0.0018674487109066847</v>
      </c>
      <c r="E198" s="122">
        <v>2.9673919516143807</v>
      </c>
      <c r="F198" s="84" t="s">
        <v>2801</v>
      </c>
      <c r="G198" s="84" t="b">
        <v>0</v>
      </c>
      <c r="H198" s="84" t="b">
        <v>0</v>
      </c>
      <c r="I198" s="84" t="b">
        <v>0</v>
      </c>
      <c r="J198" s="84" t="b">
        <v>0</v>
      </c>
      <c r="K198" s="84" t="b">
        <v>0</v>
      </c>
      <c r="L198" s="84" t="b">
        <v>0</v>
      </c>
    </row>
    <row r="199" spans="1:12" ht="15">
      <c r="A199" s="84" t="s">
        <v>2583</v>
      </c>
      <c r="B199" s="84" t="s">
        <v>2584</v>
      </c>
      <c r="C199" s="84">
        <v>3</v>
      </c>
      <c r="D199" s="122">
        <v>0.0018674487109066847</v>
      </c>
      <c r="E199" s="122">
        <v>2.9673919516143807</v>
      </c>
      <c r="F199" s="84" t="s">
        <v>2801</v>
      </c>
      <c r="G199" s="84" t="b">
        <v>0</v>
      </c>
      <c r="H199" s="84" t="b">
        <v>0</v>
      </c>
      <c r="I199" s="84" t="b">
        <v>0</v>
      </c>
      <c r="J199" s="84" t="b">
        <v>0</v>
      </c>
      <c r="K199" s="84" t="b">
        <v>0</v>
      </c>
      <c r="L199" s="84" t="b">
        <v>0</v>
      </c>
    </row>
    <row r="200" spans="1:12" ht="15">
      <c r="A200" s="84" t="s">
        <v>2584</v>
      </c>
      <c r="B200" s="84" t="s">
        <v>2585</v>
      </c>
      <c r="C200" s="84">
        <v>3</v>
      </c>
      <c r="D200" s="122">
        <v>0.0018674487109066847</v>
      </c>
      <c r="E200" s="122">
        <v>2.9673919516143807</v>
      </c>
      <c r="F200" s="84" t="s">
        <v>2801</v>
      </c>
      <c r="G200" s="84" t="b">
        <v>0</v>
      </c>
      <c r="H200" s="84" t="b">
        <v>0</v>
      </c>
      <c r="I200" s="84" t="b">
        <v>0</v>
      </c>
      <c r="J200" s="84" t="b">
        <v>0</v>
      </c>
      <c r="K200" s="84" t="b">
        <v>0</v>
      </c>
      <c r="L200" s="84" t="b">
        <v>0</v>
      </c>
    </row>
    <row r="201" spans="1:12" ht="15">
      <c r="A201" s="84" t="s">
        <v>2585</v>
      </c>
      <c r="B201" s="84" t="s">
        <v>2586</v>
      </c>
      <c r="C201" s="84">
        <v>3</v>
      </c>
      <c r="D201" s="122">
        <v>0.0018674487109066847</v>
      </c>
      <c r="E201" s="122">
        <v>2.9673919516143807</v>
      </c>
      <c r="F201" s="84" t="s">
        <v>2801</v>
      </c>
      <c r="G201" s="84" t="b">
        <v>0</v>
      </c>
      <c r="H201" s="84" t="b">
        <v>0</v>
      </c>
      <c r="I201" s="84" t="b">
        <v>0</v>
      </c>
      <c r="J201" s="84" t="b">
        <v>0</v>
      </c>
      <c r="K201" s="84" t="b">
        <v>0</v>
      </c>
      <c r="L201" s="84" t="b">
        <v>0</v>
      </c>
    </row>
    <row r="202" spans="1:12" ht="15">
      <c r="A202" s="84" t="s">
        <v>2586</v>
      </c>
      <c r="B202" s="84" t="s">
        <v>2587</v>
      </c>
      <c r="C202" s="84">
        <v>3</v>
      </c>
      <c r="D202" s="122">
        <v>0.0018674487109066847</v>
      </c>
      <c r="E202" s="122">
        <v>2.9673919516143807</v>
      </c>
      <c r="F202" s="84" t="s">
        <v>2801</v>
      </c>
      <c r="G202" s="84" t="b">
        <v>0</v>
      </c>
      <c r="H202" s="84" t="b">
        <v>0</v>
      </c>
      <c r="I202" s="84" t="b">
        <v>0</v>
      </c>
      <c r="J202" s="84" t="b">
        <v>0</v>
      </c>
      <c r="K202" s="84" t="b">
        <v>0</v>
      </c>
      <c r="L202" s="84" t="b">
        <v>0</v>
      </c>
    </row>
    <row r="203" spans="1:12" ht="15">
      <c r="A203" s="84" t="s">
        <v>2587</v>
      </c>
      <c r="B203" s="84" t="s">
        <v>2588</v>
      </c>
      <c r="C203" s="84">
        <v>3</v>
      </c>
      <c r="D203" s="122">
        <v>0.0018674487109066847</v>
      </c>
      <c r="E203" s="122">
        <v>2.9673919516143807</v>
      </c>
      <c r="F203" s="84" t="s">
        <v>2801</v>
      </c>
      <c r="G203" s="84" t="b">
        <v>0</v>
      </c>
      <c r="H203" s="84" t="b">
        <v>0</v>
      </c>
      <c r="I203" s="84" t="b">
        <v>0</v>
      </c>
      <c r="J203" s="84" t="b">
        <v>0</v>
      </c>
      <c r="K203" s="84" t="b">
        <v>0</v>
      </c>
      <c r="L203" s="84" t="b">
        <v>0</v>
      </c>
    </row>
    <row r="204" spans="1:12" ht="15">
      <c r="A204" s="84" t="s">
        <v>2589</v>
      </c>
      <c r="B204" s="84" t="s">
        <v>2590</v>
      </c>
      <c r="C204" s="84">
        <v>3</v>
      </c>
      <c r="D204" s="122">
        <v>0.0018674487109066847</v>
      </c>
      <c r="E204" s="122">
        <v>2.9673919516143807</v>
      </c>
      <c r="F204" s="84" t="s">
        <v>2801</v>
      </c>
      <c r="G204" s="84" t="b">
        <v>0</v>
      </c>
      <c r="H204" s="84" t="b">
        <v>0</v>
      </c>
      <c r="I204" s="84" t="b">
        <v>0</v>
      </c>
      <c r="J204" s="84" t="b">
        <v>0</v>
      </c>
      <c r="K204" s="84" t="b">
        <v>0</v>
      </c>
      <c r="L204" s="84" t="b">
        <v>0</v>
      </c>
    </row>
    <row r="205" spans="1:12" ht="15">
      <c r="A205" s="84" t="s">
        <v>252</v>
      </c>
      <c r="B205" s="84" t="s">
        <v>2492</v>
      </c>
      <c r="C205" s="84">
        <v>3</v>
      </c>
      <c r="D205" s="122">
        <v>0.0018674487109066847</v>
      </c>
      <c r="E205" s="122">
        <v>1.2541815081637515</v>
      </c>
      <c r="F205" s="84" t="s">
        <v>2801</v>
      </c>
      <c r="G205" s="84" t="b">
        <v>0</v>
      </c>
      <c r="H205" s="84" t="b">
        <v>0</v>
      </c>
      <c r="I205" s="84" t="b">
        <v>0</v>
      </c>
      <c r="J205" s="84" t="b">
        <v>1</v>
      </c>
      <c r="K205" s="84" t="b">
        <v>0</v>
      </c>
      <c r="L205" s="84" t="b">
        <v>0</v>
      </c>
    </row>
    <row r="206" spans="1:12" ht="15">
      <c r="A206" s="84" t="s">
        <v>254</v>
      </c>
      <c r="B206" s="84" t="s">
        <v>252</v>
      </c>
      <c r="C206" s="84">
        <v>3</v>
      </c>
      <c r="D206" s="122">
        <v>0.0018674487109066847</v>
      </c>
      <c r="E206" s="122">
        <v>1.0643019646224368</v>
      </c>
      <c r="F206" s="84" t="s">
        <v>2801</v>
      </c>
      <c r="G206" s="84" t="b">
        <v>0</v>
      </c>
      <c r="H206" s="84" t="b">
        <v>0</v>
      </c>
      <c r="I206" s="84" t="b">
        <v>0</v>
      </c>
      <c r="J206" s="84" t="b">
        <v>0</v>
      </c>
      <c r="K206" s="84" t="b">
        <v>0</v>
      </c>
      <c r="L206" s="84" t="b">
        <v>0</v>
      </c>
    </row>
    <row r="207" spans="1:12" ht="15">
      <c r="A207" s="84" t="s">
        <v>295</v>
      </c>
      <c r="B207" s="84" t="s">
        <v>2595</v>
      </c>
      <c r="C207" s="84">
        <v>3</v>
      </c>
      <c r="D207" s="122">
        <v>0.0018674487109066847</v>
      </c>
      <c r="E207" s="122">
        <v>2.745543201998024</v>
      </c>
      <c r="F207" s="84" t="s">
        <v>2801</v>
      </c>
      <c r="G207" s="84" t="b">
        <v>0</v>
      </c>
      <c r="H207" s="84" t="b">
        <v>0</v>
      </c>
      <c r="I207" s="84" t="b">
        <v>0</v>
      </c>
      <c r="J207" s="84" t="b">
        <v>0</v>
      </c>
      <c r="K207" s="84" t="b">
        <v>0</v>
      </c>
      <c r="L207" s="84" t="b">
        <v>0</v>
      </c>
    </row>
    <row r="208" spans="1:12" ht="15">
      <c r="A208" s="84" t="s">
        <v>252</v>
      </c>
      <c r="B208" s="84" t="s">
        <v>2519</v>
      </c>
      <c r="C208" s="84">
        <v>3</v>
      </c>
      <c r="D208" s="122">
        <v>0.0018674487109066847</v>
      </c>
      <c r="E208" s="122">
        <v>1.2541815081637515</v>
      </c>
      <c r="F208" s="84" t="s">
        <v>2801</v>
      </c>
      <c r="G208" s="84" t="b">
        <v>0</v>
      </c>
      <c r="H208" s="84" t="b">
        <v>0</v>
      </c>
      <c r="I208" s="84" t="b">
        <v>0</v>
      </c>
      <c r="J208" s="84" t="b">
        <v>0</v>
      </c>
      <c r="K208" s="84" t="b">
        <v>1</v>
      </c>
      <c r="L208" s="84" t="b">
        <v>0</v>
      </c>
    </row>
    <row r="209" spans="1:12" ht="15">
      <c r="A209" s="84" t="s">
        <v>2100</v>
      </c>
      <c r="B209" s="84" t="s">
        <v>294</v>
      </c>
      <c r="C209" s="84">
        <v>3</v>
      </c>
      <c r="D209" s="122">
        <v>0.0018674487109066847</v>
      </c>
      <c r="E209" s="122">
        <v>2.8424532150060804</v>
      </c>
      <c r="F209" s="84" t="s">
        <v>2801</v>
      </c>
      <c r="G209" s="84" t="b">
        <v>0</v>
      </c>
      <c r="H209" s="84" t="b">
        <v>0</v>
      </c>
      <c r="I209" s="84" t="b">
        <v>0</v>
      </c>
      <c r="J209" s="84" t="b">
        <v>0</v>
      </c>
      <c r="K209" s="84" t="b">
        <v>0</v>
      </c>
      <c r="L209" s="84" t="b">
        <v>0</v>
      </c>
    </row>
    <row r="210" spans="1:12" ht="15">
      <c r="A210" s="84" t="s">
        <v>252</v>
      </c>
      <c r="B210" s="84" t="s">
        <v>2597</v>
      </c>
      <c r="C210" s="84">
        <v>3</v>
      </c>
      <c r="D210" s="122">
        <v>0.0018674487109066847</v>
      </c>
      <c r="E210" s="122">
        <v>1.2541815081637515</v>
      </c>
      <c r="F210" s="84" t="s">
        <v>2801</v>
      </c>
      <c r="G210" s="84" t="b">
        <v>0</v>
      </c>
      <c r="H210" s="84" t="b">
        <v>0</v>
      </c>
      <c r="I210" s="84" t="b">
        <v>0</v>
      </c>
      <c r="J210" s="84" t="b">
        <v>0</v>
      </c>
      <c r="K210" s="84" t="b">
        <v>0</v>
      </c>
      <c r="L210" s="84" t="b">
        <v>0</v>
      </c>
    </row>
    <row r="211" spans="1:12" ht="15">
      <c r="A211" s="84" t="s">
        <v>2597</v>
      </c>
      <c r="B211" s="84" t="s">
        <v>2472</v>
      </c>
      <c r="C211" s="84">
        <v>3</v>
      </c>
      <c r="D211" s="122">
        <v>0.0018674487109066847</v>
      </c>
      <c r="E211" s="122">
        <v>2.6663619559503995</v>
      </c>
      <c r="F211" s="84" t="s">
        <v>2801</v>
      </c>
      <c r="G211" s="84" t="b">
        <v>0</v>
      </c>
      <c r="H211" s="84" t="b">
        <v>0</v>
      </c>
      <c r="I211" s="84" t="b">
        <v>0</v>
      </c>
      <c r="J211" s="84" t="b">
        <v>0</v>
      </c>
      <c r="K211" s="84" t="b">
        <v>0</v>
      </c>
      <c r="L211" s="84" t="b">
        <v>0</v>
      </c>
    </row>
    <row r="212" spans="1:12" ht="15">
      <c r="A212" s="84" t="s">
        <v>2472</v>
      </c>
      <c r="B212" s="84" t="s">
        <v>2598</v>
      </c>
      <c r="C212" s="84">
        <v>3</v>
      </c>
      <c r="D212" s="122">
        <v>0.0018674487109066847</v>
      </c>
      <c r="E212" s="122">
        <v>2.6663619559503995</v>
      </c>
      <c r="F212" s="84" t="s">
        <v>2801</v>
      </c>
      <c r="G212" s="84" t="b">
        <v>0</v>
      </c>
      <c r="H212" s="84" t="b">
        <v>0</v>
      </c>
      <c r="I212" s="84" t="b">
        <v>0</v>
      </c>
      <c r="J212" s="84" t="b">
        <v>0</v>
      </c>
      <c r="K212" s="84" t="b">
        <v>0</v>
      </c>
      <c r="L212" s="84" t="b">
        <v>0</v>
      </c>
    </row>
    <row r="213" spans="1:12" ht="15">
      <c r="A213" s="84" t="s">
        <v>2598</v>
      </c>
      <c r="B213" s="84" t="s">
        <v>292</v>
      </c>
      <c r="C213" s="84">
        <v>3</v>
      </c>
      <c r="D213" s="122">
        <v>0.0018674487109066847</v>
      </c>
      <c r="E213" s="122">
        <v>2.5414232193420996</v>
      </c>
      <c r="F213" s="84" t="s">
        <v>2801</v>
      </c>
      <c r="G213" s="84" t="b">
        <v>0</v>
      </c>
      <c r="H213" s="84" t="b">
        <v>0</v>
      </c>
      <c r="I213" s="84" t="b">
        <v>0</v>
      </c>
      <c r="J213" s="84" t="b">
        <v>0</v>
      </c>
      <c r="K213" s="84" t="b">
        <v>0</v>
      </c>
      <c r="L213" s="84" t="b">
        <v>0</v>
      </c>
    </row>
    <row r="214" spans="1:12" ht="15">
      <c r="A214" s="84" t="s">
        <v>292</v>
      </c>
      <c r="B214" s="84" t="s">
        <v>2599</v>
      </c>
      <c r="C214" s="84">
        <v>3</v>
      </c>
      <c r="D214" s="122">
        <v>0.0018674487109066847</v>
      </c>
      <c r="E214" s="122">
        <v>2.5414232193420996</v>
      </c>
      <c r="F214" s="84" t="s">
        <v>2801</v>
      </c>
      <c r="G214" s="84" t="b">
        <v>0</v>
      </c>
      <c r="H214" s="84" t="b">
        <v>0</v>
      </c>
      <c r="I214" s="84" t="b">
        <v>0</v>
      </c>
      <c r="J214" s="84" t="b">
        <v>1</v>
      </c>
      <c r="K214" s="84" t="b">
        <v>0</v>
      </c>
      <c r="L214" s="84" t="b">
        <v>0</v>
      </c>
    </row>
    <row r="215" spans="1:12" ht="15">
      <c r="A215" s="84" t="s">
        <v>2599</v>
      </c>
      <c r="B215" s="84" t="s">
        <v>2494</v>
      </c>
      <c r="C215" s="84">
        <v>3</v>
      </c>
      <c r="D215" s="122">
        <v>0.0018674487109066847</v>
      </c>
      <c r="E215" s="122">
        <v>2.745543201998024</v>
      </c>
      <c r="F215" s="84" t="s">
        <v>2801</v>
      </c>
      <c r="G215" s="84" t="b">
        <v>1</v>
      </c>
      <c r="H215" s="84" t="b">
        <v>0</v>
      </c>
      <c r="I215" s="84" t="b">
        <v>0</v>
      </c>
      <c r="J215" s="84" t="b">
        <v>1</v>
      </c>
      <c r="K215" s="84" t="b">
        <v>0</v>
      </c>
      <c r="L215" s="84" t="b">
        <v>0</v>
      </c>
    </row>
    <row r="216" spans="1:12" ht="15">
      <c r="A216" s="84" t="s">
        <v>2494</v>
      </c>
      <c r="B216" s="84" t="s">
        <v>2533</v>
      </c>
      <c r="C216" s="84">
        <v>3</v>
      </c>
      <c r="D216" s="122">
        <v>0.0018674487109066847</v>
      </c>
      <c r="E216" s="122">
        <v>2.7175144783977805</v>
      </c>
      <c r="F216" s="84" t="s">
        <v>2801</v>
      </c>
      <c r="G216" s="84" t="b">
        <v>1</v>
      </c>
      <c r="H216" s="84" t="b">
        <v>0</v>
      </c>
      <c r="I216" s="84" t="b">
        <v>0</v>
      </c>
      <c r="J216" s="84" t="b">
        <v>0</v>
      </c>
      <c r="K216" s="84" t="b">
        <v>0</v>
      </c>
      <c r="L216" s="84" t="b">
        <v>0</v>
      </c>
    </row>
    <row r="217" spans="1:12" ht="15">
      <c r="A217" s="84" t="s">
        <v>2533</v>
      </c>
      <c r="B217" s="84" t="s">
        <v>2495</v>
      </c>
      <c r="C217" s="84">
        <v>3</v>
      </c>
      <c r="D217" s="122">
        <v>0.0018674487109066847</v>
      </c>
      <c r="E217" s="122">
        <v>2.7175144783977805</v>
      </c>
      <c r="F217" s="84" t="s">
        <v>2801</v>
      </c>
      <c r="G217" s="84" t="b">
        <v>0</v>
      </c>
      <c r="H217" s="84" t="b">
        <v>0</v>
      </c>
      <c r="I217" s="84" t="b">
        <v>0</v>
      </c>
      <c r="J217" s="84" t="b">
        <v>0</v>
      </c>
      <c r="K217" s="84" t="b">
        <v>0</v>
      </c>
      <c r="L217" s="84" t="b">
        <v>0</v>
      </c>
    </row>
    <row r="218" spans="1:12" ht="15">
      <c r="A218" s="84" t="s">
        <v>2495</v>
      </c>
      <c r="B218" s="84" t="s">
        <v>290</v>
      </c>
      <c r="C218" s="84">
        <v>3</v>
      </c>
      <c r="D218" s="122">
        <v>0.0018674487109066847</v>
      </c>
      <c r="E218" s="122">
        <v>2.6206044653897242</v>
      </c>
      <c r="F218" s="84" t="s">
        <v>2801</v>
      </c>
      <c r="G218" s="84" t="b">
        <v>0</v>
      </c>
      <c r="H218" s="84" t="b">
        <v>0</v>
      </c>
      <c r="I218" s="84" t="b">
        <v>0</v>
      </c>
      <c r="J218" s="84" t="b">
        <v>0</v>
      </c>
      <c r="K218" s="84" t="b">
        <v>0</v>
      </c>
      <c r="L218" s="84" t="b">
        <v>0</v>
      </c>
    </row>
    <row r="219" spans="1:12" ht="15">
      <c r="A219" s="84" t="s">
        <v>254</v>
      </c>
      <c r="B219" s="84" t="s">
        <v>2534</v>
      </c>
      <c r="C219" s="84">
        <v>3</v>
      </c>
      <c r="D219" s="122">
        <v>0.0018674487109066847</v>
      </c>
      <c r="E219" s="122">
        <v>2.5414232193420996</v>
      </c>
      <c r="F219" s="84" t="s">
        <v>2801</v>
      </c>
      <c r="G219" s="84" t="b">
        <v>0</v>
      </c>
      <c r="H219" s="84" t="b">
        <v>0</v>
      </c>
      <c r="I219" s="84" t="b">
        <v>0</v>
      </c>
      <c r="J219" s="84" t="b">
        <v>0</v>
      </c>
      <c r="K219" s="84" t="b">
        <v>1</v>
      </c>
      <c r="L219" s="84" t="b">
        <v>0</v>
      </c>
    </row>
    <row r="220" spans="1:12" ht="15">
      <c r="A220" s="84" t="s">
        <v>292</v>
      </c>
      <c r="B220" s="84" t="s">
        <v>2600</v>
      </c>
      <c r="C220" s="84">
        <v>3</v>
      </c>
      <c r="D220" s="122">
        <v>0.0018674487109066847</v>
      </c>
      <c r="E220" s="122">
        <v>2.5414232193420996</v>
      </c>
      <c r="F220" s="84" t="s">
        <v>2801</v>
      </c>
      <c r="G220" s="84" t="b">
        <v>0</v>
      </c>
      <c r="H220" s="84" t="b">
        <v>0</v>
      </c>
      <c r="I220" s="84" t="b">
        <v>0</v>
      </c>
      <c r="J220" s="84" t="b">
        <v>0</v>
      </c>
      <c r="K220" s="84" t="b">
        <v>0</v>
      </c>
      <c r="L220" s="84" t="b">
        <v>0</v>
      </c>
    </row>
    <row r="221" spans="1:12" ht="15">
      <c r="A221" s="84" t="s">
        <v>2601</v>
      </c>
      <c r="B221" s="84" t="s">
        <v>2602</v>
      </c>
      <c r="C221" s="84">
        <v>3</v>
      </c>
      <c r="D221" s="122">
        <v>0.0018674487109066847</v>
      </c>
      <c r="E221" s="122">
        <v>2.9673919516143807</v>
      </c>
      <c r="F221" s="84" t="s">
        <v>2801</v>
      </c>
      <c r="G221" s="84" t="b">
        <v>1</v>
      </c>
      <c r="H221" s="84" t="b">
        <v>0</v>
      </c>
      <c r="I221" s="84" t="b">
        <v>0</v>
      </c>
      <c r="J221" s="84" t="b">
        <v>0</v>
      </c>
      <c r="K221" s="84" t="b">
        <v>0</v>
      </c>
      <c r="L221" s="84" t="b">
        <v>0</v>
      </c>
    </row>
    <row r="222" spans="1:12" ht="15">
      <c r="A222" s="84" t="s">
        <v>2602</v>
      </c>
      <c r="B222" s="84" t="s">
        <v>2437</v>
      </c>
      <c r="C222" s="84">
        <v>3</v>
      </c>
      <c r="D222" s="122">
        <v>0.0018674487109066847</v>
      </c>
      <c r="E222" s="122">
        <v>2.403120521175818</v>
      </c>
      <c r="F222" s="84" t="s">
        <v>2801</v>
      </c>
      <c r="G222" s="84" t="b">
        <v>0</v>
      </c>
      <c r="H222" s="84" t="b">
        <v>0</v>
      </c>
      <c r="I222" s="84" t="b">
        <v>0</v>
      </c>
      <c r="J222" s="84" t="b">
        <v>0</v>
      </c>
      <c r="K222" s="84" t="b">
        <v>0</v>
      </c>
      <c r="L222" s="84" t="b">
        <v>0</v>
      </c>
    </row>
    <row r="223" spans="1:12" ht="15">
      <c r="A223" s="84" t="s">
        <v>2437</v>
      </c>
      <c r="B223" s="84" t="s">
        <v>273</v>
      </c>
      <c r="C223" s="84">
        <v>3</v>
      </c>
      <c r="D223" s="122">
        <v>0.0018674487109066847</v>
      </c>
      <c r="E223" s="122">
        <v>1.9771517889035368</v>
      </c>
      <c r="F223" s="84" t="s">
        <v>2801</v>
      </c>
      <c r="G223" s="84" t="b">
        <v>0</v>
      </c>
      <c r="H223" s="84" t="b">
        <v>0</v>
      </c>
      <c r="I223" s="84" t="b">
        <v>0</v>
      </c>
      <c r="J223" s="84" t="b">
        <v>0</v>
      </c>
      <c r="K223" s="84" t="b">
        <v>0</v>
      </c>
      <c r="L223" s="84" t="b">
        <v>0</v>
      </c>
    </row>
    <row r="224" spans="1:12" ht="15">
      <c r="A224" s="84" t="s">
        <v>273</v>
      </c>
      <c r="B224" s="84" t="s">
        <v>2603</v>
      </c>
      <c r="C224" s="84">
        <v>3</v>
      </c>
      <c r="D224" s="122">
        <v>0.0018674487109066847</v>
      </c>
      <c r="E224" s="122">
        <v>2.490270696894718</v>
      </c>
      <c r="F224" s="84" t="s">
        <v>2801</v>
      </c>
      <c r="G224" s="84" t="b">
        <v>0</v>
      </c>
      <c r="H224" s="84" t="b">
        <v>0</v>
      </c>
      <c r="I224" s="84" t="b">
        <v>0</v>
      </c>
      <c r="J224" s="84" t="b">
        <v>0</v>
      </c>
      <c r="K224" s="84" t="b">
        <v>0</v>
      </c>
      <c r="L224" s="84" t="b">
        <v>0</v>
      </c>
    </row>
    <row r="225" spans="1:12" ht="15">
      <c r="A225" s="84" t="s">
        <v>2603</v>
      </c>
      <c r="B225" s="84" t="s">
        <v>2061</v>
      </c>
      <c r="C225" s="84">
        <v>3</v>
      </c>
      <c r="D225" s="122">
        <v>0.0018674487109066847</v>
      </c>
      <c r="E225" s="122">
        <v>1.9259992664561556</v>
      </c>
      <c r="F225" s="84" t="s">
        <v>2801</v>
      </c>
      <c r="G225" s="84" t="b">
        <v>0</v>
      </c>
      <c r="H225" s="84" t="b">
        <v>0</v>
      </c>
      <c r="I225" s="84" t="b">
        <v>0</v>
      </c>
      <c r="J225" s="84" t="b">
        <v>0</v>
      </c>
      <c r="K225" s="84" t="b">
        <v>0</v>
      </c>
      <c r="L225" s="84" t="b">
        <v>0</v>
      </c>
    </row>
    <row r="226" spans="1:12" ht="15">
      <c r="A226" s="84" t="s">
        <v>2062</v>
      </c>
      <c r="B226" s="84" t="s">
        <v>2429</v>
      </c>
      <c r="C226" s="84">
        <v>3</v>
      </c>
      <c r="D226" s="122">
        <v>0.0018674487109066847</v>
      </c>
      <c r="E226" s="122">
        <v>1.3653319602864182</v>
      </c>
      <c r="F226" s="84" t="s">
        <v>2801</v>
      </c>
      <c r="G226" s="84" t="b">
        <v>0</v>
      </c>
      <c r="H226" s="84" t="b">
        <v>0</v>
      </c>
      <c r="I226" s="84" t="b">
        <v>0</v>
      </c>
      <c r="J226" s="84" t="b">
        <v>0</v>
      </c>
      <c r="K226" s="84" t="b">
        <v>0</v>
      </c>
      <c r="L226" s="84" t="b">
        <v>0</v>
      </c>
    </row>
    <row r="227" spans="1:12" ht="15">
      <c r="A227" s="84" t="s">
        <v>2537</v>
      </c>
      <c r="B227" s="84" t="s">
        <v>2604</v>
      </c>
      <c r="C227" s="84">
        <v>3</v>
      </c>
      <c r="D227" s="122">
        <v>0.0018674487109066847</v>
      </c>
      <c r="E227" s="122">
        <v>2.8424532150060804</v>
      </c>
      <c r="F227" s="84" t="s">
        <v>2801</v>
      </c>
      <c r="G227" s="84" t="b">
        <v>0</v>
      </c>
      <c r="H227" s="84" t="b">
        <v>0</v>
      </c>
      <c r="I227" s="84" t="b">
        <v>0</v>
      </c>
      <c r="J227" s="84" t="b">
        <v>0</v>
      </c>
      <c r="K227" s="84" t="b">
        <v>0</v>
      </c>
      <c r="L227" s="84" t="b">
        <v>0</v>
      </c>
    </row>
    <row r="228" spans="1:12" ht="15">
      <c r="A228" s="84" t="s">
        <v>2605</v>
      </c>
      <c r="B228" s="84" t="s">
        <v>2516</v>
      </c>
      <c r="C228" s="84">
        <v>3</v>
      </c>
      <c r="D228" s="122">
        <v>0.0018674487109066847</v>
      </c>
      <c r="E228" s="122">
        <v>2.8424532150060804</v>
      </c>
      <c r="F228" s="84" t="s">
        <v>2801</v>
      </c>
      <c r="G228" s="84" t="b">
        <v>0</v>
      </c>
      <c r="H228" s="84" t="b">
        <v>0</v>
      </c>
      <c r="I228" s="84" t="b">
        <v>0</v>
      </c>
      <c r="J228" s="84" t="b">
        <v>0</v>
      </c>
      <c r="K228" s="84" t="b">
        <v>0</v>
      </c>
      <c r="L228" s="84" t="b">
        <v>0</v>
      </c>
    </row>
    <row r="229" spans="1:12" ht="15">
      <c r="A229" s="84" t="s">
        <v>2516</v>
      </c>
      <c r="B229" s="84" t="s">
        <v>2061</v>
      </c>
      <c r="C229" s="84">
        <v>3</v>
      </c>
      <c r="D229" s="122">
        <v>0.0018674487109066847</v>
      </c>
      <c r="E229" s="122">
        <v>1.8010605298478555</v>
      </c>
      <c r="F229" s="84" t="s">
        <v>2801</v>
      </c>
      <c r="G229" s="84" t="b">
        <v>0</v>
      </c>
      <c r="H229" s="84" t="b">
        <v>0</v>
      </c>
      <c r="I229" s="84" t="b">
        <v>0</v>
      </c>
      <c r="J229" s="84" t="b">
        <v>0</v>
      </c>
      <c r="K229" s="84" t="b">
        <v>0</v>
      </c>
      <c r="L229" s="84" t="b">
        <v>0</v>
      </c>
    </row>
    <row r="230" spans="1:12" ht="15">
      <c r="A230" s="84" t="s">
        <v>2062</v>
      </c>
      <c r="B230" s="84" t="s">
        <v>2606</v>
      </c>
      <c r="C230" s="84">
        <v>3</v>
      </c>
      <c r="D230" s="122">
        <v>0.0018674487109066847</v>
      </c>
      <c r="E230" s="122">
        <v>1.9673919516143805</v>
      </c>
      <c r="F230" s="84" t="s">
        <v>2801</v>
      </c>
      <c r="G230" s="84" t="b">
        <v>0</v>
      </c>
      <c r="H230" s="84" t="b">
        <v>0</v>
      </c>
      <c r="I230" s="84" t="b">
        <v>0</v>
      </c>
      <c r="J230" s="84" t="b">
        <v>0</v>
      </c>
      <c r="K230" s="84" t="b">
        <v>0</v>
      </c>
      <c r="L230" s="84" t="b">
        <v>0</v>
      </c>
    </row>
    <row r="231" spans="1:12" ht="15">
      <c r="A231" s="84" t="s">
        <v>2606</v>
      </c>
      <c r="B231" s="84" t="s">
        <v>581</v>
      </c>
      <c r="C231" s="84">
        <v>3</v>
      </c>
      <c r="D231" s="122">
        <v>0.0018674487109066847</v>
      </c>
      <c r="E231" s="122">
        <v>1.7913006925586992</v>
      </c>
      <c r="F231" s="84" t="s">
        <v>2801</v>
      </c>
      <c r="G231" s="84" t="b">
        <v>0</v>
      </c>
      <c r="H231" s="84" t="b">
        <v>0</v>
      </c>
      <c r="I231" s="84" t="b">
        <v>0</v>
      </c>
      <c r="J231" s="84" t="b">
        <v>0</v>
      </c>
      <c r="K231" s="84" t="b">
        <v>0</v>
      </c>
      <c r="L231" s="84" t="b">
        <v>0</v>
      </c>
    </row>
    <row r="232" spans="1:12" ht="15">
      <c r="A232" s="84" t="s">
        <v>581</v>
      </c>
      <c r="B232" s="84" t="s">
        <v>2438</v>
      </c>
      <c r="C232" s="84">
        <v>3</v>
      </c>
      <c r="D232" s="122">
        <v>0.0018674487109066847</v>
      </c>
      <c r="E232" s="122">
        <v>1.25699248549758</v>
      </c>
      <c r="F232" s="84" t="s">
        <v>2801</v>
      </c>
      <c r="G232" s="84" t="b">
        <v>0</v>
      </c>
      <c r="H232" s="84" t="b">
        <v>0</v>
      </c>
      <c r="I232" s="84" t="b">
        <v>0</v>
      </c>
      <c r="J232" s="84" t="b">
        <v>0</v>
      </c>
      <c r="K232" s="84" t="b">
        <v>0</v>
      </c>
      <c r="L232" s="84" t="b">
        <v>0</v>
      </c>
    </row>
    <row r="233" spans="1:12" ht="15">
      <c r="A233" s="84" t="s">
        <v>2438</v>
      </c>
      <c r="B233" s="84" t="s">
        <v>255</v>
      </c>
      <c r="C233" s="84">
        <v>3</v>
      </c>
      <c r="D233" s="122">
        <v>0.0018674487109066847</v>
      </c>
      <c r="E233" s="122">
        <v>1.9259992664561554</v>
      </c>
      <c r="F233" s="84" t="s">
        <v>2801</v>
      </c>
      <c r="G233" s="84" t="b">
        <v>0</v>
      </c>
      <c r="H233" s="84" t="b">
        <v>0</v>
      </c>
      <c r="I233" s="84" t="b">
        <v>0</v>
      </c>
      <c r="J233" s="84" t="b">
        <v>0</v>
      </c>
      <c r="K233" s="84" t="b">
        <v>0</v>
      </c>
      <c r="L233" s="84" t="b">
        <v>0</v>
      </c>
    </row>
    <row r="234" spans="1:12" ht="15">
      <c r="A234" s="84" t="s">
        <v>255</v>
      </c>
      <c r="B234" s="84" t="s">
        <v>253</v>
      </c>
      <c r="C234" s="84">
        <v>3</v>
      </c>
      <c r="D234" s="122">
        <v>0.0018674487109066847</v>
      </c>
      <c r="E234" s="122">
        <v>2.319574469725743</v>
      </c>
      <c r="F234" s="84" t="s">
        <v>2801</v>
      </c>
      <c r="G234" s="84" t="b">
        <v>0</v>
      </c>
      <c r="H234" s="84" t="b">
        <v>0</v>
      </c>
      <c r="I234" s="84" t="b">
        <v>0</v>
      </c>
      <c r="J234" s="84" t="b">
        <v>0</v>
      </c>
      <c r="K234" s="84" t="b">
        <v>0</v>
      </c>
      <c r="L234" s="84" t="b">
        <v>0</v>
      </c>
    </row>
    <row r="235" spans="1:12" ht="15">
      <c r="A235" s="84" t="s">
        <v>253</v>
      </c>
      <c r="B235" s="84" t="s">
        <v>2023</v>
      </c>
      <c r="C235" s="84">
        <v>3</v>
      </c>
      <c r="D235" s="122">
        <v>0.0018674487109066847</v>
      </c>
      <c r="E235" s="122">
        <v>1.6886383506615517</v>
      </c>
      <c r="F235" s="84" t="s">
        <v>2801</v>
      </c>
      <c r="G235" s="84" t="b">
        <v>0</v>
      </c>
      <c r="H235" s="84" t="b">
        <v>0</v>
      </c>
      <c r="I235" s="84" t="b">
        <v>0</v>
      </c>
      <c r="J235" s="84" t="b">
        <v>0</v>
      </c>
      <c r="K235" s="84" t="b">
        <v>0</v>
      </c>
      <c r="L235" s="84" t="b">
        <v>0</v>
      </c>
    </row>
    <row r="236" spans="1:12" ht="15">
      <c r="A236" s="84" t="s">
        <v>2482</v>
      </c>
      <c r="B236" s="84" t="s">
        <v>2434</v>
      </c>
      <c r="C236" s="84">
        <v>3</v>
      </c>
      <c r="D236" s="122">
        <v>0.0018674487109066847</v>
      </c>
      <c r="E236" s="122">
        <v>2.1020905255118367</v>
      </c>
      <c r="F236" s="84" t="s">
        <v>2801</v>
      </c>
      <c r="G236" s="84" t="b">
        <v>0</v>
      </c>
      <c r="H236" s="84" t="b">
        <v>0</v>
      </c>
      <c r="I236" s="84" t="b">
        <v>0</v>
      </c>
      <c r="J236" s="84" t="b">
        <v>0</v>
      </c>
      <c r="K236" s="84" t="b">
        <v>0</v>
      </c>
      <c r="L236" s="84" t="b">
        <v>0</v>
      </c>
    </row>
    <row r="237" spans="1:12" ht="15">
      <c r="A237" s="84" t="s">
        <v>2482</v>
      </c>
      <c r="B237" s="84" t="s">
        <v>2497</v>
      </c>
      <c r="C237" s="84">
        <v>3</v>
      </c>
      <c r="D237" s="122">
        <v>0.0018674487109066847</v>
      </c>
      <c r="E237" s="122">
        <v>2.444513206334043</v>
      </c>
      <c r="F237" s="84" t="s">
        <v>2801</v>
      </c>
      <c r="G237" s="84" t="b">
        <v>0</v>
      </c>
      <c r="H237" s="84" t="b">
        <v>0</v>
      </c>
      <c r="I237" s="84" t="b">
        <v>0</v>
      </c>
      <c r="J237" s="84" t="b">
        <v>0</v>
      </c>
      <c r="K237" s="84" t="b">
        <v>0</v>
      </c>
      <c r="L237" s="84" t="b">
        <v>0</v>
      </c>
    </row>
    <row r="238" spans="1:12" ht="15">
      <c r="A238" s="84" t="s">
        <v>2497</v>
      </c>
      <c r="B238" s="84" t="s">
        <v>2609</v>
      </c>
      <c r="C238" s="84">
        <v>3</v>
      </c>
      <c r="D238" s="122">
        <v>0.0018674487109066847</v>
      </c>
      <c r="E238" s="122">
        <v>2.8424532150060804</v>
      </c>
      <c r="F238" s="84" t="s">
        <v>2801</v>
      </c>
      <c r="G238" s="84" t="b">
        <v>0</v>
      </c>
      <c r="H238" s="84" t="b">
        <v>0</v>
      </c>
      <c r="I238" s="84" t="b">
        <v>0</v>
      </c>
      <c r="J238" s="84" t="b">
        <v>0</v>
      </c>
      <c r="K238" s="84" t="b">
        <v>0</v>
      </c>
      <c r="L238" s="84" t="b">
        <v>0</v>
      </c>
    </row>
    <row r="239" spans="1:12" ht="15">
      <c r="A239" s="84" t="s">
        <v>2460</v>
      </c>
      <c r="B239" s="84" t="s">
        <v>2499</v>
      </c>
      <c r="C239" s="84">
        <v>3</v>
      </c>
      <c r="D239" s="122">
        <v>0.0018674487109066847</v>
      </c>
      <c r="E239" s="122">
        <v>2.37756641670343</v>
      </c>
      <c r="F239" s="84" t="s">
        <v>2801</v>
      </c>
      <c r="G239" s="84" t="b">
        <v>1</v>
      </c>
      <c r="H239" s="84" t="b">
        <v>0</v>
      </c>
      <c r="I239" s="84" t="b">
        <v>0</v>
      </c>
      <c r="J239" s="84" t="b">
        <v>1</v>
      </c>
      <c r="K239" s="84" t="b">
        <v>0</v>
      </c>
      <c r="L239" s="84" t="b">
        <v>0</v>
      </c>
    </row>
    <row r="240" spans="1:12" ht="15">
      <c r="A240" s="84" t="s">
        <v>2444</v>
      </c>
      <c r="B240" s="84" t="s">
        <v>2470</v>
      </c>
      <c r="C240" s="84">
        <v>3</v>
      </c>
      <c r="D240" s="122">
        <v>0.0018674487109066847</v>
      </c>
      <c r="E240" s="122">
        <v>2.0765364210394486</v>
      </c>
      <c r="F240" s="84" t="s">
        <v>2801</v>
      </c>
      <c r="G240" s="84" t="b">
        <v>1</v>
      </c>
      <c r="H240" s="84" t="b">
        <v>0</v>
      </c>
      <c r="I240" s="84" t="b">
        <v>0</v>
      </c>
      <c r="J240" s="84" t="b">
        <v>0</v>
      </c>
      <c r="K240" s="84" t="b">
        <v>0</v>
      </c>
      <c r="L240" s="84" t="b">
        <v>0</v>
      </c>
    </row>
    <row r="241" spans="1:12" ht="15">
      <c r="A241" s="84" t="s">
        <v>2423</v>
      </c>
      <c r="B241" s="84" t="s">
        <v>252</v>
      </c>
      <c r="C241" s="84">
        <v>3</v>
      </c>
      <c r="D241" s="122">
        <v>0.0018674487109066847</v>
      </c>
      <c r="E241" s="122">
        <v>0.6451726568804612</v>
      </c>
      <c r="F241" s="84" t="s">
        <v>2801</v>
      </c>
      <c r="G241" s="84" t="b">
        <v>0</v>
      </c>
      <c r="H241" s="84" t="b">
        <v>0</v>
      </c>
      <c r="I241" s="84" t="b">
        <v>0</v>
      </c>
      <c r="J241" s="84" t="b">
        <v>0</v>
      </c>
      <c r="K241" s="84" t="b">
        <v>0</v>
      </c>
      <c r="L241" s="84" t="b">
        <v>0</v>
      </c>
    </row>
    <row r="242" spans="1:12" ht="15">
      <c r="A242" s="84" t="s">
        <v>252</v>
      </c>
      <c r="B242" s="84" t="s">
        <v>2610</v>
      </c>
      <c r="C242" s="84">
        <v>3</v>
      </c>
      <c r="D242" s="122">
        <v>0.0018674487109066847</v>
      </c>
      <c r="E242" s="122">
        <v>1.2541815081637515</v>
      </c>
      <c r="F242" s="84" t="s">
        <v>2801</v>
      </c>
      <c r="G242" s="84" t="b">
        <v>0</v>
      </c>
      <c r="H242" s="84" t="b">
        <v>0</v>
      </c>
      <c r="I242" s="84" t="b">
        <v>0</v>
      </c>
      <c r="J242" s="84" t="b">
        <v>0</v>
      </c>
      <c r="K242" s="84" t="b">
        <v>0</v>
      </c>
      <c r="L242" s="84" t="b">
        <v>0</v>
      </c>
    </row>
    <row r="243" spans="1:12" ht="15">
      <c r="A243" s="84" t="s">
        <v>2610</v>
      </c>
      <c r="B243" s="84" t="s">
        <v>2611</v>
      </c>
      <c r="C243" s="84">
        <v>3</v>
      </c>
      <c r="D243" s="122">
        <v>0.0018674487109066847</v>
      </c>
      <c r="E243" s="122">
        <v>2.9673919516143807</v>
      </c>
      <c r="F243" s="84" t="s">
        <v>2801</v>
      </c>
      <c r="G243" s="84" t="b">
        <v>0</v>
      </c>
      <c r="H243" s="84" t="b">
        <v>0</v>
      </c>
      <c r="I243" s="84" t="b">
        <v>0</v>
      </c>
      <c r="J243" s="84" t="b">
        <v>0</v>
      </c>
      <c r="K243" s="84" t="b">
        <v>0</v>
      </c>
      <c r="L243" s="84" t="b">
        <v>0</v>
      </c>
    </row>
    <row r="244" spans="1:12" ht="15">
      <c r="A244" s="84" t="s">
        <v>2611</v>
      </c>
      <c r="B244" s="84" t="s">
        <v>2612</v>
      </c>
      <c r="C244" s="84">
        <v>3</v>
      </c>
      <c r="D244" s="122">
        <v>0.0018674487109066847</v>
      </c>
      <c r="E244" s="122">
        <v>2.9673919516143807</v>
      </c>
      <c r="F244" s="84" t="s">
        <v>2801</v>
      </c>
      <c r="G244" s="84" t="b">
        <v>0</v>
      </c>
      <c r="H244" s="84" t="b">
        <v>0</v>
      </c>
      <c r="I244" s="84" t="b">
        <v>0</v>
      </c>
      <c r="J244" s="84" t="b">
        <v>0</v>
      </c>
      <c r="K244" s="84" t="b">
        <v>0</v>
      </c>
      <c r="L244" s="84" t="b">
        <v>0</v>
      </c>
    </row>
    <row r="245" spans="1:12" ht="15">
      <c r="A245" s="84" t="s">
        <v>2612</v>
      </c>
      <c r="B245" s="84" t="s">
        <v>2613</v>
      </c>
      <c r="C245" s="84">
        <v>3</v>
      </c>
      <c r="D245" s="122">
        <v>0.0018674487109066847</v>
      </c>
      <c r="E245" s="122">
        <v>2.9673919516143807</v>
      </c>
      <c r="F245" s="84" t="s">
        <v>2801</v>
      </c>
      <c r="G245" s="84" t="b">
        <v>0</v>
      </c>
      <c r="H245" s="84" t="b">
        <v>0</v>
      </c>
      <c r="I245" s="84" t="b">
        <v>0</v>
      </c>
      <c r="J245" s="84" t="b">
        <v>0</v>
      </c>
      <c r="K245" s="84" t="b">
        <v>0</v>
      </c>
      <c r="L245" s="84" t="b">
        <v>0</v>
      </c>
    </row>
    <row r="246" spans="1:12" ht="15">
      <c r="A246" s="84" t="s">
        <v>2613</v>
      </c>
      <c r="B246" s="84" t="s">
        <v>2614</v>
      </c>
      <c r="C246" s="84">
        <v>3</v>
      </c>
      <c r="D246" s="122">
        <v>0.0018674487109066847</v>
      </c>
      <c r="E246" s="122">
        <v>2.9673919516143807</v>
      </c>
      <c r="F246" s="84" t="s">
        <v>2801</v>
      </c>
      <c r="G246" s="84" t="b">
        <v>0</v>
      </c>
      <c r="H246" s="84" t="b">
        <v>0</v>
      </c>
      <c r="I246" s="84" t="b">
        <v>0</v>
      </c>
      <c r="J246" s="84" t="b">
        <v>0</v>
      </c>
      <c r="K246" s="84" t="b">
        <v>0</v>
      </c>
      <c r="L246" s="84" t="b">
        <v>0</v>
      </c>
    </row>
    <row r="247" spans="1:12" ht="15">
      <c r="A247" s="84" t="s">
        <v>2614</v>
      </c>
      <c r="B247" s="84" t="s">
        <v>2470</v>
      </c>
      <c r="C247" s="84">
        <v>3</v>
      </c>
      <c r="D247" s="122">
        <v>0.0018674487109066847</v>
      </c>
      <c r="E247" s="122">
        <v>2.599415166319786</v>
      </c>
      <c r="F247" s="84" t="s">
        <v>2801</v>
      </c>
      <c r="G247" s="84" t="b">
        <v>0</v>
      </c>
      <c r="H247" s="84" t="b">
        <v>0</v>
      </c>
      <c r="I247" s="84" t="b">
        <v>0</v>
      </c>
      <c r="J247" s="84" t="b">
        <v>0</v>
      </c>
      <c r="K247" s="84" t="b">
        <v>0</v>
      </c>
      <c r="L247" s="84" t="b">
        <v>0</v>
      </c>
    </row>
    <row r="248" spans="1:12" ht="15">
      <c r="A248" s="84" t="s">
        <v>2470</v>
      </c>
      <c r="B248" s="84" t="s">
        <v>2615</v>
      </c>
      <c r="C248" s="84">
        <v>3</v>
      </c>
      <c r="D248" s="122">
        <v>0.0018674487109066847</v>
      </c>
      <c r="E248" s="122">
        <v>2.599415166319786</v>
      </c>
      <c r="F248" s="84" t="s">
        <v>2801</v>
      </c>
      <c r="G248" s="84" t="b">
        <v>0</v>
      </c>
      <c r="H248" s="84" t="b">
        <v>0</v>
      </c>
      <c r="I248" s="84" t="b">
        <v>0</v>
      </c>
      <c r="J248" s="84" t="b">
        <v>0</v>
      </c>
      <c r="K248" s="84" t="b">
        <v>0</v>
      </c>
      <c r="L248" s="84" t="b">
        <v>0</v>
      </c>
    </row>
    <row r="249" spans="1:12" ht="15">
      <c r="A249" s="84" t="s">
        <v>2500</v>
      </c>
      <c r="B249" s="84" t="s">
        <v>2616</v>
      </c>
      <c r="C249" s="84">
        <v>3</v>
      </c>
      <c r="D249" s="122">
        <v>0.0018674487109066847</v>
      </c>
      <c r="E249" s="122">
        <v>2.745543201998024</v>
      </c>
      <c r="F249" s="84" t="s">
        <v>2801</v>
      </c>
      <c r="G249" s="84" t="b">
        <v>0</v>
      </c>
      <c r="H249" s="84" t="b">
        <v>0</v>
      </c>
      <c r="I249" s="84" t="b">
        <v>0</v>
      </c>
      <c r="J249" s="84" t="b">
        <v>0</v>
      </c>
      <c r="K249" s="84" t="b">
        <v>0</v>
      </c>
      <c r="L249" s="84" t="b">
        <v>0</v>
      </c>
    </row>
    <row r="250" spans="1:12" ht="15">
      <c r="A250" s="84" t="s">
        <v>2430</v>
      </c>
      <c r="B250" s="84" t="s">
        <v>2501</v>
      </c>
      <c r="C250" s="84">
        <v>3</v>
      </c>
      <c r="D250" s="122">
        <v>0.0018674487109066847</v>
      </c>
      <c r="E250" s="122">
        <v>2.1434832106700616</v>
      </c>
      <c r="F250" s="84" t="s">
        <v>2801</v>
      </c>
      <c r="G250" s="84" t="b">
        <v>0</v>
      </c>
      <c r="H250" s="84" t="b">
        <v>0</v>
      </c>
      <c r="I250" s="84" t="b">
        <v>0</v>
      </c>
      <c r="J250" s="84" t="b">
        <v>0</v>
      </c>
      <c r="K250" s="84" t="b">
        <v>0</v>
      </c>
      <c r="L250" s="84" t="b">
        <v>0</v>
      </c>
    </row>
    <row r="251" spans="1:12" ht="15">
      <c r="A251" s="84" t="s">
        <v>2501</v>
      </c>
      <c r="B251" s="84" t="s">
        <v>2477</v>
      </c>
      <c r="C251" s="84">
        <v>3</v>
      </c>
      <c r="D251" s="122">
        <v>0.0018674487109066847</v>
      </c>
      <c r="E251" s="122">
        <v>2.523694452381668</v>
      </c>
      <c r="F251" s="84" t="s">
        <v>2801</v>
      </c>
      <c r="G251" s="84" t="b">
        <v>0</v>
      </c>
      <c r="H251" s="84" t="b">
        <v>0</v>
      </c>
      <c r="I251" s="84" t="b">
        <v>0</v>
      </c>
      <c r="J251" s="84" t="b">
        <v>0</v>
      </c>
      <c r="K251" s="84" t="b">
        <v>0</v>
      </c>
      <c r="L251" s="84" t="b">
        <v>0</v>
      </c>
    </row>
    <row r="252" spans="1:12" ht="15">
      <c r="A252" s="84" t="s">
        <v>2477</v>
      </c>
      <c r="B252" s="84" t="s">
        <v>2502</v>
      </c>
      <c r="C252" s="84">
        <v>3</v>
      </c>
      <c r="D252" s="122">
        <v>0.0018674487109066847</v>
      </c>
      <c r="E252" s="122">
        <v>2.5414232193420996</v>
      </c>
      <c r="F252" s="84" t="s">
        <v>2801</v>
      </c>
      <c r="G252" s="84" t="b">
        <v>0</v>
      </c>
      <c r="H252" s="84" t="b">
        <v>0</v>
      </c>
      <c r="I252" s="84" t="b">
        <v>0</v>
      </c>
      <c r="J252" s="84" t="b">
        <v>0</v>
      </c>
      <c r="K252" s="84" t="b">
        <v>0</v>
      </c>
      <c r="L252" s="84" t="b">
        <v>0</v>
      </c>
    </row>
    <row r="253" spans="1:12" ht="15">
      <c r="A253" s="84" t="s">
        <v>562</v>
      </c>
      <c r="B253" s="84" t="s">
        <v>242</v>
      </c>
      <c r="C253" s="84">
        <v>3</v>
      </c>
      <c r="D253" s="122">
        <v>0.0018674487109066847</v>
      </c>
      <c r="E253" s="122">
        <v>1.3800552171071245</v>
      </c>
      <c r="F253" s="84" t="s">
        <v>2801</v>
      </c>
      <c r="G253" s="84" t="b">
        <v>0</v>
      </c>
      <c r="H253" s="84" t="b">
        <v>0</v>
      </c>
      <c r="I253" s="84" t="b">
        <v>0</v>
      </c>
      <c r="J253" s="84" t="b">
        <v>0</v>
      </c>
      <c r="K253" s="84" t="b">
        <v>0</v>
      </c>
      <c r="L253" s="84" t="b">
        <v>0</v>
      </c>
    </row>
    <row r="254" spans="1:12" ht="15">
      <c r="A254" s="84" t="s">
        <v>242</v>
      </c>
      <c r="B254" s="84" t="s">
        <v>2618</v>
      </c>
      <c r="C254" s="84">
        <v>3</v>
      </c>
      <c r="D254" s="122">
        <v>0.0018674487109066847</v>
      </c>
      <c r="E254" s="122">
        <v>2.3653319602864182</v>
      </c>
      <c r="F254" s="84" t="s">
        <v>2801</v>
      </c>
      <c r="G254" s="84" t="b">
        <v>0</v>
      </c>
      <c r="H254" s="84" t="b">
        <v>0</v>
      </c>
      <c r="I254" s="84" t="b">
        <v>0</v>
      </c>
      <c r="J254" s="84" t="b">
        <v>0</v>
      </c>
      <c r="K254" s="84" t="b">
        <v>0</v>
      </c>
      <c r="L254" s="84" t="b">
        <v>0</v>
      </c>
    </row>
    <row r="255" spans="1:12" ht="15">
      <c r="A255" s="84" t="s">
        <v>273</v>
      </c>
      <c r="B255" s="84" t="s">
        <v>2543</v>
      </c>
      <c r="C255" s="84">
        <v>3</v>
      </c>
      <c r="D255" s="122">
        <v>0.0018674487109066847</v>
      </c>
      <c r="E255" s="122">
        <v>2.3653319602864182</v>
      </c>
      <c r="F255" s="84" t="s">
        <v>2801</v>
      </c>
      <c r="G255" s="84" t="b">
        <v>0</v>
      </c>
      <c r="H255" s="84" t="b">
        <v>0</v>
      </c>
      <c r="I255" s="84" t="b">
        <v>0</v>
      </c>
      <c r="J255" s="84" t="b">
        <v>0</v>
      </c>
      <c r="K255" s="84" t="b">
        <v>0</v>
      </c>
      <c r="L255" s="84" t="b">
        <v>0</v>
      </c>
    </row>
    <row r="256" spans="1:12" ht="15">
      <c r="A256" s="84" t="s">
        <v>2543</v>
      </c>
      <c r="B256" s="84" t="s">
        <v>581</v>
      </c>
      <c r="C256" s="84">
        <v>3</v>
      </c>
      <c r="D256" s="122">
        <v>0.0018674487109066847</v>
      </c>
      <c r="E256" s="122">
        <v>1.6663619559503993</v>
      </c>
      <c r="F256" s="84" t="s">
        <v>2801</v>
      </c>
      <c r="G256" s="84" t="b">
        <v>0</v>
      </c>
      <c r="H256" s="84" t="b">
        <v>0</v>
      </c>
      <c r="I256" s="84" t="b">
        <v>0</v>
      </c>
      <c r="J256" s="84" t="b">
        <v>0</v>
      </c>
      <c r="K256" s="84" t="b">
        <v>0</v>
      </c>
      <c r="L256" s="84" t="b">
        <v>0</v>
      </c>
    </row>
    <row r="257" spans="1:12" ht="15">
      <c r="A257" s="84" t="s">
        <v>1226</v>
      </c>
      <c r="B257" s="84" t="s">
        <v>265</v>
      </c>
      <c r="C257" s="84">
        <v>3</v>
      </c>
      <c r="D257" s="122">
        <v>0.0018674487109066847</v>
      </c>
      <c r="E257" s="122">
        <v>0.7984363860217066</v>
      </c>
      <c r="F257" s="84" t="s">
        <v>2801</v>
      </c>
      <c r="G257" s="84" t="b">
        <v>0</v>
      </c>
      <c r="H257" s="84" t="b">
        <v>0</v>
      </c>
      <c r="I257" s="84" t="b">
        <v>0</v>
      </c>
      <c r="J257" s="84" t="b">
        <v>0</v>
      </c>
      <c r="K257" s="84" t="b">
        <v>0</v>
      </c>
      <c r="L257" s="84" t="b">
        <v>0</v>
      </c>
    </row>
    <row r="258" spans="1:12" ht="15">
      <c r="A258" s="84" t="s">
        <v>2621</v>
      </c>
      <c r="B258" s="84" t="s">
        <v>2622</v>
      </c>
      <c r="C258" s="84">
        <v>3</v>
      </c>
      <c r="D258" s="122">
        <v>0.0018674487109066847</v>
      </c>
      <c r="E258" s="122">
        <v>2.9673919516143807</v>
      </c>
      <c r="F258" s="84" t="s">
        <v>2801</v>
      </c>
      <c r="G258" s="84" t="b">
        <v>0</v>
      </c>
      <c r="H258" s="84" t="b">
        <v>0</v>
      </c>
      <c r="I258" s="84" t="b">
        <v>0</v>
      </c>
      <c r="J258" s="84" t="b">
        <v>0</v>
      </c>
      <c r="K258" s="84" t="b">
        <v>0</v>
      </c>
      <c r="L258" s="84" t="b">
        <v>0</v>
      </c>
    </row>
    <row r="259" spans="1:12" ht="15">
      <c r="A259" s="84" t="s">
        <v>2622</v>
      </c>
      <c r="B259" s="84" t="s">
        <v>581</v>
      </c>
      <c r="C259" s="84">
        <v>3</v>
      </c>
      <c r="D259" s="122">
        <v>0.0018674487109066847</v>
      </c>
      <c r="E259" s="122">
        <v>1.7913006925586992</v>
      </c>
      <c r="F259" s="84" t="s">
        <v>2801</v>
      </c>
      <c r="G259" s="84" t="b">
        <v>0</v>
      </c>
      <c r="H259" s="84" t="b">
        <v>0</v>
      </c>
      <c r="I259" s="84" t="b">
        <v>0</v>
      </c>
      <c r="J259" s="84" t="b">
        <v>0</v>
      </c>
      <c r="K259" s="84" t="b">
        <v>0</v>
      </c>
      <c r="L259" s="84" t="b">
        <v>0</v>
      </c>
    </row>
    <row r="260" spans="1:12" ht="15">
      <c r="A260" s="84" t="s">
        <v>252</v>
      </c>
      <c r="B260" s="84" t="s">
        <v>2545</v>
      </c>
      <c r="C260" s="84">
        <v>3</v>
      </c>
      <c r="D260" s="122">
        <v>0.0018674487109066847</v>
      </c>
      <c r="E260" s="122">
        <v>1.2541815081637515</v>
      </c>
      <c r="F260" s="84" t="s">
        <v>2801</v>
      </c>
      <c r="G260" s="84" t="b">
        <v>0</v>
      </c>
      <c r="H260" s="84" t="b">
        <v>0</v>
      </c>
      <c r="I260" s="84" t="b">
        <v>0</v>
      </c>
      <c r="J260" s="84" t="b">
        <v>0</v>
      </c>
      <c r="K260" s="84" t="b">
        <v>0</v>
      </c>
      <c r="L260" s="84" t="b">
        <v>0</v>
      </c>
    </row>
    <row r="261" spans="1:12" ht="15">
      <c r="A261" s="84" t="s">
        <v>2463</v>
      </c>
      <c r="B261" s="84" t="s">
        <v>2425</v>
      </c>
      <c r="C261" s="84">
        <v>3</v>
      </c>
      <c r="D261" s="122">
        <v>0.0018674487109066847</v>
      </c>
      <c r="E261" s="122">
        <v>1.9304083853612104</v>
      </c>
      <c r="F261" s="84" t="s">
        <v>2801</v>
      </c>
      <c r="G261" s="84" t="b">
        <v>0</v>
      </c>
      <c r="H261" s="84" t="b">
        <v>0</v>
      </c>
      <c r="I261" s="84" t="b">
        <v>0</v>
      </c>
      <c r="J261" s="84" t="b">
        <v>0</v>
      </c>
      <c r="K261" s="84" t="b">
        <v>0</v>
      </c>
      <c r="L261" s="84" t="b">
        <v>0</v>
      </c>
    </row>
    <row r="262" spans="1:12" ht="15">
      <c r="A262" s="84" t="s">
        <v>250</v>
      </c>
      <c r="B262" s="84" t="s">
        <v>252</v>
      </c>
      <c r="C262" s="84">
        <v>3</v>
      </c>
      <c r="D262" s="122">
        <v>0.0018674487109066847</v>
      </c>
      <c r="E262" s="122">
        <v>1.1222939116001236</v>
      </c>
      <c r="F262" s="84" t="s">
        <v>2801</v>
      </c>
      <c r="G262" s="84" t="b">
        <v>0</v>
      </c>
      <c r="H262" s="84" t="b">
        <v>0</v>
      </c>
      <c r="I262" s="84" t="b">
        <v>0</v>
      </c>
      <c r="J262" s="84" t="b">
        <v>0</v>
      </c>
      <c r="K262" s="84" t="b">
        <v>0</v>
      </c>
      <c r="L262" s="84" t="b">
        <v>0</v>
      </c>
    </row>
    <row r="263" spans="1:12" ht="15">
      <c r="A263" s="84" t="s">
        <v>2071</v>
      </c>
      <c r="B263" s="84" t="s">
        <v>2072</v>
      </c>
      <c r="C263" s="84">
        <v>3</v>
      </c>
      <c r="D263" s="122">
        <v>0.0018674487109066847</v>
      </c>
      <c r="E263" s="122">
        <v>1.2861507142387933</v>
      </c>
      <c r="F263" s="84" t="s">
        <v>2801</v>
      </c>
      <c r="G263" s="84" t="b">
        <v>1</v>
      </c>
      <c r="H263" s="84" t="b">
        <v>0</v>
      </c>
      <c r="I263" s="84" t="b">
        <v>0</v>
      </c>
      <c r="J263" s="84" t="b">
        <v>0</v>
      </c>
      <c r="K263" s="84" t="b">
        <v>0</v>
      </c>
      <c r="L263" s="84" t="b">
        <v>0</v>
      </c>
    </row>
    <row r="264" spans="1:12" ht="15">
      <c r="A264" s="84" t="s">
        <v>2072</v>
      </c>
      <c r="B264" s="84" t="s">
        <v>259</v>
      </c>
      <c r="C264" s="84">
        <v>3</v>
      </c>
      <c r="D264" s="122">
        <v>0.0018674487109066847</v>
      </c>
      <c r="E264" s="122">
        <v>1.8388490907372554</v>
      </c>
      <c r="F264" s="84" t="s">
        <v>2801</v>
      </c>
      <c r="G264" s="84" t="b">
        <v>0</v>
      </c>
      <c r="H264" s="84" t="b">
        <v>0</v>
      </c>
      <c r="I264" s="84" t="b">
        <v>0</v>
      </c>
      <c r="J264" s="84" t="b">
        <v>0</v>
      </c>
      <c r="K264" s="84" t="b">
        <v>0</v>
      </c>
      <c r="L264" s="84" t="b">
        <v>0</v>
      </c>
    </row>
    <row r="265" spans="1:12" ht="15">
      <c r="A265" s="84" t="s">
        <v>250</v>
      </c>
      <c r="B265" s="84" t="s">
        <v>2626</v>
      </c>
      <c r="C265" s="84">
        <v>3</v>
      </c>
      <c r="D265" s="122">
        <v>0.0018674487109066847</v>
      </c>
      <c r="E265" s="122">
        <v>2.599415166319786</v>
      </c>
      <c r="F265" s="84" t="s">
        <v>2801</v>
      </c>
      <c r="G265" s="84" t="b">
        <v>0</v>
      </c>
      <c r="H265" s="84" t="b">
        <v>0</v>
      </c>
      <c r="I265" s="84" t="b">
        <v>0</v>
      </c>
      <c r="J265" s="84" t="b">
        <v>0</v>
      </c>
      <c r="K265" s="84" t="b">
        <v>0</v>
      </c>
      <c r="L265" s="84" t="b">
        <v>0</v>
      </c>
    </row>
    <row r="266" spans="1:12" ht="15">
      <c r="A266" s="84" t="s">
        <v>2626</v>
      </c>
      <c r="B266" s="84" t="s">
        <v>2627</v>
      </c>
      <c r="C266" s="84">
        <v>3</v>
      </c>
      <c r="D266" s="122">
        <v>0.0018674487109066847</v>
      </c>
      <c r="E266" s="122">
        <v>2.9673919516143807</v>
      </c>
      <c r="F266" s="84" t="s">
        <v>2801</v>
      </c>
      <c r="G266" s="84" t="b">
        <v>0</v>
      </c>
      <c r="H266" s="84" t="b">
        <v>0</v>
      </c>
      <c r="I266" s="84" t="b">
        <v>0</v>
      </c>
      <c r="J266" s="84" t="b">
        <v>0</v>
      </c>
      <c r="K266" s="84" t="b">
        <v>0</v>
      </c>
      <c r="L266" s="84" t="b">
        <v>0</v>
      </c>
    </row>
    <row r="267" spans="1:12" ht="15">
      <c r="A267" s="84" t="s">
        <v>2627</v>
      </c>
      <c r="B267" s="84" t="s">
        <v>2628</v>
      </c>
      <c r="C267" s="84">
        <v>3</v>
      </c>
      <c r="D267" s="122">
        <v>0.0018674487109066847</v>
      </c>
      <c r="E267" s="122">
        <v>2.9673919516143807</v>
      </c>
      <c r="F267" s="84" t="s">
        <v>2801</v>
      </c>
      <c r="G267" s="84" t="b">
        <v>0</v>
      </c>
      <c r="H267" s="84" t="b">
        <v>0</v>
      </c>
      <c r="I267" s="84" t="b">
        <v>0</v>
      </c>
      <c r="J267" s="84" t="b">
        <v>0</v>
      </c>
      <c r="K267" s="84" t="b">
        <v>0</v>
      </c>
      <c r="L267" s="84" t="b">
        <v>0</v>
      </c>
    </row>
    <row r="268" spans="1:12" ht="15">
      <c r="A268" s="84" t="s">
        <v>2628</v>
      </c>
      <c r="B268" s="84" t="s">
        <v>252</v>
      </c>
      <c r="C268" s="84">
        <v>3</v>
      </c>
      <c r="D268" s="122">
        <v>0.0018674487109066847</v>
      </c>
      <c r="E268" s="122">
        <v>1.4902706968947181</v>
      </c>
      <c r="F268" s="84" t="s">
        <v>2801</v>
      </c>
      <c r="G268" s="84" t="b">
        <v>0</v>
      </c>
      <c r="H268" s="84" t="b">
        <v>0</v>
      </c>
      <c r="I268" s="84" t="b">
        <v>0</v>
      </c>
      <c r="J268" s="84" t="b">
        <v>0</v>
      </c>
      <c r="K268" s="84" t="b">
        <v>0</v>
      </c>
      <c r="L268" s="84" t="b">
        <v>0</v>
      </c>
    </row>
    <row r="269" spans="1:12" ht="15">
      <c r="A269" s="84" t="s">
        <v>252</v>
      </c>
      <c r="B269" s="84" t="s">
        <v>2629</v>
      </c>
      <c r="C269" s="84">
        <v>3</v>
      </c>
      <c r="D269" s="122">
        <v>0.0018674487109066847</v>
      </c>
      <c r="E269" s="122">
        <v>1.2541815081637515</v>
      </c>
      <c r="F269" s="84" t="s">
        <v>2801</v>
      </c>
      <c r="G269" s="84" t="b">
        <v>0</v>
      </c>
      <c r="H269" s="84" t="b">
        <v>0</v>
      </c>
      <c r="I269" s="84" t="b">
        <v>0</v>
      </c>
      <c r="J269" s="84" t="b">
        <v>0</v>
      </c>
      <c r="K269" s="84" t="b">
        <v>0</v>
      </c>
      <c r="L269" s="84" t="b">
        <v>0</v>
      </c>
    </row>
    <row r="270" spans="1:12" ht="15">
      <c r="A270" s="84" t="s">
        <v>2629</v>
      </c>
      <c r="B270" s="84" t="s">
        <v>2630</v>
      </c>
      <c r="C270" s="84">
        <v>3</v>
      </c>
      <c r="D270" s="122">
        <v>0.0018674487109066847</v>
      </c>
      <c r="E270" s="122">
        <v>2.9673919516143807</v>
      </c>
      <c r="F270" s="84" t="s">
        <v>2801</v>
      </c>
      <c r="G270" s="84" t="b">
        <v>0</v>
      </c>
      <c r="H270" s="84" t="b">
        <v>0</v>
      </c>
      <c r="I270" s="84" t="b">
        <v>0</v>
      </c>
      <c r="J270" s="84" t="b">
        <v>0</v>
      </c>
      <c r="K270" s="84" t="b">
        <v>0</v>
      </c>
      <c r="L270" s="84" t="b">
        <v>0</v>
      </c>
    </row>
    <row r="271" spans="1:12" ht="15">
      <c r="A271" s="84" t="s">
        <v>2517</v>
      </c>
      <c r="B271" s="84" t="s">
        <v>2635</v>
      </c>
      <c r="C271" s="84">
        <v>3</v>
      </c>
      <c r="D271" s="122">
        <v>0.0018674487109066847</v>
      </c>
      <c r="E271" s="122">
        <v>2.8424532150060804</v>
      </c>
      <c r="F271" s="84" t="s">
        <v>2801</v>
      </c>
      <c r="G271" s="84" t="b">
        <v>0</v>
      </c>
      <c r="H271" s="84" t="b">
        <v>0</v>
      </c>
      <c r="I271" s="84" t="b">
        <v>0</v>
      </c>
      <c r="J271" s="84" t="b">
        <v>0</v>
      </c>
      <c r="K271" s="84" t="b">
        <v>0</v>
      </c>
      <c r="L271" s="84" t="b">
        <v>0</v>
      </c>
    </row>
    <row r="272" spans="1:12" ht="15">
      <c r="A272" s="84" t="s">
        <v>241</v>
      </c>
      <c r="B272" s="84" t="s">
        <v>240</v>
      </c>
      <c r="C272" s="84">
        <v>3</v>
      </c>
      <c r="D272" s="122">
        <v>0.0018674487109066847</v>
      </c>
      <c r="E272" s="122">
        <v>2.745543201998024</v>
      </c>
      <c r="F272" s="84" t="s">
        <v>2801</v>
      </c>
      <c r="G272" s="84" t="b">
        <v>0</v>
      </c>
      <c r="H272" s="84" t="b">
        <v>0</v>
      </c>
      <c r="I272" s="84" t="b">
        <v>0</v>
      </c>
      <c r="J272" s="84" t="b">
        <v>0</v>
      </c>
      <c r="K272" s="84" t="b">
        <v>0</v>
      </c>
      <c r="L272" s="84" t="b">
        <v>0</v>
      </c>
    </row>
    <row r="273" spans="1:12" ht="15">
      <c r="A273" s="84" t="s">
        <v>279</v>
      </c>
      <c r="B273" s="84" t="s">
        <v>247</v>
      </c>
      <c r="C273" s="84">
        <v>3</v>
      </c>
      <c r="D273" s="122">
        <v>0.0018674487109066847</v>
      </c>
      <c r="E273" s="122">
        <v>2.7175144783977805</v>
      </c>
      <c r="F273" s="84" t="s">
        <v>2801</v>
      </c>
      <c r="G273" s="84" t="b">
        <v>0</v>
      </c>
      <c r="H273" s="84" t="b">
        <v>0</v>
      </c>
      <c r="I273" s="84" t="b">
        <v>0</v>
      </c>
      <c r="J273" s="84" t="b">
        <v>0</v>
      </c>
      <c r="K273" s="84" t="b">
        <v>0</v>
      </c>
      <c r="L273" s="84" t="b">
        <v>0</v>
      </c>
    </row>
    <row r="274" spans="1:12" ht="15">
      <c r="A274" s="84" t="s">
        <v>247</v>
      </c>
      <c r="B274" s="84" t="s">
        <v>225</v>
      </c>
      <c r="C274" s="84">
        <v>3</v>
      </c>
      <c r="D274" s="122">
        <v>0.0018674487109066847</v>
      </c>
      <c r="E274" s="122">
        <v>2.745543201998024</v>
      </c>
      <c r="F274" s="84" t="s">
        <v>2801</v>
      </c>
      <c r="G274" s="84" t="b">
        <v>0</v>
      </c>
      <c r="H274" s="84" t="b">
        <v>0</v>
      </c>
      <c r="I274" s="84" t="b">
        <v>0</v>
      </c>
      <c r="J274" s="84" t="b">
        <v>0</v>
      </c>
      <c r="K274" s="84" t="b">
        <v>0</v>
      </c>
      <c r="L274" s="84" t="b">
        <v>0</v>
      </c>
    </row>
    <row r="275" spans="1:12" ht="15">
      <c r="A275" s="84" t="s">
        <v>2643</v>
      </c>
      <c r="B275" s="84" t="s">
        <v>2096</v>
      </c>
      <c r="C275" s="84">
        <v>2</v>
      </c>
      <c r="D275" s="122">
        <v>0.0013621256602689151</v>
      </c>
      <c r="E275" s="122">
        <v>2.8424532150060804</v>
      </c>
      <c r="F275" s="84" t="s">
        <v>2801</v>
      </c>
      <c r="G275" s="84" t="b">
        <v>0</v>
      </c>
      <c r="H275" s="84" t="b">
        <v>0</v>
      </c>
      <c r="I275" s="84" t="b">
        <v>0</v>
      </c>
      <c r="J275" s="84" t="b">
        <v>0</v>
      </c>
      <c r="K275" s="84" t="b">
        <v>0</v>
      </c>
      <c r="L275" s="84" t="b">
        <v>0</v>
      </c>
    </row>
    <row r="276" spans="1:12" ht="15">
      <c r="A276" s="84" t="s">
        <v>2101</v>
      </c>
      <c r="B276" s="84" t="s">
        <v>2102</v>
      </c>
      <c r="C276" s="84">
        <v>2</v>
      </c>
      <c r="D276" s="122">
        <v>0.0013621256602689151</v>
      </c>
      <c r="E276" s="122">
        <v>2.122293911600124</v>
      </c>
      <c r="F276" s="84" t="s">
        <v>2801</v>
      </c>
      <c r="G276" s="84" t="b">
        <v>0</v>
      </c>
      <c r="H276" s="84" t="b">
        <v>0</v>
      </c>
      <c r="I276" s="84" t="b">
        <v>0</v>
      </c>
      <c r="J276" s="84" t="b">
        <v>0</v>
      </c>
      <c r="K276" s="84" t="b">
        <v>0</v>
      </c>
      <c r="L276" s="84" t="b">
        <v>0</v>
      </c>
    </row>
    <row r="277" spans="1:12" ht="15">
      <c r="A277" s="84" t="s">
        <v>2102</v>
      </c>
      <c r="B277" s="84" t="s">
        <v>2103</v>
      </c>
      <c r="C277" s="84">
        <v>2</v>
      </c>
      <c r="D277" s="122">
        <v>0.0013621256602689151</v>
      </c>
      <c r="E277" s="122">
        <v>1.9973551749918237</v>
      </c>
      <c r="F277" s="84" t="s">
        <v>2801</v>
      </c>
      <c r="G277" s="84" t="b">
        <v>0</v>
      </c>
      <c r="H277" s="84" t="b">
        <v>0</v>
      </c>
      <c r="I277" s="84" t="b">
        <v>0</v>
      </c>
      <c r="J277" s="84" t="b">
        <v>0</v>
      </c>
      <c r="K277" s="84" t="b">
        <v>0</v>
      </c>
      <c r="L277" s="84" t="b">
        <v>0</v>
      </c>
    </row>
    <row r="278" spans="1:12" ht="15">
      <c r="A278" s="84" t="s">
        <v>2103</v>
      </c>
      <c r="B278" s="84" t="s">
        <v>2104</v>
      </c>
      <c r="C278" s="84">
        <v>2</v>
      </c>
      <c r="D278" s="122">
        <v>0.0013621256602689151</v>
      </c>
      <c r="E278" s="122">
        <v>2.8424532150060804</v>
      </c>
      <c r="F278" s="84" t="s">
        <v>2801</v>
      </c>
      <c r="G278" s="84" t="b">
        <v>0</v>
      </c>
      <c r="H278" s="84" t="b">
        <v>0</v>
      </c>
      <c r="I278" s="84" t="b">
        <v>0</v>
      </c>
      <c r="J278" s="84" t="b">
        <v>1</v>
      </c>
      <c r="K278" s="84" t="b">
        <v>0</v>
      </c>
      <c r="L278" s="84" t="b">
        <v>0</v>
      </c>
    </row>
    <row r="279" spans="1:12" ht="15">
      <c r="A279" s="84" t="s">
        <v>2104</v>
      </c>
      <c r="B279" s="84" t="s">
        <v>265</v>
      </c>
      <c r="C279" s="84">
        <v>2</v>
      </c>
      <c r="D279" s="122">
        <v>0.0013621256602689151</v>
      </c>
      <c r="E279" s="122">
        <v>1.5254351139579692</v>
      </c>
      <c r="F279" s="84" t="s">
        <v>2801</v>
      </c>
      <c r="G279" s="84" t="b">
        <v>1</v>
      </c>
      <c r="H279" s="84" t="b">
        <v>0</v>
      </c>
      <c r="I279" s="84" t="b">
        <v>0</v>
      </c>
      <c r="J279" s="84" t="b">
        <v>0</v>
      </c>
      <c r="K279" s="84" t="b">
        <v>0</v>
      </c>
      <c r="L279" s="84" t="b">
        <v>0</v>
      </c>
    </row>
    <row r="280" spans="1:12" ht="15">
      <c r="A280" s="84" t="s">
        <v>2511</v>
      </c>
      <c r="B280" s="84" t="s">
        <v>2644</v>
      </c>
      <c r="C280" s="84">
        <v>2</v>
      </c>
      <c r="D280" s="122">
        <v>0.0013621256602689151</v>
      </c>
      <c r="E280" s="122">
        <v>2.8424532150060804</v>
      </c>
      <c r="F280" s="84" t="s">
        <v>2801</v>
      </c>
      <c r="G280" s="84" t="b">
        <v>0</v>
      </c>
      <c r="H280" s="84" t="b">
        <v>0</v>
      </c>
      <c r="I280" s="84" t="b">
        <v>0</v>
      </c>
      <c r="J280" s="84" t="b">
        <v>0</v>
      </c>
      <c r="K280" s="84" t="b">
        <v>0</v>
      </c>
      <c r="L280" s="84" t="b">
        <v>0</v>
      </c>
    </row>
    <row r="281" spans="1:12" ht="15">
      <c r="A281" s="84" t="s">
        <v>2644</v>
      </c>
      <c r="B281" s="84" t="s">
        <v>2064</v>
      </c>
      <c r="C281" s="84">
        <v>2</v>
      </c>
      <c r="D281" s="122">
        <v>0.0013621256602689151</v>
      </c>
      <c r="E281" s="122">
        <v>2.403120521175818</v>
      </c>
      <c r="F281" s="84" t="s">
        <v>2801</v>
      </c>
      <c r="G281" s="84" t="b">
        <v>0</v>
      </c>
      <c r="H281" s="84" t="b">
        <v>0</v>
      </c>
      <c r="I281" s="84" t="b">
        <v>0</v>
      </c>
      <c r="J281" s="84" t="b">
        <v>0</v>
      </c>
      <c r="K281" s="84" t="b">
        <v>0</v>
      </c>
      <c r="L281" s="84" t="b">
        <v>0</v>
      </c>
    </row>
    <row r="282" spans="1:12" ht="15">
      <c r="A282" s="84" t="s">
        <v>2064</v>
      </c>
      <c r="B282" s="84" t="s">
        <v>2645</v>
      </c>
      <c r="C282" s="84">
        <v>2</v>
      </c>
      <c r="D282" s="122">
        <v>0.0013621256602689151</v>
      </c>
      <c r="E282" s="122">
        <v>2.2983851706558047</v>
      </c>
      <c r="F282" s="84" t="s">
        <v>2801</v>
      </c>
      <c r="G282" s="84" t="b">
        <v>0</v>
      </c>
      <c r="H282" s="84" t="b">
        <v>0</v>
      </c>
      <c r="I282" s="84" t="b">
        <v>0</v>
      </c>
      <c r="J282" s="84" t="b">
        <v>0</v>
      </c>
      <c r="K282" s="84" t="b">
        <v>0</v>
      </c>
      <c r="L282" s="84" t="b">
        <v>0</v>
      </c>
    </row>
    <row r="283" spans="1:12" ht="15">
      <c r="A283" s="84" t="s">
        <v>2645</v>
      </c>
      <c r="B283" s="84" t="s">
        <v>2646</v>
      </c>
      <c r="C283" s="84">
        <v>2</v>
      </c>
      <c r="D283" s="122">
        <v>0.0013621256602689151</v>
      </c>
      <c r="E283" s="122">
        <v>3.1434832106700616</v>
      </c>
      <c r="F283" s="84" t="s">
        <v>2801</v>
      </c>
      <c r="G283" s="84" t="b">
        <v>0</v>
      </c>
      <c r="H283" s="84" t="b">
        <v>0</v>
      </c>
      <c r="I283" s="84" t="b">
        <v>0</v>
      </c>
      <c r="J283" s="84" t="b">
        <v>0</v>
      </c>
      <c r="K283" s="84" t="b">
        <v>0</v>
      </c>
      <c r="L283" s="84" t="b">
        <v>0</v>
      </c>
    </row>
    <row r="284" spans="1:12" ht="15">
      <c r="A284" s="84" t="s">
        <v>2646</v>
      </c>
      <c r="B284" s="84" t="s">
        <v>2064</v>
      </c>
      <c r="C284" s="84">
        <v>2</v>
      </c>
      <c r="D284" s="122">
        <v>0.0013621256602689151</v>
      </c>
      <c r="E284" s="122">
        <v>2.403120521175818</v>
      </c>
      <c r="F284" s="84" t="s">
        <v>2801</v>
      </c>
      <c r="G284" s="84" t="b">
        <v>0</v>
      </c>
      <c r="H284" s="84" t="b">
        <v>0</v>
      </c>
      <c r="I284" s="84" t="b">
        <v>0</v>
      </c>
      <c r="J284" s="84" t="b">
        <v>0</v>
      </c>
      <c r="K284" s="84" t="b">
        <v>0</v>
      </c>
      <c r="L284" s="84" t="b">
        <v>0</v>
      </c>
    </row>
    <row r="285" spans="1:12" ht="15">
      <c r="A285" s="84" t="s">
        <v>2064</v>
      </c>
      <c r="B285" s="84" t="s">
        <v>2471</v>
      </c>
      <c r="C285" s="84">
        <v>2</v>
      </c>
      <c r="D285" s="122">
        <v>0.0013621256602689151</v>
      </c>
      <c r="E285" s="122">
        <v>1.9004451619837672</v>
      </c>
      <c r="F285" s="84" t="s">
        <v>2801</v>
      </c>
      <c r="G285" s="84" t="b">
        <v>0</v>
      </c>
      <c r="H285" s="84" t="b">
        <v>0</v>
      </c>
      <c r="I285" s="84" t="b">
        <v>0</v>
      </c>
      <c r="J285" s="84" t="b">
        <v>0</v>
      </c>
      <c r="K285" s="84" t="b">
        <v>0</v>
      </c>
      <c r="L285" s="84" t="b">
        <v>0</v>
      </c>
    </row>
    <row r="286" spans="1:12" ht="15">
      <c r="A286" s="84" t="s">
        <v>2471</v>
      </c>
      <c r="B286" s="84" t="s">
        <v>2082</v>
      </c>
      <c r="C286" s="84">
        <v>2</v>
      </c>
      <c r="D286" s="122">
        <v>0.0013621256602689151</v>
      </c>
      <c r="E286" s="122">
        <v>1.8534485993075438</v>
      </c>
      <c r="F286" s="84" t="s">
        <v>2801</v>
      </c>
      <c r="G286" s="84" t="b">
        <v>0</v>
      </c>
      <c r="H286" s="84" t="b">
        <v>0</v>
      </c>
      <c r="I286" s="84" t="b">
        <v>0</v>
      </c>
      <c r="J286" s="84" t="b">
        <v>0</v>
      </c>
      <c r="K286" s="84" t="b">
        <v>0</v>
      </c>
      <c r="L286" s="84" t="b">
        <v>0</v>
      </c>
    </row>
    <row r="287" spans="1:12" ht="15">
      <c r="A287" s="84" t="s">
        <v>2082</v>
      </c>
      <c r="B287" s="84" t="s">
        <v>2455</v>
      </c>
      <c r="C287" s="84">
        <v>2</v>
      </c>
      <c r="D287" s="122">
        <v>0.0013621256602689151</v>
      </c>
      <c r="E287" s="122">
        <v>1.7285098626992437</v>
      </c>
      <c r="F287" s="84" t="s">
        <v>2801</v>
      </c>
      <c r="G287" s="84" t="b">
        <v>0</v>
      </c>
      <c r="H287" s="84" t="b">
        <v>0</v>
      </c>
      <c r="I287" s="84" t="b">
        <v>0</v>
      </c>
      <c r="J287" s="84" t="b">
        <v>1</v>
      </c>
      <c r="K287" s="84" t="b">
        <v>0</v>
      </c>
      <c r="L287" s="84" t="b">
        <v>0</v>
      </c>
    </row>
    <row r="288" spans="1:12" ht="15">
      <c r="A288" s="84" t="s">
        <v>2455</v>
      </c>
      <c r="B288" s="84" t="s">
        <v>2647</v>
      </c>
      <c r="C288" s="84">
        <v>2</v>
      </c>
      <c r="D288" s="122">
        <v>0.0013621256602689151</v>
      </c>
      <c r="E288" s="122">
        <v>2.5414232193420996</v>
      </c>
      <c r="F288" s="84" t="s">
        <v>2801</v>
      </c>
      <c r="G288" s="84" t="b">
        <v>1</v>
      </c>
      <c r="H288" s="84" t="b">
        <v>0</v>
      </c>
      <c r="I288" s="84" t="b">
        <v>0</v>
      </c>
      <c r="J288" s="84" t="b">
        <v>0</v>
      </c>
      <c r="K288" s="84" t="b">
        <v>0</v>
      </c>
      <c r="L288" s="84" t="b">
        <v>0</v>
      </c>
    </row>
    <row r="289" spans="1:12" ht="15">
      <c r="A289" s="84" t="s">
        <v>2647</v>
      </c>
      <c r="B289" s="84" t="s">
        <v>2488</v>
      </c>
      <c r="C289" s="84">
        <v>2</v>
      </c>
      <c r="D289" s="122">
        <v>0.0013621256602689151</v>
      </c>
      <c r="E289" s="122">
        <v>2.8424532150060804</v>
      </c>
      <c r="F289" s="84" t="s">
        <v>2801</v>
      </c>
      <c r="G289" s="84" t="b">
        <v>0</v>
      </c>
      <c r="H289" s="84" t="b">
        <v>0</v>
      </c>
      <c r="I289" s="84" t="b">
        <v>0</v>
      </c>
      <c r="J289" s="84" t="b">
        <v>0</v>
      </c>
      <c r="K289" s="84" t="b">
        <v>0</v>
      </c>
      <c r="L289" s="84" t="b">
        <v>0</v>
      </c>
    </row>
    <row r="290" spans="1:12" ht="15">
      <c r="A290" s="84" t="s">
        <v>2488</v>
      </c>
      <c r="B290" s="84" t="s">
        <v>2556</v>
      </c>
      <c r="C290" s="84">
        <v>2</v>
      </c>
      <c r="D290" s="122">
        <v>0.0013621256602689151</v>
      </c>
      <c r="E290" s="122">
        <v>2.569451942942343</v>
      </c>
      <c r="F290" s="84" t="s">
        <v>2801</v>
      </c>
      <c r="G290" s="84" t="b">
        <v>0</v>
      </c>
      <c r="H290" s="84" t="b">
        <v>0</v>
      </c>
      <c r="I290" s="84" t="b">
        <v>0</v>
      </c>
      <c r="J290" s="84" t="b">
        <v>1</v>
      </c>
      <c r="K290" s="84" t="b">
        <v>0</v>
      </c>
      <c r="L290" s="84" t="b">
        <v>0</v>
      </c>
    </row>
    <row r="291" spans="1:12" ht="15">
      <c r="A291" s="84" t="s">
        <v>2556</v>
      </c>
      <c r="B291" s="84" t="s">
        <v>2439</v>
      </c>
      <c r="C291" s="84">
        <v>2</v>
      </c>
      <c r="D291" s="122">
        <v>0.0013621256602689151</v>
      </c>
      <c r="E291" s="122">
        <v>2.268421947278362</v>
      </c>
      <c r="F291" s="84" t="s">
        <v>2801</v>
      </c>
      <c r="G291" s="84" t="b">
        <v>1</v>
      </c>
      <c r="H291" s="84" t="b">
        <v>0</v>
      </c>
      <c r="I291" s="84" t="b">
        <v>0</v>
      </c>
      <c r="J291" s="84" t="b">
        <v>0</v>
      </c>
      <c r="K291" s="84" t="b">
        <v>0</v>
      </c>
      <c r="L291" s="84" t="b">
        <v>0</v>
      </c>
    </row>
    <row r="292" spans="1:12" ht="15">
      <c r="A292" s="84" t="s">
        <v>2065</v>
      </c>
      <c r="B292" s="84" t="s">
        <v>2089</v>
      </c>
      <c r="C292" s="84">
        <v>2</v>
      </c>
      <c r="D292" s="122">
        <v>0.0013621256602689151</v>
      </c>
      <c r="E292" s="122">
        <v>2.0131494421750555</v>
      </c>
      <c r="F292" s="84" t="s">
        <v>2801</v>
      </c>
      <c r="G292" s="84" t="b">
        <v>0</v>
      </c>
      <c r="H292" s="84" t="b">
        <v>0</v>
      </c>
      <c r="I292" s="84" t="b">
        <v>0</v>
      </c>
      <c r="J292" s="84" t="b">
        <v>0</v>
      </c>
      <c r="K292" s="84" t="b">
        <v>0</v>
      </c>
      <c r="L292" s="84" t="b">
        <v>0</v>
      </c>
    </row>
    <row r="293" spans="1:12" ht="15">
      <c r="A293" s="84" t="s">
        <v>2089</v>
      </c>
      <c r="B293" s="84" t="s">
        <v>2090</v>
      </c>
      <c r="C293" s="84">
        <v>2</v>
      </c>
      <c r="D293" s="122">
        <v>0.0013621256602689151</v>
      </c>
      <c r="E293" s="122">
        <v>2.189240701230737</v>
      </c>
      <c r="F293" s="84" t="s">
        <v>2801</v>
      </c>
      <c r="G293" s="84" t="b">
        <v>0</v>
      </c>
      <c r="H293" s="84" t="b">
        <v>0</v>
      </c>
      <c r="I293" s="84" t="b">
        <v>0</v>
      </c>
      <c r="J293" s="84" t="b">
        <v>0</v>
      </c>
      <c r="K293" s="84" t="b">
        <v>0</v>
      </c>
      <c r="L293" s="84" t="b">
        <v>0</v>
      </c>
    </row>
    <row r="294" spans="1:12" ht="15">
      <c r="A294" s="84" t="s">
        <v>2090</v>
      </c>
      <c r="B294" s="84" t="s">
        <v>2091</v>
      </c>
      <c r="C294" s="84">
        <v>2</v>
      </c>
      <c r="D294" s="122">
        <v>0.0013621256602689151</v>
      </c>
      <c r="E294" s="122">
        <v>2.444513206334043</v>
      </c>
      <c r="F294" s="84" t="s">
        <v>2801</v>
      </c>
      <c r="G294" s="84" t="b">
        <v>0</v>
      </c>
      <c r="H294" s="84" t="b">
        <v>0</v>
      </c>
      <c r="I294" s="84" t="b">
        <v>0</v>
      </c>
      <c r="J294" s="84" t="b">
        <v>0</v>
      </c>
      <c r="K294" s="84" t="b">
        <v>0</v>
      </c>
      <c r="L294" s="84" t="b">
        <v>0</v>
      </c>
    </row>
    <row r="295" spans="1:12" ht="15">
      <c r="A295" s="84" t="s">
        <v>2091</v>
      </c>
      <c r="B295" s="84" t="s">
        <v>2092</v>
      </c>
      <c r="C295" s="84">
        <v>2</v>
      </c>
      <c r="D295" s="122">
        <v>0.0013621256602689151</v>
      </c>
      <c r="E295" s="122">
        <v>2.745543201998024</v>
      </c>
      <c r="F295" s="84" t="s">
        <v>2801</v>
      </c>
      <c r="G295" s="84" t="b">
        <v>0</v>
      </c>
      <c r="H295" s="84" t="b">
        <v>0</v>
      </c>
      <c r="I295" s="84" t="b">
        <v>0</v>
      </c>
      <c r="J295" s="84" t="b">
        <v>0</v>
      </c>
      <c r="K295" s="84" t="b">
        <v>0</v>
      </c>
      <c r="L295" s="84" t="b">
        <v>0</v>
      </c>
    </row>
    <row r="296" spans="1:12" ht="15">
      <c r="A296" s="84" t="s">
        <v>2092</v>
      </c>
      <c r="B296" s="84" t="s">
        <v>2093</v>
      </c>
      <c r="C296" s="84">
        <v>2</v>
      </c>
      <c r="D296" s="122">
        <v>0.0013621256602689151</v>
      </c>
      <c r="E296" s="122">
        <v>3.1434832106700616</v>
      </c>
      <c r="F296" s="84" t="s">
        <v>2801</v>
      </c>
      <c r="G296" s="84" t="b">
        <v>0</v>
      </c>
      <c r="H296" s="84" t="b">
        <v>0</v>
      </c>
      <c r="I296" s="84" t="b">
        <v>0</v>
      </c>
      <c r="J296" s="84" t="b">
        <v>0</v>
      </c>
      <c r="K296" s="84" t="b">
        <v>0</v>
      </c>
      <c r="L296" s="84" t="b">
        <v>0</v>
      </c>
    </row>
    <row r="297" spans="1:12" ht="15">
      <c r="A297" s="84" t="s">
        <v>2093</v>
      </c>
      <c r="B297" s="84" t="s">
        <v>2094</v>
      </c>
      <c r="C297" s="84">
        <v>2</v>
      </c>
      <c r="D297" s="122">
        <v>0.0013621256602689151</v>
      </c>
      <c r="E297" s="122">
        <v>3.1434832106700616</v>
      </c>
      <c r="F297" s="84" t="s">
        <v>2801</v>
      </c>
      <c r="G297" s="84" t="b">
        <v>0</v>
      </c>
      <c r="H297" s="84" t="b">
        <v>0</v>
      </c>
      <c r="I297" s="84" t="b">
        <v>0</v>
      </c>
      <c r="J297" s="84" t="b">
        <v>0</v>
      </c>
      <c r="K297" s="84" t="b">
        <v>0</v>
      </c>
      <c r="L297" s="84" t="b">
        <v>0</v>
      </c>
    </row>
    <row r="298" spans="1:12" ht="15">
      <c r="A298" s="84" t="s">
        <v>2094</v>
      </c>
      <c r="B298" s="84" t="s">
        <v>2082</v>
      </c>
      <c r="C298" s="84">
        <v>2</v>
      </c>
      <c r="D298" s="122">
        <v>0.0013621256602689151</v>
      </c>
      <c r="E298" s="122">
        <v>2.330569854027206</v>
      </c>
      <c r="F298" s="84" t="s">
        <v>2801</v>
      </c>
      <c r="G298" s="84" t="b">
        <v>0</v>
      </c>
      <c r="H298" s="84" t="b">
        <v>0</v>
      </c>
      <c r="I298" s="84" t="b">
        <v>0</v>
      </c>
      <c r="J298" s="84" t="b">
        <v>0</v>
      </c>
      <c r="K298" s="84" t="b">
        <v>0</v>
      </c>
      <c r="L298" s="84" t="b">
        <v>0</v>
      </c>
    </row>
    <row r="299" spans="1:12" ht="15">
      <c r="A299" s="84" t="s">
        <v>2082</v>
      </c>
      <c r="B299" s="84" t="s">
        <v>2095</v>
      </c>
      <c r="C299" s="84">
        <v>2</v>
      </c>
      <c r="D299" s="122">
        <v>0.0013621256602689151</v>
      </c>
      <c r="E299" s="122">
        <v>2.330569854027206</v>
      </c>
      <c r="F299" s="84" t="s">
        <v>2801</v>
      </c>
      <c r="G299" s="84" t="b">
        <v>0</v>
      </c>
      <c r="H299" s="84" t="b">
        <v>0</v>
      </c>
      <c r="I299" s="84" t="b">
        <v>0</v>
      </c>
      <c r="J299" s="84" t="b">
        <v>0</v>
      </c>
      <c r="K299" s="84" t="b">
        <v>0</v>
      </c>
      <c r="L299" s="84" t="b">
        <v>0</v>
      </c>
    </row>
    <row r="300" spans="1:12" ht="15">
      <c r="A300" s="84" t="s">
        <v>2095</v>
      </c>
      <c r="B300" s="84" t="s">
        <v>2096</v>
      </c>
      <c r="C300" s="84">
        <v>2</v>
      </c>
      <c r="D300" s="122">
        <v>0.0013621256602689151</v>
      </c>
      <c r="E300" s="122">
        <v>2.8424532150060804</v>
      </c>
      <c r="F300" s="84" t="s">
        <v>2801</v>
      </c>
      <c r="G300" s="84" t="b">
        <v>0</v>
      </c>
      <c r="H300" s="84" t="b">
        <v>0</v>
      </c>
      <c r="I300" s="84" t="b">
        <v>0</v>
      </c>
      <c r="J300" s="84" t="b">
        <v>0</v>
      </c>
      <c r="K300" s="84" t="b">
        <v>0</v>
      </c>
      <c r="L300" s="84" t="b">
        <v>0</v>
      </c>
    </row>
    <row r="301" spans="1:12" ht="15">
      <c r="A301" s="84" t="s">
        <v>2096</v>
      </c>
      <c r="B301" s="84" t="s">
        <v>2648</v>
      </c>
      <c r="C301" s="84">
        <v>2</v>
      </c>
      <c r="D301" s="122">
        <v>0.0013621256602689151</v>
      </c>
      <c r="E301" s="122">
        <v>2.8424532150060804</v>
      </c>
      <c r="F301" s="84" t="s">
        <v>2801</v>
      </c>
      <c r="G301" s="84" t="b">
        <v>0</v>
      </c>
      <c r="H301" s="84" t="b">
        <v>0</v>
      </c>
      <c r="I301" s="84" t="b">
        <v>0</v>
      </c>
      <c r="J301" s="84" t="b">
        <v>0</v>
      </c>
      <c r="K301" s="84" t="b">
        <v>0</v>
      </c>
      <c r="L301" s="84" t="b">
        <v>0</v>
      </c>
    </row>
    <row r="302" spans="1:12" ht="15">
      <c r="A302" s="84" t="s">
        <v>2648</v>
      </c>
      <c r="B302" s="84" t="s">
        <v>2512</v>
      </c>
      <c r="C302" s="84">
        <v>2</v>
      </c>
      <c r="D302" s="122">
        <v>0.0013621256602689151</v>
      </c>
      <c r="E302" s="122">
        <v>2.8424532150060804</v>
      </c>
      <c r="F302" s="84" t="s">
        <v>2801</v>
      </c>
      <c r="G302" s="84" t="b">
        <v>0</v>
      </c>
      <c r="H302" s="84" t="b">
        <v>0</v>
      </c>
      <c r="I302" s="84" t="b">
        <v>0</v>
      </c>
      <c r="J302" s="84" t="b">
        <v>0</v>
      </c>
      <c r="K302" s="84" t="b">
        <v>0</v>
      </c>
      <c r="L302" s="84" t="b">
        <v>0</v>
      </c>
    </row>
    <row r="303" spans="1:12" ht="15">
      <c r="A303" s="84" t="s">
        <v>595</v>
      </c>
      <c r="B303" s="84" t="s">
        <v>562</v>
      </c>
      <c r="C303" s="84">
        <v>2</v>
      </c>
      <c r="D303" s="122">
        <v>0.0013621256602689151</v>
      </c>
      <c r="E303" s="122">
        <v>0.9503586123156001</v>
      </c>
      <c r="F303" s="84" t="s">
        <v>2801</v>
      </c>
      <c r="G303" s="84" t="b">
        <v>0</v>
      </c>
      <c r="H303" s="84" t="b">
        <v>0</v>
      </c>
      <c r="I303" s="84" t="b">
        <v>0</v>
      </c>
      <c r="J303" s="84" t="b">
        <v>0</v>
      </c>
      <c r="K303" s="84" t="b">
        <v>0</v>
      </c>
      <c r="L303" s="84" t="b">
        <v>0</v>
      </c>
    </row>
    <row r="304" spans="1:12" ht="15">
      <c r="A304" s="84" t="s">
        <v>2456</v>
      </c>
      <c r="B304" s="84" t="s">
        <v>306</v>
      </c>
      <c r="C304" s="84">
        <v>2</v>
      </c>
      <c r="D304" s="122">
        <v>0.0013621256602689151</v>
      </c>
      <c r="E304" s="122">
        <v>2.5414232193420996</v>
      </c>
      <c r="F304" s="84" t="s">
        <v>2801</v>
      </c>
      <c r="G304" s="84" t="b">
        <v>0</v>
      </c>
      <c r="H304" s="84" t="b">
        <v>0</v>
      </c>
      <c r="I304" s="84" t="b">
        <v>0</v>
      </c>
      <c r="J304" s="84" t="b">
        <v>0</v>
      </c>
      <c r="K304" s="84" t="b">
        <v>0</v>
      </c>
      <c r="L304" s="84" t="b">
        <v>0</v>
      </c>
    </row>
    <row r="305" spans="1:12" ht="15">
      <c r="A305" s="84" t="s">
        <v>306</v>
      </c>
      <c r="B305" s="84" t="s">
        <v>2649</v>
      </c>
      <c r="C305" s="84">
        <v>2</v>
      </c>
      <c r="D305" s="122">
        <v>0.0013621256602689151</v>
      </c>
      <c r="E305" s="122">
        <v>3.1434832106700616</v>
      </c>
      <c r="F305" s="84" t="s">
        <v>2801</v>
      </c>
      <c r="G305" s="84" t="b">
        <v>0</v>
      </c>
      <c r="H305" s="84" t="b">
        <v>0</v>
      </c>
      <c r="I305" s="84" t="b">
        <v>0</v>
      </c>
      <c r="J305" s="84" t="b">
        <v>0</v>
      </c>
      <c r="K305" s="84" t="b">
        <v>0</v>
      </c>
      <c r="L305" s="84" t="b">
        <v>0</v>
      </c>
    </row>
    <row r="306" spans="1:12" ht="15">
      <c r="A306" s="84" t="s">
        <v>2649</v>
      </c>
      <c r="B306" s="84" t="s">
        <v>2102</v>
      </c>
      <c r="C306" s="84">
        <v>2</v>
      </c>
      <c r="D306" s="122">
        <v>0.0013621256602689151</v>
      </c>
      <c r="E306" s="122">
        <v>2.2983851706558047</v>
      </c>
      <c r="F306" s="84" t="s">
        <v>2801</v>
      </c>
      <c r="G306" s="84" t="b">
        <v>0</v>
      </c>
      <c r="H306" s="84" t="b">
        <v>0</v>
      </c>
      <c r="I306" s="84" t="b">
        <v>0</v>
      </c>
      <c r="J306" s="84" t="b">
        <v>0</v>
      </c>
      <c r="K306" s="84" t="b">
        <v>0</v>
      </c>
      <c r="L306" s="84" t="b">
        <v>0</v>
      </c>
    </row>
    <row r="307" spans="1:12" ht="15">
      <c r="A307" s="84" t="s">
        <v>265</v>
      </c>
      <c r="B307" s="84" t="s">
        <v>2650</v>
      </c>
      <c r="C307" s="84">
        <v>2</v>
      </c>
      <c r="D307" s="122">
        <v>0.0013621256602689151</v>
      </c>
      <c r="E307" s="122">
        <v>1.5468861150436015</v>
      </c>
      <c r="F307" s="84" t="s">
        <v>2801</v>
      </c>
      <c r="G307" s="84" t="b">
        <v>0</v>
      </c>
      <c r="H307" s="84" t="b">
        <v>0</v>
      </c>
      <c r="I307" s="84" t="b">
        <v>0</v>
      </c>
      <c r="J307" s="84" t="b">
        <v>0</v>
      </c>
      <c r="K307" s="84" t="b">
        <v>0</v>
      </c>
      <c r="L307" s="84" t="b">
        <v>0</v>
      </c>
    </row>
    <row r="308" spans="1:12" ht="15">
      <c r="A308" s="84" t="s">
        <v>2650</v>
      </c>
      <c r="B308" s="84" t="s">
        <v>2557</v>
      </c>
      <c r="C308" s="84">
        <v>2</v>
      </c>
      <c r="D308" s="122">
        <v>0.0013621256602689151</v>
      </c>
      <c r="E308" s="122">
        <v>2.9673919516143807</v>
      </c>
      <c r="F308" s="84" t="s">
        <v>2801</v>
      </c>
      <c r="G308" s="84" t="b">
        <v>0</v>
      </c>
      <c r="H308" s="84" t="b">
        <v>0</v>
      </c>
      <c r="I308" s="84" t="b">
        <v>0</v>
      </c>
      <c r="J308" s="84" t="b">
        <v>0</v>
      </c>
      <c r="K308" s="84" t="b">
        <v>0</v>
      </c>
      <c r="L308" s="84" t="b">
        <v>0</v>
      </c>
    </row>
    <row r="309" spans="1:12" ht="15">
      <c r="A309" s="84" t="s">
        <v>2557</v>
      </c>
      <c r="B309" s="84" t="s">
        <v>2651</v>
      </c>
      <c r="C309" s="84">
        <v>2</v>
      </c>
      <c r="D309" s="122">
        <v>0.0013621256602689151</v>
      </c>
      <c r="E309" s="122">
        <v>2.9673919516143807</v>
      </c>
      <c r="F309" s="84" t="s">
        <v>2801</v>
      </c>
      <c r="G309" s="84" t="b">
        <v>0</v>
      </c>
      <c r="H309" s="84" t="b">
        <v>0</v>
      </c>
      <c r="I309" s="84" t="b">
        <v>0</v>
      </c>
      <c r="J309" s="84" t="b">
        <v>0</v>
      </c>
      <c r="K309" s="84" t="b">
        <v>0</v>
      </c>
      <c r="L309" s="84" t="b">
        <v>0</v>
      </c>
    </row>
    <row r="310" spans="1:12" ht="15">
      <c r="A310" s="84" t="s">
        <v>2651</v>
      </c>
      <c r="B310" s="84" t="s">
        <v>2652</v>
      </c>
      <c r="C310" s="84">
        <v>2</v>
      </c>
      <c r="D310" s="122">
        <v>0.0013621256602689151</v>
      </c>
      <c r="E310" s="122">
        <v>3.1434832106700616</v>
      </c>
      <c r="F310" s="84" t="s">
        <v>2801</v>
      </c>
      <c r="G310" s="84" t="b">
        <v>0</v>
      </c>
      <c r="H310" s="84" t="b">
        <v>0</v>
      </c>
      <c r="I310" s="84" t="b">
        <v>0</v>
      </c>
      <c r="J310" s="84" t="b">
        <v>0</v>
      </c>
      <c r="K310" s="84" t="b">
        <v>0</v>
      </c>
      <c r="L310" s="84" t="b">
        <v>0</v>
      </c>
    </row>
    <row r="311" spans="1:12" ht="15">
      <c r="A311" s="84" t="s">
        <v>2652</v>
      </c>
      <c r="B311" s="84" t="s">
        <v>2653</v>
      </c>
      <c r="C311" s="84">
        <v>2</v>
      </c>
      <c r="D311" s="122">
        <v>0.0013621256602689151</v>
      </c>
      <c r="E311" s="122">
        <v>3.1434832106700616</v>
      </c>
      <c r="F311" s="84" t="s">
        <v>2801</v>
      </c>
      <c r="G311" s="84" t="b">
        <v>0</v>
      </c>
      <c r="H311" s="84" t="b">
        <v>0</v>
      </c>
      <c r="I311" s="84" t="b">
        <v>0</v>
      </c>
      <c r="J311" s="84" t="b">
        <v>0</v>
      </c>
      <c r="K311" s="84" t="b">
        <v>0</v>
      </c>
      <c r="L311" s="84" t="b">
        <v>0</v>
      </c>
    </row>
    <row r="312" spans="1:12" ht="15">
      <c r="A312" s="84" t="s">
        <v>252</v>
      </c>
      <c r="B312" s="84" t="s">
        <v>2513</v>
      </c>
      <c r="C312" s="84">
        <v>2</v>
      </c>
      <c r="D312" s="122">
        <v>0.0013621256602689151</v>
      </c>
      <c r="E312" s="122">
        <v>1.0780902491080702</v>
      </c>
      <c r="F312" s="84" t="s">
        <v>2801</v>
      </c>
      <c r="G312" s="84" t="b">
        <v>0</v>
      </c>
      <c r="H312" s="84" t="b">
        <v>0</v>
      </c>
      <c r="I312" s="84" t="b">
        <v>0</v>
      </c>
      <c r="J312" s="84" t="b">
        <v>1</v>
      </c>
      <c r="K312" s="84" t="b">
        <v>0</v>
      </c>
      <c r="L312" s="84" t="b">
        <v>0</v>
      </c>
    </row>
    <row r="313" spans="1:12" ht="15">
      <c r="A313" s="84" t="s">
        <v>2064</v>
      </c>
      <c r="B313" s="84" t="s">
        <v>2447</v>
      </c>
      <c r="C313" s="84">
        <v>2</v>
      </c>
      <c r="D313" s="122">
        <v>0.0013621256602689151</v>
      </c>
      <c r="E313" s="122">
        <v>1.6451726568804612</v>
      </c>
      <c r="F313" s="84" t="s">
        <v>2801</v>
      </c>
      <c r="G313" s="84" t="b">
        <v>0</v>
      </c>
      <c r="H313" s="84" t="b">
        <v>0</v>
      </c>
      <c r="I313" s="84" t="b">
        <v>0</v>
      </c>
      <c r="J313" s="84" t="b">
        <v>0</v>
      </c>
      <c r="K313" s="84" t="b">
        <v>0</v>
      </c>
      <c r="L313" s="84" t="b">
        <v>0</v>
      </c>
    </row>
    <row r="314" spans="1:12" ht="15">
      <c r="A314" s="84" t="s">
        <v>261</v>
      </c>
      <c r="B314" s="84" t="s">
        <v>2563</v>
      </c>
      <c r="C314" s="84">
        <v>2</v>
      </c>
      <c r="D314" s="122">
        <v>0.0013621256602689151</v>
      </c>
      <c r="E314" s="122">
        <v>2.268421947278362</v>
      </c>
      <c r="F314" s="84" t="s">
        <v>2801</v>
      </c>
      <c r="G314" s="84" t="b">
        <v>0</v>
      </c>
      <c r="H314" s="84" t="b">
        <v>0</v>
      </c>
      <c r="I314" s="84" t="b">
        <v>0</v>
      </c>
      <c r="J314" s="84" t="b">
        <v>0</v>
      </c>
      <c r="K314" s="84" t="b">
        <v>0</v>
      </c>
      <c r="L314" s="84" t="b">
        <v>0</v>
      </c>
    </row>
    <row r="315" spans="1:12" ht="15">
      <c r="A315" s="84" t="s">
        <v>2563</v>
      </c>
      <c r="B315" s="84" t="s">
        <v>2564</v>
      </c>
      <c r="C315" s="84">
        <v>2</v>
      </c>
      <c r="D315" s="122">
        <v>0.0013621256602689151</v>
      </c>
      <c r="E315" s="122">
        <v>2.9673919516143807</v>
      </c>
      <c r="F315" s="84" t="s">
        <v>2801</v>
      </c>
      <c r="G315" s="84" t="b">
        <v>0</v>
      </c>
      <c r="H315" s="84" t="b">
        <v>0</v>
      </c>
      <c r="I315" s="84" t="b">
        <v>0</v>
      </c>
      <c r="J315" s="84" t="b">
        <v>0</v>
      </c>
      <c r="K315" s="84" t="b">
        <v>0</v>
      </c>
      <c r="L315" s="84" t="b">
        <v>0</v>
      </c>
    </row>
    <row r="316" spans="1:12" ht="15">
      <c r="A316" s="84" t="s">
        <v>2564</v>
      </c>
      <c r="B316" s="84" t="s">
        <v>2654</v>
      </c>
      <c r="C316" s="84">
        <v>2</v>
      </c>
      <c r="D316" s="122">
        <v>0.0013621256602689151</v>
      </c>
      <c r="E316" s="122">
        <v>2.9673919516143807</v>
      </c>
      <c r="F316" s="84" t="s">
        <v>2801</v>
      </c>
      <c r="G316" s="84" t="b">
        <v>0</v>
      </c>
      <c r="H316" s="84" t="b">
        <v>0</v>
      </c>
      <c r="I316" s="84" t="b">
        <v>0</v>
      </c>
      <c r="J316" s="84" t="b">
        <v>0</v>
      </c>
      <c r="K316" s="84" t="b">
        <v>0</v>
      </c>
      <c r="L316" s="84" t="b">
        <v>0</v>
      </c>
    </row>
    <row r="317" spans="1:12" ht="15">
      <c r="A317" s="84" t="s">
        <v>2451</v>
      </c>
      <c r="B317" s="84" t="s">
        <v>2655</v>
      </c>
      <c r="C317" s="84">
        <v>2</v>
      </c>
      <c r="D317" s="122">
        <v>0.0013621256602689151</v>
      </c>
      <c r="E317" s="122">
        <v>2.490270696894718</v>
      </c>
      <c r="F317" s="84" t="s">
        <v>2801</v>
      </c>
      <c r="G317" s="84" t="b">
        <v>0</v>
      </c>
      <c r="H317" s="84" t="b">
        <v>0</v>
      </c>
      <c r="I317" s="84" t="b">
        <v>0</v>
      </c>
      <c r="J317" s="84" t="b">
        <v>1</v>
      </c>
      <c r="K317" s="84" t="b">
        <v>0</v>
      </c>
      <c r="L317" s="84" t="b">
        <v>0</v>
      </c>
    </row>
    <row r="318" spans="1:12" ht="15">
      <c r="A318" s="84" t="s">
        <v>2655</v>
      </c>
      <c r="B318" s="84" t="s">
        <v>2089</v>
      </c>
      <c r="C318" s="84">
        <v>2</v>
      </c>
      <c r="D318" s="122">
        <v>0.0013621256602689151</v>
      </c>
      <c r="E318" s="122">
        <v>2.6663619559503995</v>
      </c>
      <c r="F318" s="84" t="s">
        <v>2801</v>
      </c>
      <c r="G318" s="84" t="b">
        <v>1</v>
      </c>
      <c r="H318" s="84" t="b">
        <v>0</v>
      </c>
      <c r="I318" s="84" t="b">
        <v>0</v>
      </c>
      <c r="J318" s="84" t="b">
        <v>0</v>
      </c>
      <c r="K318" s="84" t="b">
        <v>0</v>
      </c>
      <c r="L318" s="84" t="b">
        <v>0</v>
      </c>
    </row>
    <row r="319" spans="1:12" ht="15">
      <c r="A319" s="84" t="s">
        <v>2568</v>
      </c>
      <c r="B319" s="84" t="s">
        <v>2472</v>
      </c>
      <c r="C319" s="84">
        <v>2</v>
      </c>
      <c r="D319" s="122">
        <v>0.0013621256602689151</v>
      </c>
      <c r="E319" s="122">
        <v>2.6663619559503995</v>
      </c>
      <c r="F319" s="84" t="s">
        <v>2801</v>
      </c>
      <c r="G319" s="84" t="b">
        <v>0</v>
      </c>
      <c r="H319" s="84" t="b">
        <v>0</v>
      </c>
      <c r="I319" s="84" t="b">
        <v>0</v>
      </c>
      <c r="J319" s="84" t="b">
        <v>0</v>
      </c>
      <c r="K319" s="84" t="b">
        <v>0</v>
      </c>
      <c r="L319" s="84" t="b">
        <v>0</v>
      </c>
    </row>
    <row r="320" spans="1:12" ht="15">
      <c r="A320" s="84" t="s">
        <v>2472</v>
      </c>
      <c r="B320" s="84" t="s">
        <v>2657</v>
      </c>
      <c r="C320" s="84">
        <v>2</v>
      </c>
      <c r="D320" s="122">
        <v>0.0013621256602689151</v>
      </c>
      <c r="E320" s="122">
        <v>2.6663619559503995</v>
      </c>
      <c r="F320" s="84" t="s">
        <v>2801</v>
      </c>
      <c r="G320" s="84" t="b">
        <v>0</v>
      </c>
      <c r="H320" s="84" t="b">
        <v>0</v>
      </c>
      <c r="I320" s="84" t="b">
        <v>0</v>
      </c>
      <c r="J320" s="84" t="b">
        <v>0</v>
      </c>
      <c r="K320" s="84" t="b">
        <v>0</v>
      </c>
      <c r="L320" s="84" t="b">
        <v>0</v>
      </c>
    </row>
    <row r="321" spans="1:12" ht="15">
      <c r="A321" s="84" t="s">
        <v>2070</v>
      </c>
      <c r="B321" s="84" t="s">
        <v>2515</v>
      </c>
      <c r="C321" s="84">
        <v>2</v>
      </c>
      <c r="D321" s="122">
        <v>0.001562411751861717</v>
      </c>
      <c r="E321" s="122">
        <v>2.444513206334043</v>
      </c>
      <c r="F321" s="84" t="s">
        <v>2801</v>
      </c>
      <c r="G321" s="84" t="b">
        <v>1</v>
      </c>
      <c r="H321" s="84" t="b">
        <v>0</v>
      </c>
      <c r="I321" s="84" t="b">
        <v>0</v>
      </c>
      <c r="J321" s="84" t="b">
        <v>0</v>
      </c>
      <c r="K321" s="84" t="b">
        <v>0</v>
      </c>
      <c r="L321" s="84" t="b">
        <v>0</v>
      </c>
    </row>
    <row r="322" spans="1:12" ht="15">
      <c r="A322" s="84" t="s">
        <v>2463</v>
      </c>
      <c r="B322" s="84" t="s">
        <v>2424</v>
      </c>
      <c r="C322" s="84">
        <v>2</v>
      </c>
      <c r="D322" s="122">
        <v>0.0013621256602689151</v>
      </c>
      <c r="E322" s="122">
        <v>1.6451726568804612</v>
      </c>
      <c r="F322" s="84" t="s">
        <v>2801</v>
      </c>
      <c r="G322" s="84" t="b">
        <v>0</v>
      </c>
      <c r="H322" s="84" t="b">
        <v>0</v>
      </c>
      <c r="I322" s="84" t="b">
        <v>0</v>
      </c>
      <c r="J322" s="84" t="b">
        <v>0</v>
      </c>
      <c r="K322" s="84" t="b">
        <v>0</v>
      </c>
      <c r="L322" s="84" t="b">
        <v>0</v>
      </c>
    </row>
    <row r="323" spans="1:12" ht="15">
      <c r="A323" s="84" t="s">
        <v>2464</v>
      </c>
      <c r="B323" s="84" t="s">
        <v>265</v>
      </c>
      <c r="C323" s="84">
        <v>2</v>
      </c>
      <c r="D323" s="122">
        <v>0.0013621256602689151</v>
      </c>
      <c r="E323" s="122">
        <v>1.0483138592383066</v>
      </c>
      <c r="F323" s="84" t="s">
        <v>2801</v>
      </c>
      <c r="G323" s="84" t="b">
        <v>0</v>
      </c>
      <c r="H323" s="84" t="b">
        <v>0</v>
      </c>
      <c r="I323" s="84" t="b">
        <v>0</v>
      </c>
      <c r="J323" s="84" t="b">
        <v>0</v>
      </c>
      <c r="K323" s="84" t="b">
        <v>0</v>
      </c>
      <c r="L323" s="84" t="b">
        <v>0</v>
      </c>
    </row>
    <row r="324" spans="1:12" ht="15">
      <c r="A324" s="84" t="s">
        <v>2431</v>
      </c>
      <c r="B324" s="84" t="s">
        <v>2465</v>
      </c>
      <c r="C324" s="84">
        <v>2</v>
      </c>
      <c r="D324" s="122">
        <v>0.0013621256602689151</v>
      </c>
      <c r="E324" s="122">
        <v>1.8212639159361426</v>
      </c>
      <c r="F324" s="84" t="s">
        <v>2801</v>
      </c>
      <c r="G324" s="84" t="b">
        <v>0</v>
      </c>
      <c r="H324" s="84" t="b">
        <v>0</v>
      </c>
      <c r="I324" s="84" t="b">
        <v>0</v>
      </c>
      <c r="J324" s="84" t="b">
        <v>0</v>
      </c>
      <c r="K324" s="84" t="b">
        <v>0</v>
      </c>
      <c r="L324" s="84" t="b">
        <v>0</v>
      </c>
    </row>
    <row r="325" spans="1:12" ht="15">
      <c r="A325" s="84" t="s">
        <v>2570</v>
      </c>
      <c r="B325" s="84" t="s">
        <v>2474</v>
      </c>
      <c r="C325" s="84">
        <v>2</v>
      </c>
      <c r="D325" s="122">
        <v>0.0013621256602689151</v>
      </c>
      <c r="E325" s="122">
        <v>2.569451942942343</v>
      </c>
      <c r="F325" s="84" t="s">
        <v>2801</v>
      </c>
      <c r="G325" s="84" t="b">
        <v>0</v>
      </c>
      <c r="H325" s="84" t="b">
        <v>0</v>
      </c>
      <c r="I325" s="84" t="b">
        <v>0</v>
      </c>
      <c r="J325" s="84" t="b">
        <v>0</v>
      </c>
      <c r="K325" s="84" t="b">
        <v>0</v>
      </c>
      <c r="L325" s="84" t="b">
        <v>0</v>
      </c>
    </row>
    <row r="326" spans="1:12" ht="15">
      <c r="A326" s="84" t="s">
        <v>2025</v>
      </c>
      <c r="B326" s="84" t="s">
        <v>2023</v>
      </c>
      <c r="C326" s="84">
        <v>2</v>
      </c>
      <c r="D326" s="122">
        <v>0.0013621256602689151</v>
      </c>
      <c r="E326" s="122">
        <v>0.3768844896057973</v>
      </c>
      <c r="F326" s="84" t="s">
        <v>2801</v>
      </c>
      <c r="G326" s="84" t="b">
        <v>0</v>
      </c>
      <c r="H326" s="84" t="b">
        <v>0</v>
      </c>
      <c r="I326" s="84" t="b">
        <v>0</v>
      </c>
      <c r="J326" s="84" t="b">
        <v>0</v>
      </c>
      <c r="K326" s="84" t="b">
        <v>0</v>
      </c>
      <c r="L326" s="84" t="b">
        <v>0</v>
      </c>
    </row>
    <row r="327" spans="1:12" ht="15">
      <c r="A327" s="84" t="s">
        <v>302</v>
      </c>
      <c r="B327" s="84" t="s">
        <v>2466</v>
      </c>
      <c r="C327" s="84">
        <v>2</v>
      </c>
      <c r="D327" s="122">
        <v>0.0013621256602689151</v>
      </c>
      <c r="E327" s="122">
        <v>1.6451726568804612</v>
      </c>
      <c r="F327" s="84" t="s">
        <v>2801</v>
      </c>
      <c r="G327" s="84" t="b">
        <v>0</v>
      </c>
      <c r="H327" s="84" t="b">
        <v>0</v>
      </c>
      <c r="I327" s="84" t="b">
        <v>0</v>
      </c>
      <c r="J327" s="84" t="b">
        <v>0</v>
      </c>
      <c r="K327" s="84" t="b">
        <v>0</v>
      </c>
      <c r="L327" s="84" t="b">
        <v>0</v>
      </c>
    </row>
    <row r="328" spans="1:12" ht="15">
      <c r="A328" s="84" t="s">
        <v>2466</v>
      </c>
      <c r="B328" s="84" t="s">
        <v>2662</v>
      </c>
      <c r="C328" s="84">
        <v>2</v>
      </c>
      <c r="D328" s="122">
        <v>0.0013621256602689151</v>
      </c>
      <c r="E328" s="122">
        <v>2.599415166319786</v>
      </c>
      <c r="F328" s="84" t="s">
        <v>2801</v>
      </c>
      <c r="G328" s="84" t="b">
        <v>0</v>
      </c>
      <c r="H328" s="84" t="b">
        <v>0</v>
      </c>
      <c r="I328" s="84" t="b">
        <v>0</v>
      </c>
      <c r="J328" s="84" t="b">
        <v>0</v>
      </c>
      <c r="K328" s="84" t="b">
        <v>0</v>
      </c>
      <c r="L328" s="84" t="b">
        <v>0</v>
      </c>
    </row>
    <row r="329" spans="1:12" ht="15">
      <c r="A329" s="84" t="s">
        <v>2662</v>
      </c>
      <c r="B329" s="84" t="s">
        <v>2458</v>
      </c>
      <c r="C329" s="84">
        <v>2</v>
      </c>
      <c r="D329" s="122">
        <v>0.0013621256602689151</v>
      </c>
      <c r="E329" s="122">
        <v>2.5414232193420996</v>
      </c>
      <c r="F329" s="84" t="s">
        <v>2801</v>
      </c>
      <c r="G329" s="84" t="b">
        <v>0</v>
      </c>
      <c r="H329" s="84" t="b">
        <v>0</v>
      </c>
      <c r="I329" s="84" t="b">
        <v>0</v>
      </c>
      <c r="J329" s="84" t="b">
        <v>1</v>
      </c>
      <c r="K329" s="84" t="b">
        <v>0</v>
      </c>
      <c r="L329" s="84" t="b">
        <v>0</v>
      </c>
    </row>
    <row r="330" spans="1:12" ht="15">
      <c r="A330" s="84" t="s">
        <v>2458</v>
      </c>
      <c r="B330" s="84" t="s">
        <v>1445</v>
      </c>
      <c r="C330" s="84">
        <v>2</v>
      </c>
      <c r="D330" s="122">
        <v>0.0013621256602689151</v>
      </c>
      <c r="E330" s="122">
        <v>2.3653319602864182</v>
      </c>
      <c r="F330" s="84" t="s">
        <v>2801</v>
      </c>
      <c r="G330" s="84" t="b">
        <v>1</v>
      </c>
      <c r="H330" s="84" t="b">
        <v>0</v>
      </c>
      <c r="I330" s="84" t="b">
        <v>0</v>
      </c>
      <c r="J330" s="84" t="b">
        <v>0</v>
      </c>
      <c r="K330" s="84" t="b">
        <v>0</v>
      </c>
      <c r="L330" s="84" t="b">
        <v>0</v>
      </c>
    </row>
    <row r="331" spans="1:12" ht="15">
      <c r="A331" s="84" t="s">
        <v>1445</v>
      </c>
      <c r="B331" s="84" t="s">
        <v>2467</v>
      </c>
      <c r="C331" s="84">
        <v>2</v>
      </c>
      <c r="D331" s="122">
        <v>0.0013621256602689151</v>
      </c>
      <c r="E331" s="122">
        <v>2.423323907264105</v>
      </c>
      <c r="F331" s="84" t="s">
        <v>2801</v>
      </c>
      <c r="G331" s="84" t="b">
        <v>0</v>
      </c>
      <c r="H331" s="84" t="b">
        <v>0</v>
      </c>
      <c r="I331" s="84" t="b">
        <v>0</v>
      </c>
      <c r="J331" s="84" t="b">
        <v>0</v>
      </c>
      <c r="K331" s="84" t="b">
        <v>0</v>
      </c>
      <c r="L331" s="84" t="b">
        <v>0</v>
      </c>
    </row>
    <row r="332" spans="1:12" ht="15">
      <c r="A332" s="84" t="s">
        <v>2467</v>
      </c>
      <c r="B332" s="84" t="s">
        <v>2475</v>
      </c>
      <c r="C332" s="84">
        <v>2</v>
      </c>
      <c r="D332" s="122">
        <v>0.0013621256602689151</v>
      </c>
      <c r="E332" s="122">
        <v>2.2014751576477485</v>
      </c>
      <c r="F332" s="84" t="s">
        <v>2801</v>
      </c>
      <c r="G332" s="84" t="b">
        <v>0</v>
      </c>
      <c r="H332" s="84" t="b">
        <v>0</v>
      </c>
      <c r="I332" s="84" t="b">
        <v>0</v>
      </c>
      <c r="J332" s="84" t="b">
        <v>0</v>
      </c>
      <c r="K332" s="84" t="b">
        <v>0</v>
      </c>
      <c r="L332" s="84" t="b">
        <v>0</v>
      </c>
    </row>
    <row r="333" spans="1:12" ht="15">
      <c r="A333" s="84" t="s">
        <v>2475</v>
      </c>
      <c r="B333" s="84" t="s">
        <v>2453</v>
      </c>
      <c r="C333" s="84">
        <v>2</v>
      </c>
      <c r="D333" s="122">
        <v>0.0013621256602689151</v>
      </c>
      <c r="E333" s="122">
        <v>2.064301964622437</v>
      </c>
      <c r="F333" s="84" t="s">
        <v>2801</v>
      </c>
      <c r="G333" s="84" t="b">
        <v>0</v>
      </c>
      <c r="H333" s="84" t="b">
        <v>0</v>
      </c>
      <c r="I333" s="84" t="b">
        <v>0</v>
      </c>
      <c r="J333" s="84" t="b">
        <v>0</v>
      </c>
      <c r="K333" s="84" t="b">
        <v>0</v>
      </c>
      <c r="L333" s="84" t="b">
        <v>0</v>
      </c>
    </row>
    <row r="334" spans="1:12" ht="15">
      <c r="A334" s="84" t="s">
        <v>2453</v>
      </c>
      <c r="B334" s="84" t="s">
        <v>2521</v>
      </c>
      <c r="C334" s="84">
        <v>2</v>
      </c>
      <c r="D334" s="122">
        <v>0.0013621256602689151</v>
      </c>
      <c r="E334" s="122">
        <v>2.189240701230737</v>
      </c>
      <c r="F334" s="84" t="s">
        <v>2801</v>
      </c>
      <c r="G334" s="84" t="b">
        <v>0</v>
      </c>
      <c r="H334" s="84" t="b">
        <v>0</v>
      </c>
      <c r="I334" s="84" t="b">
        <v>0</v>
      </c>
      <c r="J334" s="84" t="b">
        <v>0</v>
      </c>
      <c r="K334" s="84" t="b">
        <v>0</v>
      </c>
      <c r="L334" s="84" t="b">
        <v>0</v>
      </c>
    </row>
    <row r="335" spans="1:12" ht="15">
      <c r="A335" s="84" t="s">
        <v>2091</v>
      </c>
      <c r="B335" s="84" t="s">
        <v>2573</v>
      </c>
      <c r="C335" s="84">
        <v>2</v>
      </c>
      <c r="D335" s="122">
        <v>0.0013621256602689151</v>
      </c>
      <c r="E335" s="122">
        <v>2.569451942942343</v>
      </c>
      <c r="F335" s="84" t="s">
        <v>2801</v>
      </c>
      <c r="G335" s="84" t="b">
        <v>0</v>
      </c>
      <c r="H335" s="84" t="b">
        <v>0</v>
      </c>
      <c r="I335" s="84" t="b">
        <v>0</v>
      </c>
      <c r="J335" s="84" t="b">
        <v>1</v>
      </c>
      <c r="K335" s="84" t="b">
        <v>0</v>
      </c>
      <c r="L335" s="84" t="b">
        <v>0</v>
      </c>
    </row>
    <row r="336" spans="1:12" ht="15">
      <c r="A336" s="84" t="s">
        <v>2573</v>
      </c>
      <c r="B336" s="84" t="s">
        <v>2522</v>
      </c>
      <c r="C336" s="84">
        <v>2</v>
      </c>
      <c r="D336" s="122">
        <v>0.0013621256602689151</v>
      </c>
      <c r="E336" s="122">
        <v>2.6663619559503995</v>
      </c>
      <c r="F336" s="84" t="s">
        <v>2801</v>
      </c>
      <c r="G336" s="84" t="b">
        <v>1</v>
      </c>
      <c r="H336" s="84" t="b">
        <v>0</v>
      </c>
      <c r="I336" s="84" t="b">
        <v>0</v>
      </c>
      <c r="J336" s="84" t="b">
        <v>0</v>
      </c>
      <c r="K336" s="84" t="b">
        <v>0</v>
      </c>
      <c r="L336" s="84" t="b">
        <v>0</v>
      </c>
    </row>
    <row r="337" spans="1:12" ht="15">
      <c r="A337" s="84" t="s">
        <v>2522</v>
      </c>
      <c r="B337" s="84" t="s">
        <v>265</v>
      </c>
      <c r="C337" s="84">
        <v>2</v>
      </c>
      <c r="D337" s="122">
        <v>0.0013621256602689151</v>
      </c>
      <c r="E337" s="122">
        <v>1.224405118293988</v>
      </c>
      <c r="F337" s="84" t="s">
        <v>2801</v>
      </c>
      <c r="G337" s="84" t="b">
        <v>0</v>
      </c>
      <c r="H337" s="84" t="b">
        <v>0</v>
      </c>
      <c r="I337" s="84" t="b">
        <v>0</v>
      </c>
      <c r="J337" s="84" t="b">
        <v>0</v>
      </c>
      <c r="K337" s="84" t="b">
        <v>0</v>
      </c>
      <c r="L337" s="84" t="b">
        <v>0</v>
      </c>
    </row>
    <row r="338" spans="1:12" ht="15">
      <c r="A338" s="84" t="s">
        <v>302</v>
      </c>
      <c r="B338" s="84" t="s">
        <v>2476</v>
      </c>
      <c r="C338" s="84">
        <v>2</v>
      </c>
      <c r="D338" s="122">
        <v>0.0013621256602689151</v>
      </c>
      <c r="E338" s="122">
        <v>1.7121194465110745</v>
      </c>
      <c r="F338" s="84" t="s">
        <v>2801</v>
      </c>
      <c r="G338" s="84" t="b">
        <v>0</v>
      </c>
      <c r="H338" s="84" t="b">
        <v>0</v>
      </c>
      <c r="I338" s="84" t="b">
        <v>0</v>
      </c>
      <c r="J338" s="84" t="b">
        <v>0</v>
      </c>
      <c r="K338" s="84" t="b">
        <v>0</v>
      </c>
      <c r="L338" s="84" t="b">
        <v>0</v>
      </c>
    </row>
    <row r="339" spans="1:12" ht="15">
      <c r="A339" s="84" t="s">
        <v>2476</v>
      </c>
      <c r="B339" s="84" t="s">
        <v>2663</v>
      </c>
      <c r="C339" s="84">
        <v>2</v>
      </c>
      <c r="D339" s="122">
        <v>0.0013621256602689151</v>
      </c>
      <c r="E339" s="122">
        <v>2.6663619559503995</v>
      </c>
      <c r="F339" s="84" t="s">
        <v>2801</v>
      </c>
      <c r="G339" s="84" t="b">
        <v>0</v>
      </c>
      <c r="H339" s="84" t="b">
        <v>0</v>
      </c>
      <c r="I339" s="84" t="b">
        <v>0</v>
      </c>
      <c r="J339" s="84" t="b">
        <v>0</v>
      </c>
      <c r="K339" s="84" t="b">
        <v>0</v>
      </c>
      <c r="L339" s="84" t="b">
        <v>0</v>
      </c>
    </row>
    <row r="340" spans="1:12" ht="15">
      <c r="A340" s="84" t="s">
        <v>2663</v>
      </c>
      <c r="B340" s="84" t="s">
        <v>2664</v>
      </c>
      <c r="C340" s="84">
        <v>2</v>
      </c>
      <c r="D340" s="122">
        <v>0.0013621256602689151</v>
      </c>
      <c r="E340" s="122">
        <v>3.1434832106700616</v>
      </c>
      <c r="F340" s="84" t="s">
        <v>2801</v>
      </c>
      <c r="G340" s="84" t="b">
        <v>0</v>
      </c>
      <c r="H340" s="84" t="b">
        <v>0</v>
      </c>
      <c r="I340" s="84" t="b">
        <v>0</v>
      </c>
      <c r="J340" s="84" t="b">
        <v>0</v>
      </c>
      <c r="K340" s="84" t="b">
        <v>0</v>
      </c>
      <c r="L340" s="84" t="b">
        <v>0</v>
      </c>
    </row>
    <row r="341" spans="1:12" ht="15">
      <c r="A341" s="84" t="s">
        <v>2028</v>
      </c>
      <c r="B341" s="84" t="s">
        <v>2574</v>
      </c>
      <c r="C341" s="84">
        <v>2</v>
      </c>
      <c r="D341" s="122">
        <v>0.0013621256602689151</v>
      </c>
      <c r="E341" s="122">
        <v>2.268421947278362</v>
      </c>
      <c r="F341" s="84" t="s">
        <v>2801</v>
      </c>
      <c r="G341" s="84" t="b">
        <v>0</v>
      </c>
      <c r="H341" s="84" t="b">
        <v>0</v>
      </c>
      <c r="I341" s="84" t="b">
        <v>0</v>
      </c>
      <c r="J341" s="84" t="b">
        <v>0</v>
      </c>
      <c r="K341" s="84" t="b">
        <v>0</v>
      </c>
      <c r="L341" s="84" t="b">
        <v>0</v>
      </c>
    </row>
    <row r="342" spans="1:12" ht="15">
      <c r="A342" s="84" t="s">
        <v>252</v>
      </c>
      <c r="B342" s="84" t="s">
        <v>2477</v>
      </c>
      <c r="C342" s="84">
        <v>2</v>
      </c>
      <c r="D342" s="122">
        <v>0.0013621256602689151</v>
      </c>
      <c r="E342" s="122">
        <v>0.8562414994917139</v>
      </c>
      <c r="F342" s="84" t="s">
        <v>2801</v>
      </c>
      <c r="G342" s="84" t="b">
        <v>0</v>
      </c>
      <c r="H342" s="84" t="b">
        <v>0</v>
      </c>
      <c r="I342" s="84" t="b">
        <v>0</v>
      </c>
      <c r="J342" s="84" t="b">
        <v>0</v>
      </c>
      <c r="K342" s="84" t="b">
        <v>0</v>
      </c>
      <c r="L342" s="84" t="b">
        <v>0</v>
      </c>
    </row>
    <row r="343" spans="1:12" ht="15">
      <c r="A343" s="84" t="s">
        <v>2576</v>
      </c>
      <c r="B343" s="84" t="s">
        <v>2427</v>
      </c>
      <c r="C343" s="84">
        <v>2</v>
      </c>
      <c r="D343" s="122">
        <v>0.0013621256602689151</v>
      </c>
      <c r="E343" s="122">
        <v>2.154478594971525</v>
      </c>
      <c r="F343" s="84" t="s">
        <v>2801</v>
      </c>
      <c r="G343" s="84" t="b">
        <v>0</v>
      </c>
      <c r="H343" s="84" t="b">
        <v>0</v>
      </c>
      <c r="I343" s="84" t="b">
        <v>0</v>
      </c>
      <c r="J343" s="84" t="b">
        <v>0</v>
      </c>
      <c r="K343" s="84" t="b">
        <v>0</v>
      </c>
      <c r="L343" s="84" t="b">
        <v>0</v>
      </c>
    </row>
    <row r="344" spans="1:12" ht="15">
      <c r="A344" s="84" t="s">
        <v>2427</v>
      </c>
      <c r="B344" s="84" t="s">
        <v>2423</v>
      </c>
      <c r="C344" s="84">
        <v>2</v>
      </c>
      <c r="D344" s="122">
        <v>0.0013621256602689151</v>
      </c>
      <c r="E344" s="122">
        <v>1.289177168868981</v>
      </c>
      <c r="F344" s="84" t="s">
        <v>2801</v>
      </c>
      <c r="G344" s="84" t="b">
        <v>0</v>
      </c>
      <c r="H344" s="84" t="b">
        <v>0</v>
      </c>
      <c r="I344" s="84" t="b">
        <v>0</v>
      </c>
      <c r="J344" s="84" t="b">
        <v>0</v>
      </c>
      <c r="K344" s="84" t="b">
        <v>0</v>
      </c>
      <c r="L344" s="84" t="b">
        <v>0</v>
      </c>
    </row>
    <row r="345" spans="1:12" ht="15">
      <c r="A345" s="84" t="s">
        <v>2423</v>
      </c>
      <c r="B345" s="84" t="s">
        <v>2665</v>
      </c>
      <c r="C345" s="84">
        <v>2</v>
      </c>
      <c r="D345" s="122">
        <v>0.0013621256602689151</v>
      </c>
      <c r="E345" s="122">
        <v>2.122293911600124</v>
      </c>
      <c r="F345" s="84" t="s">
        <v>2801</v>
      </c>
      <c r="G345" s="84" t="b">
        <v>0</v>
      </c>
      <c r="H345" s="84" t="b">
        <v>0</v>
      </c>
      <c r="I345" s="84" t="b">
        <v>0</v>
      </c>
      <c r="J345" s="84" t="b">
        <v>0</v>
      </c>
      <c r="K345" s="84" t="b">
        <v>0</v>
      </c>
      <c r="L345" s="84" t="b">
        <v>0</v>
      </c>
    </row>
    <row r="346" spans="1:12" ht="15">
      <c r="A346" s="84" t="s">
        <v>2665</v>
      </c>
      <c r="B346" s="84" t="s">
        <v>2490</v>
      </c>
      <c r="C346" s="84">
        <v>2</v>
      </c>
      <c r="D346" s="122">
        <v>0.0013621256602689151</v>
      </c>
      <c r="E346" s="122">
        <v>2.745543201998024</v>
      </c>
      <c r="F346" s="84" t="s">
        <v>2801</v>
      </c>
      <c r="G346" s="84" t="b">
        <v>0</v>
      </c>
      <c r="H346" s="84" t="b">
        <v>0</v>
      </c>
      <c r="I346" s="84" t="b">
        <v>0</v>
      </c>
      <c r="J346" s="84" t="b">
        <v>0</v>
      </c>
      <c r="K346" s="84" t="b">
        <v>0</v>
      </c>
      <c r="L346" s="84" t="b">
        <v>0</v>
      </c>
    </row>
    <row r="347" spans="1:12" ht="15">
      <c r="A347" s="84" t="s">
        <v>2490</v>
      </c>
      <c r="B347" s="84" t="s">
        <v>2666</v>
      </c>
      <c r="C347" s="84">
        <v>2</v>
      </c>
      <c r="D347" s="122">
        <v>0.0013621256602689151</v>
      </c>
      <c r="E347" s="122">
        <v>2.8424532150060804</v>
      </c>
      <c r="F347" s="84" t="s">
        <v>2801</v>
      </c>
      <c r="G347" s="84" t="b">
        <v>0</v>
      </c>
      <c r="H347" s="84" t="b">
        <v>0</v>
      </c>
      <c r="I347" s="84" t="b">
        <v>0</v>
      </c>
      <c r="J347" s="84" t="b">
        <v>0</v>
      </c>
      <c r="K347" s="84" t="b">
        <v>0</v>
      </c>
      <c r="L347" s="84" t="b">
        <v>0</v>
      </c>
    </row>
    <row r="348" spans="1:12" ht="15">
      <c r="A348" s="84" t="s">
        <v>2666</v>
      </c>
      <c r="B348" s="84" t="s">
        <v>2475</v>
      </c>
      <c r="C348" s="84">
        <v>2</v>
      </c>
      <c r="D348" s="122">
        <v>0.0013621256602689151</v>
      </c>
      <c r="E348" s="122">
        <v>2.745543201998024</v>
      </c>
      <c r="F348" s="84" t="s">
        <v>2801</v>
      </c>
      <c r="G348" s="84" t="b">
        <v>0</v>
      </c>
      <c r="H348" s="84" t="b">
        <v>0</v>
      </c>
      <c r="I348" s="84" t="b">
        <v>0</v>
      </c>
      <c r="J348" s="84" t="b">
        <v>0</v>
      </c>
      <c r="K348" s="84" t="b">
        <v>0</v>
      </c>
      <c r="L348" s="84" t="b">
        <v>0</v>
      </c>
    </row>
    <row r="349" spans="1:12" ht="15">
      <c r="A349" s="84" t="s">
        <v>2475</v>
      </c>
      <c r="B349" s="84" t="s">
        <v>2521</v>
      </c>
      <c r="C349" s="84">
        <v>2</v>
      </c>
      <c r="D349" s="122">
        <v>0.0013621256602689151</v>
      </c>
      <c r="E349" s="122">
        <v>2.3653319602864182</v>
      </c>
      <c r="F349" s="84" t="s">
        <v>2801</v>
      </c>
      <c r="G349" s="84" t="b">
        <v>0</v>
      </c>
      <c r="H349" s="84" t="b">
        <v>0</v>
      </c>
      <c r="I349" s="84" t="b">
        <v>0</v>
      </c>
      <c r="J349" s="84" t="b">
        <v>0</v>
      </c>
      <c r="K349" s="84" t="b">
        <v>0</v>
      </c>
      <c r="L349" s="84" t="b">
        <v>0</v>
      </c>
    </row>
    <row r="350" spans="1:12" ht="15">
      <c r="A350" s="84" t="s">
        <v>2521</v>
      </c>
      <c r="B350" s="84" t="s">
        <v>302</v>
      </c>
      <c r="C350" s="84">
        <v>2</v>
      </c>
      <c r="D350" s="122">
        <v>0.0013621256602689151</v>
      </c>
      <c r="E350" s="122">
        <v>2.037973025900088</v>
      </c>
      <c r="F350" s="84" t="s">
        <v>2801</v>
      </c>
      <c r="G350" s="84" t="b">
        <v>0</v>
      </c>
      <c r="H350" s="84" t="b">
        <v>0</v>
      </c>
      <c r="I350" s="84" t="b">
        <v>0</v>
      </c>
      <c r="J350" s="84" t="b">
        <v>0</v>
      </c>
      <c r="K350" s="84" t="b">
        <v>0</v>
      </c>
      <c r="L350" s="84" t="b">
        <v>0</v>
      </c>
    </row>
    <row r="351" spans="1:12" ht="15">
      <c r="A351" s="84" t="s">
        <v>2025</v>
      </c>
      <c r="B351" s="84" t="s">
        <v>2667</v>
      </c>
      <c r="C351" s="84">
        <v>2</v>
      </c>
      <c r="D351" s="122">
        <v>0.0013621256602689151</v>
      </c>
      <c r="E351" s="122">
        <v>1.8317293496143074</v>
      </c>
      <c r="F351" s="84" t="s">
        <v>2801</v>
      </c>
      <c r="G351" s="84" t="b">
        <v>0</v>
      </c>
      <c r="H351" s="84" t="b">
        <v>0</v>
      </c>
      <c r="I351" s="84" t="b">
        <v>0</v>
      </c>
      <c r="J351" s="84" t="b">
        <v>0</v>
      </c>
      <c r="K351" s="84" t="b">
        <v>0</v>
      </c>
      <c r="L351" s="84" t="b">
        <v>0</v>
      </c>
    </row>
    <row r="352" spans="1:12" ht="15">
      <c r="A352" s="84" t="s">
        <v>2454</v>
      </c>
      <c r="B352" s="84" t="s">
        <v>2442</v>
      </c>
      <c r="C352" s="84">
        <v>2</v>
      </c>
      <c r="D352" s="122">
        <v>0.0013621256602689151</v>
      </c>
      <c r="E352" s="122">
        <v>1.7913006925586994</v>
      </c>
      <c r="F352" s="84" t="s">
        <v>2801</v>
      </c>
      <c r="G352" s="84" t="b">
        <v>0</v>
      </c>
      <c r="H352" s="84" t="b">
        <v>0</v>
      </c>
      <c r="I352" s="84" t="b">
        <v>0</v>
      </c>
      <c r="J352" s="84" t="b">
        <v>0</v>
      </c>
      <c r="K352" s="84" t="b">
        <v>0</v>
      </c>
      <c r="L352" s="84" t="b">
        <v>0</v>
      </c>
    </row>
    <row r="353" spans="1:12" ht="15">
      <c r="A353" s="84" t="s">
        <v>2577</v>
      </c>
      <c r="B353" s="84" t="s">
        <v>2023</v>
      </c>
      <c r="C353" s="84">
        <v>2</v>
      </c>
      <c r="D353" s="122">
        <v>0.0013621256602689151</v>
      </c>
      <c r="E353" s="122">
        <v>1.5125470916058705</v>
      </c>
      <c r="F353" s="84" t="s">
        <v>2801</v>
      </c>
      <c r="G353" s="84" t="b">
        <v>0</v>
      </c>
      <c r="H353" s="84" t="b">
        <v>0</v>
      </c>
      <c r="I353" s="84" t="b">
        <v>0</v>
      </c>
      <c r="J353" s="84" t="b">
        <v>0</v>
      </c>
      <c r="K353" s="84" t="b">
        <v>0</v>
      </c>
      <c r="L353" s="84" t="b">
        <v>0</v>
      </c>
    </row>
    <row r="354" spans="1:12" ht="15">
      <c r="A354" s="84" t="s">
        <v>2026</v>
      </c>
      <c r="B354" s="84" t="s">
        <v>2024</v>
      </c>
      <c r="C354" s="84">
        <v>2</v>
      </c>
      <c r="D354" s="122">
        <v>0.0013621256602689151</v>
      </c>
      <c r="E354" s="122">
        <v>0.6486331889899677</v>
      </c>
      <c r="F354" s="84" t="s">
        <v>2801</v>
      </c>
      <c r="G354" s="84" t="b">
        <v>0</v>
      </c>
      <c r="H354" s="84" t="b">
        <v>0</v>
      </c>
      <c r="I354" s="84" t="b">
        <v>0</v>
      </c>
      <c r="J354" s="84" t="b">
        <v>0</v>
      </c>
      <c r="K354" s="84" t="b">
        <v>0</v>
      </c>
      <c r="L354" s="84" t="b">
        <v>0</v>
      </c>
    </row>
    <row r="355" spans="1:12" ht="15">
      <c r="A355" s="84" t="s">
        <v>2453</v>
      </c>
      <c r="B355" s="84" t="s">
        <v>2670</v>
      </c>
      <c r="C355" s="84">
        <v>2</v>
      </c>
      <c r="D355" s="122">
        <v>0.0013621256602689151</v>
      </c>
      <c r="E355" s="122">
        <v>2.490270696894718</v>
      </c>
      <c r="F355" s="84" t="s">
        <v>2801</v>
      </c>
      <c r="G355" s="84" t="b">
        <v>0</v>
      </c>
      <c r="H355" s="84" t="b">
        <v>0</v>
      </c>
      <c r="I355" s="84" t="b">
        <v>0</v>
      </c>
      <c r="J355" s="84" t="b">
        <v>1</v>
      </c>
      <c r="K355" s="84" t="b">
        <v>0</v>
      </c>
      <c r="L355" s="84" t="b">
        <v>0</v>
      </c>
    </row>
    <row r="356" spans="1:12" ht="15">
      <c r="A356" s="84" t="s">
        <v>2670</v>
      </c>
      <c r="B356" s="84" t="s">
        <v>2080</v>
      </c>
      <c r="C356" s="84">
        <v>2</v>
      </c>
      <c r="D356" s="122">
        <v>0.0013621256602689151</v>
      </c>
      <c r="E356" s="122">
        <v>2.3653319602864182</v>
      </c>
      <c r="F356" s="84" t="s">
        <v>2801</v>
      </c>
      <c r="G356" s="84" t="b">
        <v>1</v>
      </c>
      <c r="H356" s="84" t="b">
        <v>0</v>
      </c>
      <c r="I356" s="84" t="b">
        <v>0</v>
      </c>
      <c r="J356" s="84" t="b">
        <v>0</v>
      </c>
      <c r="K356" s="84" t="b">
        <v>0</v>
      </c>
      <c r="L356" s="84" t="b">
        <v>0</v>
      </c>
    </row>
    <row r="357" spans="1:12" ht="15">
      <c r="A357" s="84" t="s">
        <v>2080</v>
      </c>
      <c r="B357" s="84" t="s">
        <v>252</v>
      </c>
      <c r="C357" s="84">
        <v>2</v>
      </c>
      <c r="D357" s="122">
        <v>0.0013621256602689151</v>
      </c>
      <c r="E357" s="122">
        <v>0.7121194465110745</v>
      </c>
      <c r="F357" s="84" t="s">
        <v>2801</v>
      </c>
      <c r="G357" s="84" t="b">
        <v>0</v>
      </c>
      <c r="H357" s="84" t="b">
        <v>0</v>
      </c>
      <c r="I357" s="84" t="b">
        <v>0</v>
      </c>
      <c r="J357" s="84" t="b">
        <v>0</v>
      </c>
      <c r="K357" s="84" t="b">
        <v>0</v>
      </c>
      <c r="L357" s="84" t="b">
        <v>0</v>
      </c>
    </row>
    <row r="358" spans="1:12" ht="15">
      <c r="A358" s="84" t="s">
        <v>2430</v>
      </c>
      <c r="B358" s="84" t="s">
        <v>2671</v>
      </c>
      <c r="C358" s="84">
        <v>2</v>
      </c>
      <c r="D358" s="122">
        <v>0.0013621256602689151</v>
      </c>
      <c r="E358" s="122">
        <v>2.3653319602864182</v>
      </c>
      <c r="F358" s="84" t="s">
        <v>2801</v>
      </c>
      <c r="G358" s="84" t="b">
        <v>0</v>
      </c>
      <c r="H358" s="84" t="b">
        <v>0</v>
      </c>
      <c r="I358" s="84" t="b">
        <v>0</v>
      </c>
      <c r="J358" s="84" t="b">
        <v>1</v>
      </c>
      <c r="K358" s="84" t="b">
        <v>0</v>
      </c>
      <c r="L358" s="84" t="b">
        <v>0</v>
      </c>
    </row>
    <row r="359" spans="1:12" ht="15">
      <c r="A359" s="84" t="s">
        <v>2671</v>
      </c>
      <c r="B359" s="84" t="s">
        <v>2672</v>
      </c>
      <c r="C359" s="84">
        <v>2</v>
      </c>
      <c r="D359" s="122">
        <v>0.0013621256602689151</v>
      </c>
      <c r="E359" s="122">
        <v>3.1434832106700616</v>
      </c>
      <c r="F359" s="84" t="s">
        <v>2801</v>
      </c>
      <c r="G359" s="84" t="b">
        <v>1</v>
      </c>
      <c r="H359" s="84" t="b">
        <v>0</v>
      </c>
      <c r="I359" s="84" t="b">
        <v>0</v>
      </c>
      <c r="J359" s="84" t="b">
        <v>0</v>
      </c>
      <c r="K359" s="84" t="b">
        <v>0</v>
      </c>
      <c r="L359" s="84" t="b">
        <v>0</v>
      </c>
    </row>
    <row r="360" spans="1:12" ht="15">
      <c r="A360" s="84" t="s">
        <v>2672</v>
      </c>
      <c r="B360" s="84" t="s">
        <v>2524</v>
      </c>
      <c r="C360" s="84">
        <v>2</v>
      </c>
      <c r="D360" s="122">
        <v>0.0013621256602689151</v>
      </c>
      <c r="E360" s="122">
        <v>2.8424532150060804</v>
      </c>
      <c r="F360" s="84" t="s">
        <v>2801</v>
      </c>
      <c r="G360" s="84" t="b">
        <v>0</v>
      </c>
      <c r="H360" s="84" t="b">
        <v>0</v>
      </c>
      <c r="I360" s="84" t="b">
        <v>0</v>
      </c>
      <c r="J360" s="84" t="b">
        <v>0</v>
      </c>
      <c r="K360" s="84" t="b">
        <v>0</v>
      </c>
      <c r="L360" s="84" t="b">
        <v>0</v>
      </c>
    </row>
    <row r="361" spans="1:12" ht="15">
      <c r="A361" s="84" t="s">
        <v>2493</v>
      </c>
      <c r="B361" s="84" t="s">
        <v>2529</v>
      </c>
      <c r="C361" s="84">
        <v>2</v>
      </c>
      <c r="D361" s="122">
        <v>0.0013621256602689151</v>
      </c>
      <c r="E361" s="122">
        <v>2.444513206334043</v>
      </c>
      <c r="F361" s="84" t="s">
        <v>2801</v>
      </c>
      <c r="G361" s="84" t="b">
        <v>0</v>
      </c>
      <c r="H361" s="84" t="b">
        <v>0</v>
      </c>
      <c r="I361" s="84" t="b">
        <v>0</v>
      </c>
      <c r="J361" s="84" t="b">
        <v>0</v>
      </c>
      <c r="K361" s="84" t="b">
        <v>0</v>
      </c>
      <c r="L361" s="84" t="b">
        <v>0</v>
      </c>
    </row>
    <row r="362" spans="1:12" ht="15">
      <c r="A362" s="84" t="s">
        <v>2580</v>
      </c>
      <c r="B362" s="84" t="s">
        <v>2674</v>
      </c>
      <c r="C362" s="84">
        <v>2</v>
      </c>
      <c r="D362" s="122">
        <v>0.0013621256602689151</v>
      </c>
      <c r="E362" s="122">
        <v>2.9673919516143807</v>
      </c>
      <c r="F362" s="84" t="s">
        <v>2801</v>
      </c>
      <c r="G362" s="84" t="b">
        <v>0</v>
      </c>
      <c r="H362" s="84" t="b">
        <v>0</v>
      </c>
      <c r="I362" s="84" t="b">
        <v>0</v>
      </c>
      <c r="J362" s="84" t="b">
        <v>0</v>
      </c>
      <c r="K362" s="84" t="b">
        <v>0</v>
      </c>
      <c r="L362" s="84" t="b">
        <v>0</v>
      </c>
    </row>
    <row r="363" spans="1:12" ht="15">
      <c r="A363" s="84" t="s">
        <v>2674</v>
      </c>
      <c r="B363" s="84" t="s">
        <v>2469</v>
      </c>
      <c r="C363" s="84">
        <v>2</v>
      </c>
      <c r="D363" s="122">
        <v>0.0013621256602689151</v>
      </c>
      <c r="E363" s="122">
        <v>2.599415166319786</v>
      </c>
      <c r="F363" s="84" t="s">
        <v>2801</v>
      </c>
      <c r="G363" s="84" t="b">
        <v>0</v>
      </c>
      <c r="H363" s="84" t="b">
        <v>0</v>
      </c>
      <c r="I363" s="84" t="b">
        <v>0</v>
      </c>
      <c r="J363" s="84" t="b">
        <v>0</v>
      </c>
      <c r="K363" s="84" t="b">
        <v>0</v>
      </c>
      <c r="L363" s="84" t="b">
        <v>0</v>
      </c>
    </row>
    <row r="364" spans="1:12" ht="15">
      <c r="A364" s="84" t="s">
        <v>2471</v>
      </c>
      <c r="B364" s="84" t="s">
        <v>2675</v>
      </c>
      <c r="C364" s="84">
        <v>2</v>
      </c>
      <c r="D364" s="122">
        <v>0.0013621256602689151</v>
      </c>
      <c r="E364" s="122">
        <v>2.6663619559503995</v>
      </c>
      <c r="F364" s="84" t="s">
        <v>2801</v>
      </c>
      <c r="G364" s="84" t="b">
        <v>0</v>
      </c>
      <c r="H364" s="84" t="b">
        <v>0</v>
      </c>
      <c r="I364" s="84" t="b">
        <v>0</v>
      </c>
      <c r="J364" s="84" t="b">
        <v>0</v>
      </c>
      <c r="K364" s="84" t="b">
        <v>0</v>
      </c>
      <c r="L364" s="84" t="b">
        <v>0</v>
      </c>
    </row>
    <row r="365" spans="1:12" ht="15">
      <c r="A365" s="84" t="s">
        <v>2675</v>
      </c>
      <c r="B365" s="84" t="s">
        <v>265</v>
      </c>
      <c r="C365" s="84">
        <v>2</v>
      </c>
      <c r="D365" s="122">
        <v>0.0013621256602689151</v>
      </c>
      <c r="E365" s="122">
        <v>1.5254351139579692</v>
      </c>
      <c r="F365" s="84" t="s">
        <v>2801</v>
      </c>
      <c r="G365" s="84" t="b">
        <v>0</v>
      </c>
      <c r="H365" s="84" t="b">
        <v>0</v>
      </c>
      <c r="I365" s="84" t="b">
        <v>0</v>
      </c>
      <c r="J365" s="84" t="b">
        <v>0</v>
      </c>
      <c r="K365" s="84" t="b">
        <v>0</v>
      </c>
      <c r="L365" s="84" t="b">
        <v>0</v>
      </c>
    </row>
    <row r="366" spans="1:12" ht="15">
      <c r="A366" s="84" t="s">
        <v>2105</v>
      </c>
      <c r="B366" s="84" t="s">
        <v>252</v>
      </c>
      <c r="C366" s="84">
        <v>2</v>
      </c>
      <c r="D366" s="122">
        <v>0.0013621256602689151</v>
      </c>
      <c r="E366" s="122">
        <v>0.6451726568804613</v>
      </c>
      <c r="F366" s="84" t="s">
        <v>2801</v>
      </c>
      <c r="G366" s="84" t="b">
        <v>0</v>
      </c>
      <c r="H366" s="84" t="b">
        <v>0</v>
      </c>
      <c r="I366" s="84" t="b">
        <v>0</v>
      </c>
      <c r="J366" s="84" t="b">
        <v>0</v>
      </c>
      <c r="K366" s="84" t="b">
        <v>0</v>
      </c>
      <c r="L366" s="84" t="b">
        <v>0</v>
      </c>
    </row>
    <row r="367" spans="1:12" ht="15">
      <c r="A367" s="84" t="s">
        <v>252</v>
      </c>
      <c r="B367" s="84" t="s">
        <v>2676</v>
      </c>
      <c r="C367" s="84">
        <v>2</v>
      </c>
      <c r="D367" s="122">
        <v>0.0013621256602689151</v>
      </c>
      <c r="E367" s="122">
        <v>1.2541815081637515</v>
      </c>
      <c r="F367" s="84" t="s">
        <v>2801</v>
      </c>
      <c r="G367" s="84" t="b">
        <v>0</v>
      </c>
      <c r="H367" s="84" t="b">
        <v>0</v>
      </c>
      <c r="I367" s="84" t="b">
        <v>0</v>
      </c>
      <c r="J367" s="84" t="b">
        <v>0</v>
      </c>
      <c r="K367" s="84" t="b">
        <v>0</v>
      </c>
      <c r="L367" s="84" t="b">
        <v>0</v>
      </c>
    </row>
    <row r="368" spans="1:12" ht="15">
      <c r="A368" s="84" t="s">
        <v>2676</v>
      </c>
      <c r="B368" s="84" t="s">
        <v>2439</v>
      </c>
      <c r="C368" s="84">
        <v>2</v>
      </c>
      <c r="D368" s="122">
        <v>0.0013621256602689151</v>
      </c>
      <c r="E368" s="122">
        <v>2.444513206334043</v>
      </c>
      <c r="F368" s="84" t="s">
        <v>2801</v>
      </c>
      <c r="G368" s="84" t="b">
        <v>0</v>
      </c>
      <c r="H368" s="84" t="b">
        <v>0</v>
      </c>
      <c r="I368" s="84" t="b">
        <v>0</v>
      </c>
      <c r="J368" s="84" t="b">
        <v>0</v>
      </c>
      <c r="K368" s="84" t="b">
        <v>0</v>
      </c>
      <c r="L368" s="84" t="b">
        <v>0</v>
      </c>
    </row>
    <row r="369" spans="1:12" ht="15">
      <c r="A369" s="84" t="s">
        <v>2026</v>
      </c>
      <c r="B369" s="84" t="s">
        <v>562</v>
      </c>
      <c r="C369" s="84">
        <v>2</v>
      </c>
      <c r="D369" s="122">
        <v>0.0013621256602689151</v>
      </c>
      <c r="E369" s="122">
        <v>0.6663619559503994</v>
      </c>
      <c r="F369" s="84" t="s">
        <v>2801</v>
      </c>
      <c r="G369" s="84" t="b">
        <v>0</v>
      </c>
      <c r="H369" s="84" t="b">
        <v>0</v>
      </c>
      <c r="I369" s="84" t="b">
        <v>0</v>
      </c>
      <c r="J369" s="84" t="b">
        <v>0</v>
      </c>
      <c r="K369" s="84" t="b">
        <v>0</v>
      </c>
      <c r="L369" s="84" t="b">
        <v>0</v>
      </c>
    </row>
    <row r="370" spans="1:12" ht="15">
      <c r="A370" s="84" t="s">
        <v>2592</v>
      </c>
      <c r="B370" s="84" t="s">
        <v>2681</v>
      </c>
      <c r="C370" s="84">
        <v>2</v>
      </c>
      <c r="D370" s="122">
        <v>0.0013621256602689151</v>
      </c>
      <c r="E370" s="122">
        <v>2.9673919516143807</v>
      </c>
      <c r="F370" s="84" t="s">
        <v>2801</v>
      </c>
      <c r="G370" s="84" t="b">
        <v>1</v>
      </c>
      <c r="H370" s="84" t="b">
        <v>0</v>
      </c>
      <c r="I370" s="84" t="b">
        <v>0</v>
      </c>
      <c r="J370" s="84" t="b">
        <v>0</v>
      </c>
      <c r="K370" s="84" t="b">
        <v>0</v>
      </c>
      <c r="L370" s="84" t="b">
        <v>0</v>
      </c>
    </row>
    <row r="371" spans="1:12" ht="15">
      <c r="A371" s="84" t="s">
        <v>2681</v>
      </c>
      <c r="B371" s="84" t="s">
        <v>2682</v>
      </c>
      <c r="C371" s="84">
        <v>2</v>
      </c>
      <c r="D371" s="122">
        <v>0.0013621256602689151</v>
      </c>
      <c r="E371" s="122">
        <v>3.1434832106700616</v>
      </c>
      <c r="F371" s="84" t="s">
        <v>2801</v>
      </c>
      <c r="G371" s="84" t="b">
        <v>0</v>
      </c>
      <c r="H371" s="84" t="b">
        <v>0</v>
      </c>
      <c r="I371" s="84" t="b">
        <v>0</v>
      </c>
      <c r="J371" s="84" t="b">
        <v>0</v>
      </c>
      <c r="K371" s="84" t="b">
        <v>0</v>
      </c>
      <c r="L371" s="84" t="b">
        <v>0</v>
      </c>
    </row>
    <row r="372" spans="1:12" ht="15">
      <c r="A372" s="84" t="s">
        <v>2531</v>
      </c>
      <c r="B372" s="84" t="s">
        <v>2683</v>
      </c>
      <c r="C372" s="84">
        <v>2</v>
      </c>
      <c r="D372" s="122">
        <v>0.0013621256602689151</v>
      </c>
      <c r="E372" s="122">
        <v>2.8424532150060804</v>
      </c>
      <c r="F372" s="84" t="s">
        <v>2801</v>
      </c>
      <c r="G372" s="84" t="b">
        <v>1</v>
      </c>
      <c r="H372" s="84" t="b">
        <v>0</v>
      </c>
      <c r="I372" s="84" t="b">
        <v>0</v>
      </c>
      <c r="J372" s="84" t="b">
        <v>0</v>
      </c>
      <c r="K372" s="84" t="b">
        <v>0</v>
      </c>
      <c r="L372" s="84" t="b">
        <v>0</v>
      </c>
    </row>
    <row r="373" spans="1:12" ht="15">
      <c r="A373" s="84" t="s">
        <v>2683</v>
      </c>
      <c r="B373" s="84" t="s">
        <v>2684</v>
      </c>
      <c r="C373" s="84">
        <v>2</v>
      </c>
      <c r="D373" s="122">
        <v>0.0013621256602689151</v>
      </c>
      <c r="E373" s="122">
        <v>3.1434832106700616</v>
      </c>
      <c r="F373" s="84" t="s">
        <v>2801</v>
      </c>
      <c r="G373" s="84" t="b">
        <v>0</v>
      </c>
      <c r="H373" s="84" t="b">
        <v>0</v>
      </c>
      <c r="I373" s="84" t="b">
        <v>0</v>
      </c>
      <c r="J373" s="84" t="b">
        <v>0</v>
      </c>
      <c r="K373" s="84" t="b">
        <v>0</v>
      </c>
      <c r="L373" s="84" t="b">
        <v>0</v>
      </c>
    </row>
    <row r="374" spans="1:12" ht="15">
      <c r="A374" s="84" t="s">
        <v>290</v>
      </c>
      <c r="B374" s="84" t="s">
        <v>2446</v>
      </c>
      <c r="C374" s="84">
        <v>2</v>
      </c>
      <c r="D374" s="122">
        <v>0.0013621256602689151</v>
      </c>
      <c r="E374" s="122">
        <v>2.1434832106700616</v>
      </c>
      <c r="F374" s="84" t="s">
        <v>2801</v>
      </c>
      <c r="G374" s="84" t="b">
        <v>0</v>
      </c>
      <c r="H374" s="84" t="b">
        <v>0</v>
      </c>
      <c r="I374" s="84" t="b">
        <v>0</v>
      </c>
      <c r="J374" s="84" t="b">
        <v>0</v>
      </c>
      <c r="K374" s="84" t="b">
        <v>0</v>
      </c>
      <c r="L374" s="84" t="b">
        <v>0</v>
      </c>
    </row>
    <row r="375" spans="1:12" ht="15">
      <c r="A375" s="84" t="s">
        <v>252</v>
      </c>
      <c r="B375" s="84" t="s">
        <v>2601</v>
      </c>
      <c r="C375" s="84">
        <v>2</v>
      </c>
      <c r="D375" s="122">
        <v>0.0013621256602689151</v>
      </c>
      <c r="E375" s="122">
        <v>1.2541815081637515</v>
      </c>
      <c r="F375" s="84" t="s">
        <v>2801</v>
      </c>
      <c r="G375" s="84" t="b">
        <v>0</v>
      </c>
      <c r="H375" s="84" t="b">
        <v>0</v>
      </c>
      <c r="I375" s="84" t="b">
        <v>0</v>
      </c>
      <c r="J375" s="84" t="b">
        <v>1</v>
      </c>
      <c r="K375" s="84" t="b">
        <v>0</v>
      </c>
      <c r="L375" s="84" t="b">
        <v>0</v>
      </c>
    </row>
    <row r="376" spans="1:12" ht="15">
      <c r="A376" s="84" t="s">
        <v>252</v>
      </c>
      <c r="B376" s="84" t="s">
        <v>2605</v>
      </c>
      <c r="C376" s="84">
        <v>2</v>
      </c>
      <c r="D376" s="122">
        <v>0.0013621256602689151</v>
      </c>
      <c r="E376" s="122">
        <v>1.2541815081637515</v>
      </c>
      <c r="F376" s="84" t="s">
        <v>2801</v>
      </c>
      <c r="G376" s="84" t="b">
        <v>0</v>
      </c>
      <c r="H376" s="84" t="b">
        <v>0</v>
      </c>
      <c r="I376" s="84" t="b">
        <v>0</v>
      </c>
      <c r="J376" s="84" t="b">
        <v>0</v>
      </c>
      <c r="K376" s="84" t="b">
        <v>0</v>
      </c>
      <c r="L376" s="84" t="b">
        <v>0</v>
      </c>
    </row>
    <row r="377" spans="1:12" ht="15">
      <c r="A377" s="84" t="s">
        <v>2023</v>
      </c>
      <c r="B377" s="84" t="s">
        <v>2685</v>
      </c>
      <c r="C377" s="84">
        <v>2</v>
      </c>
      <c r="D377" s="122">
        <v>0.0013621256602689151</v>
      </c>
      <c r="E377" s="122">
        <v>1.720237336733254</v>
      </c>
      <c r="F377" s="84" t="s">
        <v>2801</v>
      </c>
      <c r="G377" s="84" t="b">
        <v>0</v>
      </c>
      <c r="H377" s="84" t="b">
        <v>0</v>
      </c>
      <c r="I377" s="84" t="b">
        <v>0</v>
      </c>
      <c r="J377" s="84" t="b">
        <v>0</v>
      </c>
      <c r="K377" s="84" t="b">
        <v>0</v>
      </c>
      <c r="L377" s="84" t="b">
        <v>0</v>
      </c>
    </row>
    <row r="378" spans="1:12" ht="15">
      <c r="A378" s="84" t="s">
        <v>2686</v>
      </c>
      <c r="B378" s="84" t="s">
        <v>255</v>
      </c>
      <c r="C378" s="84">
        <v>2</v>
      </c>
      <c r="D378" s="122">
        <v>0.0013621256602689151</v>
      </c>
      <c r="E378" s="122">
        <v>2.403120521175818</v>
      </c>
      <c r="F378" s="84" t="s">
        <v>2801</v>
      </c>
      <c r="G378" s="84" t="b">
        <v>0</v>
      </c>
      <c r="H378" s="84" t="b">
        <v>0</v>
      </c>
      <c r="I378" s="84" t="b">
        <v>0</v>
      </c>
      <c r="J378" s="84" t="b">
        <v>0</v>
      </c>
      <c r="K378" s="84" t="b">
        <v>0</v>
      </c>
      <c r="L378" s="84" t="b">
        <v>0</v>
      </c>
    </row>
    <row r="379" spans="1:12" ht="15">
      <c r="A379" s="84" t="s">
        <v>255</v>
      </c>
      <c r="B379" s="84" t="s">
        <v>252</v>
      </c>
      <c r="C379" s="84">
        <v>2</v>
      </c>
      <c r="D379" s="122">
        <v>0.0013621256602689151</v>
      </c>
      <c r="E379" s="122">
        <v>0.7913006925586993</v>
      </c>
      <c r="F379" s="84" t="s">
        <v>2801</v>
      </c>
      <c r="G379" s="84" t="b">
        <v>0</v>
      </c>
      <c r="H379" s="84" t="b">
        <v>0</v>
      </c>
      <c r="I379" s="84" t="b">
        <v>0</v>
      </c>
      <c r="J379" s="84" t="b">
        <v>0</v>
      </c>
      <c r="K379" s="84" t="b">
        <v>0</v>
      </c>
      <c r="L379" s="84" t="b">
        <v>0</v>
      </c>
    </row>
    <row r="380" spans="1:12" ht="15">
      <c r="A380" s="84" t="s">
        <v>252</v>
      </c>
      <c r="B380" s="84" t="s">
        <v>2687</v>
      </c>
      <c r="C380" s="84">
        <v>2</v>
      </c>
      <c r="D380" s="122">
        <v>0.0013621256602689151</v>
      </c>
      <c r="E380" s="122">
        <v>1.2541815081637515</v>
      </c>
      <c r="F380" s="84" t="s">
        <v>2801</v>
      </c>
      <c r="G380" s="84" t="b">
        <v>0</v>
      </c>
      <c r="H380" s="84" t="b">
        <v>0</v>
      </c>
      <c r="I380" s="84" t="b">
        <v>0</v>
      </c>
      <c r="J380" s="84" t="b">
        <v>0</v>
      </c>
      <c r="K380" s="84" t="b">
        <v>0</v>
      </c>
      <c r="L380" s="84" t="b">
        <v>0</v>
      </c>
    </row>
    <row r="381" spans="1:12" ht="15">
      <c r="A381" s="84" t="s">
        <v>2687</v>
      </c>
      <c r="B381" s="84" t="s">
        <v>2103</v>
      </c>
      <c r="C381" s="84">
        <v>2</v>
      </c>
      <c r="D381" s="122">
        <v>0.0013621256602689151</v>
      </c>
      <c r="E381" s="122">
        <v>2.8424532150060804</v>
      </c>
      <c r="F381" s="84" t="s">
        <v>2801</v>
      </c>
      <c r="G381" s="84" t="b">
        <v>0</v>
      </c>
      <c r="H381" s="84" t="b">
        <v>0</v>
      </c>
      <c r="I381" s="84" t="b">
        <v>0</v>
      </c>
      <c r="J381" s="84" t="b">
        <v>0</v>
      </c>
      <c r="K381" s="84" t="b">
        <v>0</v>
      </c>
      <c r="L381" s="84" t="b">
        <v>0</v>
      </c>
    </row>
    <row r="382" spans="1:12" ht="15">
      <c r="A382" s="84" t="s">
        <v>2103</v>
      </c>
      <c r="B382" s="84" t="s">
        <v>2607</v>
      </c>
      <c r="C382" s="84">
        <v>2</v>
      </c>
      <c r="D382" s="122">
        <v>0.0013621256602689151</v>
      </c>
      <c r="E382" s="122">
        <v>2.6663619559503995</v>
      </c>
      <c r="F382" s="84" t="s">
        <v>2801</v>
      </c>
      <c r="G382" s="84" t="b">
        <v>0</v>
      </c>
      <c r="H382" s="84" t="b">
        <v>0</v>
      </c>
      <c r="I382" s="84" t="b">
        <v>0</v>
      </c>
      <c r="J382" s="84" t="b">
        <v>0</v>
      </c>
      <c r="K382" s="84" t="b">
        <v>0</v>
      </c>
      <c r="L382" s="84" t="b">
        <v>0</v>
      </c>
    </row>
    <row r="383" spans="1:12" ht="15">
      <c r="A383" s="84" t="s">
        <v>2607</v>
      </c>
      <c r="B383" s="84" t="s">
        <v>2423</v>
      </c>
      <c r="C383" s="84">
        <v>2</v>
      </c>
      <c r="D383" s="122">
        <v>0.0013621256602689151</v>
      </c>
      <c r="E383" s="122">
        <v>1.9259992664561556</v>
      </c>
      <c r="F383" s="84" t="s">
        <v>2801</v>
      </c>
      <c r="G383" s="84" t="b">
        <v>0</v>
      </c>
      <c r="H383" s="84" t="b">
        <v>0</v>
      </c>
      <c r="I383" s="84" t="b">
        <v>0</v>
      </c>
      <c r="J383" s="84" t="b">
        <v>0</v>
      </c>
      <c r="K383" s="84" t="b">
        <v>0</v>
      </c>
      <c r="L383" s="84" t="b">
        <v>0</v>
      </c>
    </row>
    <row r="384" spans="1:12" ht="15">
      <c r="A384" s="84" t="s">
        <v>2423</v>
      </c>
      <c r="B384" s="84" t="s">
        <v>2446</v>
      </c>
      <c r="C384" s="84">
        <v>2</v>
      </c>
      <c r="D384" s="122">
        <v>0.0013621256602689151</v>
      </c>
      <c r="E384" s="122">
        <v>1.423323907264105</v>
      </c>
      <c r="F384" s="84" t="s">
        <v>2801</v>
      </c>
      <c r="G384" s="84" t="b">
        <v>0</v>
      </c>
      <c r="H384" s="84" t="b">
        <v>0</v>
      </c>
      <c r="I384" s="84" t="b">
        <v>0</v>
      </c>
      <c r="J384" s="84" t="b">
        <v>0</v>
      </c>
      <c r="K384" s="84" t="b">
        <v>0</v>
      </c>
      <c r="L384" s="84" t="b">
        <v>0</v>
      </c>
    </row>
    <row r="385" spans="1:12" ht="15">
      <c r="A385" s="84" t="s">
        <v>2446</v>
      </c>
      <c r="B385" s="84" t="s">
        <v>2688</v>
      </c>
      <c r="C385" s="84">
        <v>2</v>
      </c>
      <c r="D385" s="122">
        <v>0.0013621256602689151</v>
      </c>
      <c r="E385" s="122">
        <v>2.5414232193420996</v>
      </c>
      <c r="F385" s="84" t="s">
        <v>2801</v>
      </c>
      <c r="G385" s="84" t="b">
        <v>0</v>
      </c>
      <c r="H385" s="84" t="b">
        <v>0</v>
      </c>
      <c r="I385" s="84" t="b">
        <v>0</v>
      </c>
      <c r="J385" s="84" t="b">
        <v>0</v>
      </c>
      <c r="K385" s="84" t="b">
        <v>0</v>
      </c>
      <c r="L385" s="84" t="b">
        <v>0</v>
      </c>
    </row>
    <row r="386" spans="1:12" ht="15">
      <c r="A386" s="84" t="s">
        <v>2688</v>
      </c>
      <c r="B386" s="84" t="s">
        <v>2446</v>
      </c>
      <c r="C386" s="84">
        <v>2</v>
      </c>
      <c r="D386" s="122">
        <v>0.0013621256602689151</v>
      </c>
      <c r="E386" s="122">
        <v>2.444513206334043</v>
      </c>
      <c r="F386" s="84" t="s">
        <v>2801</v>
      </c>
      <c r="G386" s="84" t="b">
        <v>0</v>
      </c>
      <c r="H386" s="84" t="b">
        <v>0</v>
      </c>
      <c r="I386" s="84" t="b">
        <v>0</v>
      </c>
      <c r="J386" s="84" t="b">
        <v>0</v>
      </c>
      <c r="K386" s="84" t="b">
        <v>0</v>
      </c>
      <c r="L386" s="84" t="b">
        <v>0</v>
      </c>
    </row>
    <row r="387" spans="1:12" ht="15">
      <c r="A387" s="84" t="s">
        <v>2437</v>
      </c>
      <c r="B387" s="84" t="s">
        <v>2689</v>
      </c>
      <c r="C387" s="84">
        <v>2</v>
      </c>
      <c r="D387" s="122">
        <v>0.0013621256602689151</v>
      </c>
      <c r="E387" s="122">
        <v>2.403120521175818</v>
      </c>
      <c r="F387" s="84" t="s">
        <v>2801</v>
      </c>
      <c r="G387" s="84" t="b">
        <v>0</v>
      </c>
      <c r="H387" s="84" t="b">
        <v>0</v>
      </c>
      <c r="I387" s="84" t="b">
        <v>0</v>
      </c>
      <c r="J387" s="84" t="b">
        <v>0</v>
      </c>
      <c r="K387" s="84" t="b">
        <v>0</v>
      </c>
      <c r="L387" s="84" t="b">
        <v>0</v>
      </c>
    </row>
    <row r="388" spans="1:12" ht="15">
      <c r="A388" s="84" t="s">
        <v>2689</v>
      </c>
      <c r="B388" s="84" t="s">
        <v>2426</v>
      </c>
      <c r="C388" s="84">
        <v>2</v>
      </c>
      <c r="D388" s="122">
        <v>0.0013621256602689151</v>
      </c>
      <c r="E388" s="122">
        <v>2.2983851706558047</v>
      </c>
      <c r="F388" s="84" t="s">
        <v>2801</v>
      </c>
      <c r="G388" s="84" t="b">
        <v>0</v>
      </c>
      <c r="H388" s="84" t="b">
        <v>0</v>
      </c>
      <c r="I388" s="84" t="b">
        <v>0</v>
      </c>
      <c r="J388" s="84" t="b">
        <v>0</v>
      </c>
      <c r="K388" s="84" t="b">
        <v>0</v>
      </c>
      <c r="L388" s="84" t="b">
        <v>0</v>
      </c>
    </row>
    <row r="389" spans="1:12" ht="15">
      <c r="A389" s="84" t="s">
        <v>2690</v>
      </c>
      <c r="B389" s="84" t="s">
        <v>2496</v>
      </c>
      <c r="C389" s="84">
        <v>2</v>
      </c>
      <c r="D389" s="122">
        <v>0.0013621256602689151</v>
      </c>
      <c r="E389" s="122">
        <v>2.745543201998024</v>
      </c>
      <c r="F389" s="84" t="s">
        <v>2801</v>
      </c>
      <c r="G389" s="84" t="b">
        <v>0</v>
      </c>
      <c r="H389" s="84" t="b">
        <v>0</v>
      </c>
      <c r="I389" s="84" t="b">
        <v>0</v>
      </c>
      <c r="J389" s="84" t="b">
        <v>0</v>
      </c>
      <c r="K389" s="84" t="b">
        <v>0</v>
      </c>
      <c r="L389" s="84" t="b">
        <v>0</v>
      </c>
    </row>
    <row r="390" spans="1:12" ht="15">
      <c r="A390" s="84" t="s">
        <v>2496</v>
      </c>
      <c r="B390" s="84" t="s">
        <v>2608</v>
      </c>
      <c r="C390" s="84">
        <v>2</v>
      </c>
      <c r="D390" s="122">
        <v>0.0013621256602689151</v>
      </c>
      <c r="E390" s="122">
        <v>2.569451942942343</v>
      </c>
      <c r="F390" s="84" t="s">
        <v>2801</v>
      </c>
      <c r="G390" s="84" t="b">
        <v>0</v>
      </c>
      <c r="H390" s="84" t="b">
        <v>0</v>
      </c>
      <c r="I390" s="84" t="b">
        <v>0</v>
      </c>
      <c r="J390" s="84" t="b">
        <v>0</v>
      </c>
      <c r="K390" s="84" t="b">
        <v>0</v>
      </c>
      <c r="L390" s="84" t="b">
        <v>0</v>
      </c>
    </row>
    <row r="391" spans="1:12" ht="15">
      <c r="A391" s="84" t="s">
        <v>2608</v>
      </c>
      <c r="B391" s="84" t="s">
        <v>2476</v>
      </c>
      <c r="C391" s="84">
        <v>2</v>
      </c>
      <c r="D391" s="122">
        <v>0.0013621256602689151</v>
      </c>
      <c r="E391" s="122">
        <v>2.490270696894718</v>
      </c>
      <c r="F391" s="84" t="s">
        <v>2801</v>
      </c>
      <c r="G391" s="84" t="b">
        <v>0</v>
      </c>
      <c r="H391" s="84" t="b">
        <v>0</v>
      </c>
      <c r="I391" s="84" t="b">
        <v>0</v>
      </c>
      <c r="J391" s="84" t="b">
        <v>0</v>
      </c>
      <c r="K391" s="84" t="b">
        <v>0</v>
      </c>
      <c r="L391" s="84" t="b">
        <v>0</v>
      </c>
    </row>
    <row r="392" spans="1:12" ht="15">
      <c r="A392" s="84" t="s">
        <v>2476</v>
      </c>
      <c r="B392" s="84" t="s">
        <v>2691</v>
      </c>
      <c r="C392" s="84">
        <v>2</v>
      </c>
      <c r="D392" s="122">
        <v>0.0013621256602689151</v>
      </c>
      <c r="E392" s="122">
        <v>2.6663619559503995</v>
      </c>
      <c r="F392" s="84" t="s">
        <v>2801</v>
      </c>
      <c r="G392" s="84" t="b">
        <v>0</v>
      </c>
      <c r="H392" s="84" t="b">
        <v>0</v>
      </c>
      <c r="I392" s="84" t="b">
        <v>0</v>
      </c>
      <c r="J392" s="84" t="b">
        <v>1</v>
      </c>
      <c r="K392" s="84" t="b">
        <v>0</v>
      </c>
      <c r="L392" s="84" t="b">
        <v>0</v>
      </c>
    </row>
    <row r="393" spans="1:12" ht="15">
      <c r="A393" s="84" t="s">
        <v>2691</v>
      </c>
      <c r="B393" s="84" t="s">
        <v>2481</v>
      </c>
      <c r="C393" s="84">
        <v>2</v>
      </c>
      <c r="D393" s="122">
        <v>0.0013621256602689151</v>
      </c>
      <c r="E393" s="122">
        <v>2.6663619559503995</v>
      </c>
      <c r="F393" s="84" t="s">
        <v>2801</v>
      </c>
      <c r="G393" s="84" t="b">
        <v>1</v>
      </c>
      <c r="H393" s="84" t="b">
        <v>0</v>
      </c>
      <c r="I393" s="84" t="b">
        <v>0</v>
      </c>
      <c r="J393" s="84" t="b">
        <v>0</v>
      </c>
      <c r="K393" s="84" t="b">
        <v>0</v>
      </c>
      <c r="L393" s="84" t="b">
        <v>0</v>
      </c>
    </row>
    <row r="394" spans="1:12" ht="15">
      <c r="A394" s="84" t="s">
        <v>2434</v>
      </c>
      <c r="B394" s="84" t="s">
        <v>252</v>
      </c>
      <c r="C394" s="84">
        <v>2</v>
      </c>
      <c r="D394" s="122">
        <v>0.0013621256602689151</v>
      </c>
      <c r="E394" s="122">
        <v>0.7499080074004744</v>
      </c>
      <c r="F394" s="84" t="s">
        <v>2801</v>
      </c>
      <c r="G394" s="84" t="b">
        <v>0</v>
      </c>
      <c r="H394" s="84" t="b">
        <v>0</v>
      </c>
      <c r="I394" s="84" t="b">
        <v>0</v>
      </c>
      <c r="J394" s="84" t="b">
        <v>0</v>
      </c>
      <c r="K394" s="84" t="b">
        <v>0</v>
      </c>
      <c r="L394" s="84" t="b">
        <v>0</v>
      </c>
    </row>
    <row r="395" spans="1:12" ht="15">
      <c r="A395" s="84" t="s">
        <v>252</v>
      </c>
      <c r="B395" s="84" t="s">
        <v>2426</v>
      </c>
      <c r="C395" s="84">
        <v>2</v>
      </c>
      <c r="D395" s="122">
        <v>0.0013621256602689151</v>
      </c>
      <c r="E395" s="122">
        <v>0.40908346814949464</v>
      </c>
      <c r="F395" s="84" t="s">
        <v>2801</v>
      </c>
      <c r="G395" s="84" t="b">
        <v>0</v>
      </c>
      <c r="H395" s="84" t="b">
        <v>0</v>
      </c>
      <c r="I395" s="84" t="b">
        <v>0</v>
      </c>
      <c r="J395" s="84" t="b">
        <v>0</v>
      </c>
      <c r="K395" s="84" t="b">
        <v>0</v>
      </c>
      <c r="L395" s="84" t="b">
        <v>0</v>
      </c>
    </row>
    <row r="396" spans="1:12" ht="15">
      <c r="A396" s="84" t="s">
        <v>2426</v>
      </c>
      <c r="B396" s="84" t="s">
        <v>2067</v>
      </c>
      <c r="C396" s="84">
        <v>2</v>
      </c>
      <c r="D396" s="122">
        <v>0.0013621256602689151</v>
      </c>
      <c r="E396" s="122">
        <v>1.1692018517922311</v>
      </c>
      <c r="F396" s="84" t="s">
        <v>2801</v>
      </c>
      <c r="G396" s="84" t="b">
        <v>0</v>
      </c>
      <c r="H396" s="84" t="b">
        <v>0</v>
      </c>
      <c r="I396" s="84" t="b">
        <v>0</v>
      </c>
      <c r="J396" s="84" t="b">
        <v>0</v>
      </c>
      <c r="K396" s="84" t="b">
        <v>0</v>
      </c>
      <c r="L396" s="84" t="b">
        <v>0</v>
      </c>
    </row>
    <row r="397" spans="1:12" ht="15">
      <c r="A397" s="84" t="s">
        <v>2692</v>
      </c>
      <c r="B397" s="84" t="s">
        <v>252</v>
      </c>
      <c r="C397" s="84">
        <v>2</v>
      </c>
      <c r="D397" s="122">
        <v>0.0013621256602689151</v>
      </c>
      <c r="E397" s="122">
        <v>1.4902706968947181</v>
      </c>
      <c r="F397" s="84" t="s">
        <v>2801</v>
      </c>
      <c r="G397" s="84" t="b">
        <v>0</v>
      </c>
      <c r="H397" s="84" t="b">
        <v>0</v>
      </c>
      <c r="I397" s="84" t="b">
        <v>0</v>
      </c>
      <c r="J397" s="84" t="b">
        <v>0</v>
      </c>
      <c r="K397" s="84" t="b">
        <v>0</v>
      </c>
      <c r="L397" s="84" t="b">
        <v>0</v>
      </c>
    </row>
    <row r="398" spans="1:12" ht="15">
      <c r="A398" s="84" t="s">
        <v>2067</v>
      </c>
      <c r="B398" s="84" t="s">
        <v>2446</v>
      </c>
      <c r="C398" s="84">
        <v>2</v>
      </c>
      <c r="D398" s="122">
        <v>0.0013621256602689151</v>
      </c>
      <c r="E398" s="122">
        <v>1.298385170655805</v>
      </c>
      <c r="F398" s="84" t="s">
        <v>2801</v>
      </c>
      <c r="G398" s="84" t="b">
        <v>0</v>
      </c>
      <c r="H398" s="84" t="b">
        <v>0</v>
      </c>
      <c r="I398" s="84" t="b">
        <v>0</v>
      </c>
      <c r="J398" s="84" t="b">
        <v>0</v>
      </c>
      <c r="K398" s="84" t="b">
        <v>0</v>
      </c>
      <c r="L398" s="84" t="b">
        <v>0</v>
      </c>
    </row>
    <row r="399" spans="1:12" ht="15">
      <c r="A399" s="84" t="s">
        <v>2446</v>
      </c>
      <c r="B399" s="84" t="s">
        <v>2481</v>
      </c>
      <c r="C399" s="84">
        <v>2</v>
      </c>
      <c r="D399" s="122">
        <v>0.0013621256602689151</v>
      </c>
      <c r="E399" s="122">
        <v>2.064301964622437</v>
      </c>
      <c r="F399" s="84" t="s">
        <v>2801</v>
      </c>
      <c r="G399" s="84" t="b">
        <v>0</v>
      </c>
      <c r="H399" s="84" t="b">
        <v>0</v>
      </c>
      <c r="I399" s="84" t="b">
        <v>0</v>
      </c>
      <c r="J399" s="84" t="b">
        <v>0</v>
      </c>
      <c r="K399" s="84" t="b">
        <v>0</v>
      </c>
      <c r="L399" s="84" t="b">
        <v>0</v>
      </c>
    </row>
    <row r="400" spans="1:12" ht="15">
      <c r="A400" s="84" t="s">
        <v>2609</v>
      </c>
      <c r="B400" s="84" t="s">
        <v>2458</v>
      </c>
      <c r="C400" s="84">
        <v>2</v>
      </c>
      <c r="D400" s="122">
        <v>0.0013621256602689151</v>
      </c>
      <c r="E400" s="122">
        <v>2.5414232193420996</v>
      </c>
      <c r="F400" s="84" t="s">
        <v>2801</v>
      </c>
      <c r="G400" s="84" t="b">
        <v>0</v>
      </c>
      <c r="H400" s="84" t="b">
        <v>0</v>
      </c>
      <c r="I400" s="84" t="b">
        <v>0</v>
      </c>
      <c r="J400" s="84" t="b">
        <v>1</v>
      </c>
      <c r="K400" s="84" t="b">
        <v>0</v>
      </c>
      <c r="L400" s="84" t="b">
        <v>0</v>
      </c>
    </row>
    <row r="401" spans="1:12" ht="15">
      <c r="A401" s="84" t="s">
        <v>2458</v>
      </c>
      <c r="B401" s="84" t="s">
        <v>2693</v>
      </c>
      <c r="C401" s="84">
        <v>2</v>
      </c>
      <c r="D401" s="122">
        <v>0.0013621256602689151</v>
      </c>
      <c r="E401" s="122">
        <v>2.5414232193420996</v>
      </c>
      <c r="F401" s="84" t="s">
        <v>2801</v>
      </c>
      <c r="G401" s="84" t="b">
        <v>1</v>
      </c>
      <c r="H401" s="84" t="b">
        <v>0</v>
      </c>
      <c r="I401" s="84" t="b">
        <v>0</v>
      </c>
      <c r="J401" s="84" t="b">
        <v>0</v>
      </c>
      <c r="K401" s="84" t="b">
        <v>0</v>
      </c>
      <c r="L401" s="84" t="b">
        <v>0</v>
      </c>
    </row>
    <row r="402" spans="1:12" ht="15">
      <c r="A402" s="84" t="s">
        <v>2693</v>
      </c>
      <c r="B402" s="84" t="s">
        <v>2594</v>
      </c>
      <c r="C402" s="84">
        <v>2</v>
      </c>
      <c r="D402" s="122">
        <v>0.0013621256602689151</v>
      </c>
      <c r="E402" s="122">
        <v>2.9673919516143807</v>
      </c>
      <c r="F402" s="84" t="s">
        <v>2801</v>
      </c>
      <c r="G402" s="84" t="b">
        <v>0</v>
      </c>
      <c r="H402" s="84" t="b">
        <v>0</v>
      </c>
      <c r="I402" s="84" t="b">
        <v>0</v>
      </c>
      <c r="J402" s="84" t="b">
        <v>1</v>
      </c>
      <c r="K402" s="84" t="b">
        <v>0</v>
      </c>
      <c r="L402" s="84" t="b">
        <v>0</v>
      </c>
    </row>
    <row r="403" spans="1:12" ht="15">
      <c r="A403" s="84" t="s">
        <v>2594</v>
      </c>
      <c r="B403" s="84" t="s">
        <v>2694</v>
      </c>
      <c r="C403" s="84">
        <v>2</v>
      </c>
      <c r="D403" s="122">
        <v>0.0013621256602689151</v>
      </c>
      <c r="E403" s="122">
        <v>2.9673919516143807</v>
      </c>
      <c r="F403" s="84" t="s">
        <v>2801</v>
      </c>
      <c r="G403" s="84" t="b">
        <v>1</v>
      </c>
      <c r="H403" s="84" t="b">
        <v>0</v>
      </c>
      <c r="I403" s="84" t="b">
        <v>0</v>
      </c>
      <c r="J403" s="84" t="b">
        <v>0</v>
      </c>
      <c r="K403" s="84" t="b">
        <v>0</v>
      </c>
      <c r="L403" s="84" t="b">
        <v>0</v>
      </c>
    </row>
    <row r="404" spans="1:12" ht="15">
      <c r="A404" s="84" t="s">
        <v>2071</v>
      </c>
      <c r="B404" s="84" t="s">
        <v>2457</v>
      </c>
      <c r="C404" s="84">
        <v>2</v>
      </c>
      <c r="D404" s="122">
        <v>0.0013621256602689151</v>
      </c>
      <c r="E404" s="122">
        <v>1.2861507142387933</v>
      </c>
      <c r="F404" s="84" t="s">
        <v>2801</v>
      </c>
      <c r="G404" s="84" t="b">
        <v>1</v>
      </c>
      <c r="H404" s="84" t="b">
        <v>0</v>
      </c>
      <c r="I404" s="84" t="b">
        <v>0</v>
      </c>
      <c r="J404" s="84" t="b">
        <v>0</v>
      </c>
      <c r="K404" s="84" t="b">
        <v>0</v>
      </c>
      <c r="L404" s="84" t="b">
        <v>0</v>
      </c>
    </row>
    <row r="405" spans="1:12" ht="15">
      <c r="A405" s="84" t="s">
        <v>2457</v>
      </c>
      <c r="B405" s="84" t="s">
        <v>289</v>
      </c>
      <c r="C405" s="84">
        <v>2</v>
      </c>
      <c r="D405" s="122">
        <v>0.0013621256602689151</v>
      </c>
      <c r="E405" s="122">
        <v>2.3653319602864182</v>
      </c>
      <c r="F405" s="84" t="s">
        <v>2801</v>
      </c>
      <c r="G405" s="84" t="b">
        <v>0</v>
      </c>
      <c r="H405" s="84" t="b">
        <v>0</v>
      </c>
      <c r="I405" s="84" t="b">
        <v>0</v>
      </c>
      <c r="J405" s="84" t="b">
        <v>0</v>
      </c>
      <c r="K405" s="84" t="b">
        <v>0</v>
      </c>
      <c r="L405" s="84" t="b">
        <v>0</v>
      </c>
    </row>
    <row r="406" spans="1:12" ht="15">
      <c r="A406" s="84" t="s">
        <v>289</v>
      </c>
      <c r="B406" s="84" t="s">
        <v>581</v>
      </c>
      <c r="C406" s="84">
        <v>2</v>
      </c>
      <c r="D406" s="122">
        <v>0.0013621256602689151</v>
      </c>
      <c r="E406" s="122">
        <v>1.615209433503018</v>
      </c>
      <c r="F406" s="84" t="s">
        <v>2801</v>
      </c>
      <c r="G406" s="84" t="b">
        <v>0</v>
      </c>
      <c r="H406" s="84" t="b">
        <v>0</v>
      </c>
      <c r="I406" s="84" t="b">
        <v>0</v>
      </c>
      <c r="J406" s="84" t="b">
        <v>0</v>
      </c>
      <c r="K406" s="84" t="b">
        <v>0</v>
      </c>
      <c r="L406" s="84" t="b">
        <v>0</v>
      </c>
    </row>
    <row r="407" spans="1:12" ht="15">
      <c r="A407" s="84" t="s">
        <v>1226</v>
      </c>
      <c r="B407" s="84" t="s">
        <v>2024</v>
      </c>
      <c r="C407" s="84">
        <v>2</v>
      </c>
      <c r="D407" s="122">
        <v>0.0013621256602689151</v>
      </c>
      <c r="E407" s="122">
        <v>0.8424532150060806</v>
      </c>
      <c r="F407" s="84" t="s">
        <v>2801</v>
      </c>
      <c r="G407" s="84" t="b">
        <v>0</v>
      </c>
      <c r="H407" s="84" t="b">
        <v>0</v>
      </c>
      <c r="I407" s="84" t="b">
        <v>0</v>
      </c>
      <c r="J407" s="84" t="b">
        <v>0</v>
      </c>
      <c r="K407" s="84" t="b">
        <v>0</v>
      </c>
      <c r="L407" s="84" t="b">
        <v>0</v>
      </c>
    </row>
    <row r="408" spans="1:12" ht="15">
      <c r="A408" s="84" t="s">
        <v>2023</v>
      </c>
      <c r="B408" s="84" t="s">
        <v>2026</v>
      </c>
      <c r="C408" s="84">
        <v>2</v>
      </c>
      <c r="D408" s="122">
        <v>0.0013621256602689151</v>
      </c>
      <c r="E408" s="122">
        <v>0.4649648316299479</v>
      </c>
      <c r="F408" s="84" t="s">
        <v>2801</v>
      </c>
      <c r="G408" s="84" t="b">
        <v>0</v>
      </c>
      <c r="H408" s="84" t="b">
        <v>0</v>
      </c>
      <c r="I408" s="84" t="b">
        <v>0</v>
      </c>
      <c r="J408" s="84" t="b">
        <v>0</v>
      </c>
      <c r="K408" s="84" t="b">
        <v>0</v>
      </c>
      <c r="L408" s="84" t="b">
        <v>0</v>
      </c>
    </row>
    <row r="409" spans="1:12" ht="15">
      <c r="A409" s="84" t="s">
        <v>2460</v>
      </c>
      <c r="B409" s="84" t="s">
        <v>252</v>
      </c>
      <c r="C409" s="84">
        <v>2</v>
      </c>
      <c r="D409" s="122">
        <v>0.0013621256602689151</v>
      </c>
      <c r="E409" s="122">
        <v>0.9462026525444425</v>
      </c>
      <c r="F409" s="84" t="s">
        <v>2801</v>
      </c>
      <c r="G409" s="84" t="b">
        <v>1</v>
      </c>
      <c r="H409" s="84" t="b">
        <v>0</v>
      </c>
      <c r="I409" s="84" t="b">
        <v>0</v>
      </c>
      <c r="J409" s="84" t="b">
        <v>0</v>
      </c>
      <c r="K409" s="84" t="b">
        <v>0</v>
      </c>
      <c r="L409" s="84" t="b">
        <v>0</v>
      </c>
    </row>
    <row r="410" spans="1:12" ht="15">
      <c r="A410" s="84" t="s">
        <v>2456</v>
      </c>
      <c r="B410" s="84" t="s">
        <v>2028</v>
      </c>
      <c r="C410" s="84">
        <v>2</v>
      </c>
      <c r="D410" s="122">
        <v>0.0013621256602689151</v>
      </c>
      <c r="E410" s="122">
        <v>1.8424532150060806</v>
      </c>
      <c r="F410" s="84" t="s">
        <v>2801</v>
      </c>
      <c r="G410" s="84" t="b">
        <v>0</v>
      </c>
      <c r="H410" s="84" t="b">
        <v>0</v>
      </c>
      <c r="I410" s="84" t="b">
        <v>0</v>
      </c>
      <c r="J410" s="84" t="b">
        <v>0</v>
      </c>
      <c r="K410" s="84" t="b">
        <v>0</v>
      </c>
      <c r="L410" s="84" t="b">
        <v>0</v>
      </c>
    </row>
    <row r="411" spans="1:12" ht="15">
      <c r="A411" s="84" t="s">
        <v>2028</v>
      </c>
      <c r="B411" s="84" t="s">
        <v>288</v>
      </c>
      <c r="C411" s="84">
        <v>2</v>
      </c>
      <c r="D411" s="122">
        <v>0.0013621256602689151</v>
      </c>
      <c r="E411" s="122">
        <v>2.444513206334043</v>
      </c>
      <c r="F411" s="84" t="s">
        <v>2801</v>
      </c>
      <c r="G411" s="84" t="b">
        <v>0</v>
      </c>
      <c r="H411" s="84" t="b">
        <v>0</v>
      </c>
      <c r="I411" s="84" t="b">
        <v>0</v>
      </c>
      <c r="J411" s="84" t="b">
        <v>0</v>
      </c>
      <c r="K411" s="84" t="b">
        <v>0</v>
      </c>
      <c r="L411" s="84" t="b">
        <v>0</v>
      </c>
    </row>
    <row r="412" spans="1:12" ht="15">
      <c r="A412" s="84" t="s">
        <v>288</v>
      </c>
      <c r="B412" s="84" t="s">
        <v>2460</v>
      </c>
      <c r="C412" s="84">
        <v>2</v>
      </c>
      <c r="D412" s="122">
        <v>0.0013621256602689151</v>
      </c>
      <c r="E412" s="122">
        <v>2.745543201998024</v>
      </c>
      <c r="F412" s="84" t="s">
        <v>2801</v>
      </c>
      <c r="G412" s="84" t="b">
        <v>0</v>
      </c>
      <c r="H412" s="84" t="b">
        <v>0</v>
      </c>
      <c r="I412" s="84" t="b">
        <v>0</v>
      </c>
      <c r="J412" s="84" t="b">
        <v>1</v>
      </c>
      <c r="K412" s="84" t="b">
        <v>0</v>
      </c>
      <c r="L412" s="84" t="b">
        <v>0</v>
      </c>
    </row>
    <row r="413" spans="1:12" ht="15">
      <c r="A413" s="84" t="s">
        <v>2499</v>
      </c>
      <c r="B413" s="84" t="s">
        <v>2696</v>
      </c>
      <c r="C413" s="84">
        <v>2</v>
      </c>
      <c r="D413" s="122">
        <v>0.0013621256602689151</v>
      </c>
      <c r="E413" s="122">
        <v>2.745543201998024</v>
      </c>
      <c r="F413" s="84" t="s">
        <v>2801</v>
      </c>
      <c r="G413" s="84" t="b">
        <v>1</v>
      </c>
      <c r="H413" s="84" t="b">
        <v>0</v>
      </c>
      <c r="I413" s="84" t="b">
        <v>0</v>
      </c>
      <c r="J413" s="84" t="b">
        <v>1</v>
      </c>
      <c r="K413" s="84" t="b">
        <v>0</v>
      </c>
      <c r="L413" s="84" t="b">
        <v>0</v>
      </c>
    </row>
    <row r="414" spans="1:12" ht="15">
      <c r="A414" s="84" t="s">
        <v>2696</v>
      </c>
      <c r="B414" s="84" t="s">
        <v>2469</v>
      </c>
      <c r="C414" s="84">
        <v>2</v>
      </c>
      <c r="D414" s="122">
        <v>0.0013621256602689151</v>
      </c>
      <c r="E414" s="122">
        <v>2.599415166319786</v>
      </c>
      <c r="F414" s="84" t="s">
        <v>2801</v>
      </c>
      <c r="G414" s="84" t="b">
        <v>1</v>
      </c>
      <c r="H414" s="84" t="b">
        <v>0</v>
      </c>
      <c r="I414" s="84" t="b">
        <v>0</v>
      </c>
      <c r="J414" s="84" t="b">
        <v>0</v>
      </c>
      <c r="K414" s="84" t="b">
        <v>0</v>
      </c>
      <c r="L414" s="84" t="b">
        <v>0</v>
      </c>
    </row>
    <row r="415" spans="1:12" ht="15">
      <c r="A415" s="84" t="s">
        <v>2475</v>
      </c>
      <c r="B415" s="84" t="s">
        <v>2089</v>
      </c>
      <c r="C415" s="84">
        <v>2</v>
      </c>
      <c r="D415" s="122">
        <v>0.0013621256602689151</v>
      </c>
      <c r="E415" s="122">
        <v>2.189240701230737</v>
      </c>
      <c r="F415" s="84" t="s">
        <v>2801</v>
      </c>
      <c r="G415" s="84" t="b">
        <v>0</v>
      </c>
      <c r="H415" s="84" t="b">
        <v>0</v>
      </c>
      <c r="I415" s="84" t="b">
        <v>0</v>
      </c>
      <c r="J415" s="84" t="b">
        <v>0</v>
      </c>
      <c r="K415" s="84" t="b">
        <v>0</v>
      </c>
      <c r="L415" s="84" t="b">
        <v>0</v>
      </c>
    </row>
    <row r="416" spans="1:12" ht="15">
      <c r="A416" s="84" t="s">
        <v>2089</v>
      </c>
      <c r="B416" s="84" t="s">
        <v>2538</v>
      </c>
      <c r="C416" s="84">
        <v>2</v>
      </c>
      <c r="D416" s="122">
        <v>0.0013621256602689151</v>
      </c>
      <c r="E416" s="122">
        <v>2.3653319602864182</v>
      </c>
      <c r="F416" s="84" t="s">
        <v>2801</v>
      </c>
      <c r="G416" s="84" t="b">
        <v>0</v>
      </c>
      <c r="H416" s="84" t="b">
        <v>0</v>
      </c>
      <c r="I416" s="84" t="b">
        <v>0</v>
      </c>
      <c r="J416" s="84" t="b">
        <v>0</v>
      </c>
      <c r="K416" s="84" t="b">
        <v>0</v>
      </c>
      <c r="L416" s="84" t="b">
        <v>0</v>
      </c>
    </row>
    <row r="417" spans="1:12" ht="15">
      <c r="A417" s="84" t="s">
        <v>2538</v>
      </c>
      <c r="B417" s="84" t="s">
        <v>2698</v>
      </c>
      <c r="C417" s="84">
        <v>2</v>
      </c>
      <c r="D417" s="122">
        <v>0.0013621256602689151</v>
      </c>
      <c r="E417" s="122">
        <v>2.8424532150060804</v>
      </c>
      <c r="F417" s="84" t="s">
        <v>2801</v>
      </c>
      <c r="G417" s="84" t="b">
        <v>0</v>
      </c>
      <c r="H417" s="84" t="b">
        <v>0</v>
      </c>
      <c r="I417" s="84" t="b">
        <v>0</v>
      </c>
      <c r="J417" s="84" t="b">
        <v>0</v>
      </c>
      <c r="K417" s="84" t="b">
        <v>0</v>
      </c>
      <c r="L417" s="84" t="b">
        <v>0</v>
      </c>
    </row>
    <row r="418" spans="1:12" ht="15">
      <c r="A418" s="84" t="s">
        <v>2698</v>
      </c>
      <c r="B418" s="84" t="s">
        <v>2699</v>
      </c>
      <c r="C418" s="84">
        <v>2</v>
      </c>
      <c r="D418" s="122">
        <v>0.0013621256602689151</v>
      </c>
      <c r="E418" s="122">
        <v>3.1434832106700616</v>
      </c>
      <c r="F418" s="84" t="s">
        <v>2801</v>
      </c>
      <c r="G418" s="84" t="b">
        <v>0</v>
      </c>
      <c r="H418" s="84" t="b">
        <v>0</v>
      </c>
      <c r="I418" s="84" t="b">
        <v>0</v>
      </c>
      <c r="J418" s="84" t="b">
        <v>0</v>
      </c>
      <c r="K418" s="84" t="b">
        <v>0</v>
      </c>
      <c r="L418" s="84" t="b">
        <v>0</v>
      </c>
    </row>
    <row r="419" spans="1:12" ht="15">
      <c r="A419" s="84" t="s">
        <v>2699</v>
      </c>
      <c r="B419" s="84" t="s">
        <v>2479</v>
      </c>
      <c r="C419" s="84">
        <v>2</v>
      </c>
      <c r="D419" s="122">
        <v>0.0013621256602689151</v>
      </c>
      <c r="E419" s="122">
        <v>2.6663619559503995</v>
      </c>
      <c r="F419" s="84" t="s">
        <v>2801</v>
      </c>
      <c r="G419" s="84" t="b">
        <v>0</v>
      </c>
      <c r="H419" s="84" t="b">
        <v>0</v>
      </c>
      <c r="I419" s="84" t="b">
        <v>0</v>
      </c>
      <c r="J419" s="84" t="b">
        <v>0</v>
      </c>
      <c r="K419" s="84" t="b">
        <v>0</v>
      </c>
      <c r="L419" s="84" t="b">
        <v>0</v>
      </c>
    </row>
    <row r="420" spans="1:12" ht="15">
      <c r="A420" s="84" t="s">
        <v>2479</v>
      </c>
      <c r="B420" s="84" t="s">
        <v>2700</v>
      </c>
      <c r="C420" s="84">
        <v>2</v>
      </c>
      <c r="D420" s="122">
        <v>0.0013621256602689151</v>
      </c>
      <c r="E420" s="122">
        <v>2.6663619559503995</v>
      </c>
      <c r="F420" s="84" t="s">
        <v>2801</v>
      </c>
      <c r="G420" s="84" t="b">
        <v>0</v>
      </c>
      <c r="H420" s="84" t="b">
        <v>0</v>
      </c>
      <c r="I420" s="84" t="b">
        <v>0</v>
      </c>
      <c r="J420" s="84" t="b">
        <v>0</v>
      </c>
      <c r="K420" s="84" t="b">
        <v>0</v>
      </c>
      <c r="L420" s="84" t="b">
        <v>0</v>
      </c>
    </row>
    <row r="421" spans="1:12" ht="15">
      <c r="A421" s="84" t="s">
        <v>2700</v>
      </c>
      <c r="B421" s="84" t="s">
        <v>265</v>
      </c>
      <c r="C421" s="84">
        <v>2</v>
      </c>
      <c r="D421" s="122">
        <v>0.0013621256602689151</v>
      </c>
      <c r="E421" s="122">
        <v>1.5254351139579692</v>
      </c>
      <c r="F421" s="84" t="s">
        <v>2801</v>
      </c>
      <c r="G421" s="84" t="b">
        <v>0</v>
      </c>
      <c r="H421" s="84" t="b">
        <v>0</v>
      </c>
      <c r="I421" s="84" t="b">
        <v>0</v>
      </c>
      <c r="J421" s="84" t="b">
        <v>0</v>
      </c>
      <c r="K421" s="84" t="b">
        <v>0</v>
      </c>
      <c r="L421" s="84" t="b">
        <v>0</v>
      </c>
    </row>
    <row r="422" spans="1:12" ht="15">
      <c r="A422" s="84" t="s">
        <v>265</v>
      </c>
      <c r="B422" s="84" t="s">
        <v>2701</v>
      </c>
      <c r="C422" s="84">
        <v>2</v>
      </c>
      <c r="D422" s="122">
        <v>0.0013621256602689151</v>
      </c>
      <c r="E422" s="122">
        <v>1.5468861150436015</v>
      </c>
      <c r="F422" s="84" t="s">
        <v>2801</v>
      </c>
      <c r="G422" s="84" t="b">
        <v>0</v>
      </c>
      <c r="H422" s="84" t="b">
        <v>0</v>
      </c>
      <c r="I422" s="84" t="b">
        <v>0</v>
      </c>
      <c r="J422" s="84" t="b">
        <v>1</v>
      </c>
      <c r="K422" s="84" t="b">
        <v>0</v>
      </c>
      <c r="L422" s="84" t="b">
        <v>0</v>
      </c>
    </row>
    <row r="423" spans="1:12" ht="15">
      <c r="A423" s="84" t="s">
        <v>2701</v>
      </c>
      <c r="B423" s="84" t="s">
        <v>2702</v>
      </c>
      <c r="C423" s="84">
        <v>2</v>
      </c>
      <c r="D423" s="122">
        <v>0.0013621256602689151</v>
      </c>
      <c r="E423" s="122">
        <v>3.1434832106700616</v>
      </c>
      <c r="F423" s="84" t="s">
        <v>2801</v>
      </c>
      <c r="G423" s="84" t="b">
        <v>1</v>
      </c>
      <c r="H423" s="84" t="b">
        <v>0</v>
      </c>
      <c r="I423" s="84" t="b">
        <v>0</v>
      </c>
      <c r="J423" s="84" t="b">
        <v>0</v>
      </c>
      <c r="K423" s="84" t="b">
        <v>0</v>
      </c>
      <c r="L423" s="84" t="b">
        <v>0</v>
      </c>
    </row>
    <row r="424" spans="1:12" ht="15">
      <c r="A424" s="84" t="s">
        <v>2429</v>
      </c>
      <c r="B424" s="84" t="s">
        <v>2466</v>
      </c>
      <c r="C424" s="84">
        <v>2</v>
      </c>
      <c r="D424" s="122">
        <v>0.0013621256602689151</v>
      </c>
      <c r="E424" s="122">
        <v>1.7865018096769305</v>
      </c>
      <c r="F424" s="84" t="s">
        <v>2801</v>
      </c>
      <c r="G424" s="84" t="b">
        <v>0</v>
      </c>
      <c r="H424" s="84" t="b">
        <v>0</v>
      </c>
      <c r="I424" s="84" t="b">
        <v>0</v>
      </c>
      <c r="J424" s="84" t="b">
        <v>0</v>
      </c>
      <c r="K424" s="84" t="b">
        <v>0</v>
      </c>
      <c r="L424" s="84" t="b">
        <v>0</v>
      </c>
    </row>
    <row r="425" spans="1:12" ht="15">
      <c r="A425" s="84" t="s">
        <v>2423</v>
      </c>
      <c r="B425" s="84" t="s">
        <v>2463</v>
      </c>
      <c r="C425" s="84">
        <v>2</v>
      </c>
      <c r="D425" s="122">
        <v>0.0013621256602689151</v>
      </c>
      <c r="E425" s="122">
        <v>1.6451726568804614</v>
      </c>
      <c r="F425" s="84" t="s">
        <v>2801</v>
      </c>
      <c r="G425" s="84" t="b">
        <v>0</v>
      </c>
      <c r="H425" s="84" t="b">
        <v>0</v>
      </c>
      <c r="I425" s="84" t="b">
        <v>0</v>
      </c>
      <c r="J425" s="84" t="b">
        <v>0</v>
      </c>
      <c r="K425" s="84" t="b">
        <v>0</v>
      </c>
      <c r="L425" s="84" t="b">
        <v>0</v>
      </c>
    </row>
    <row r="426" spans="1:12" ht="15">
      <c r="A426" s="84" t="s">
        <v>2463</v>
      </c>
      <c r="B426" s="84" t="s">
        <v>2432</v>
      </c>
      <c r="C426" s="84">
        <v>2</v>
      </c>
      <c r="D426" s="122">
        <v>0.0013621256602689151</v>
      </c>
      <c r="E426" s="122">
        <v>1.8212639159361426</v>
      </c>
      <c r="F426" s="84" t="s">
        <v>2801</v>
      </c>
      <c r="G426" s="84" t="b">
        <v>0</v>
      </c>
      <c r="H426" s="84" t="b">
        <v>0</v>
      </c>
      <c r="I426" s="84" t="b">
        <v>0</v>
      </c>
      <c r="J426" s="84" t="b">
        <v>1</v>
      </c>
      <c r="K426" s="84" t="b">
        <v>0</v>
      </c>
      <c r="L426" s="84" t="b">
        <v>0</v>
      </c>
    </row>
    <row r="427" spans="1:12" ht="15">
      <c r="A427" s="84" t="s">
        <v>2432</v>
      </c>
      <c r="B427" s="84" t="s">
        <v>2444</v>
      </c>
      <c r="C427" s="84">
        <v>2</v>
      </c>
      <c r="D427" s="122">
        <v>0.0013621256602689151</v>
      </c>
      <c r="E427" s="122">
        <v>1.8212639159361426</v>
      </c>
      <c r="F427" s="84" t="s">
        <v>2801</v>
      </c>
      <c r="G427" s="84" t="b">
        <v>1</v>
      </c>
      <c r="H427" s="84" t="b">
        <v>0</v>
      </c>
      <c r="I427" s="84" t="b">
        <v>0</v>
      </c>
      <c r="J427" s="84" t="b">
        <v>1</v>
      </c>
      <c r="K427" s="84" t="b">
        <v>0</v>
      </c>
      <c r="L427" s="84" t="b">
        <v>0</v>
      </c>
    </row>
    <row r="428" spans="1:12" ht="15">
      <c r="A428" s="84" t="s">
        <v>2444</v>
      </c>
      <c r="B428" s="84" t="s">
        <v>2466</v>
      </c>
      <c r="C428" s="84">
        <v>2</v>
      </c>
      <c r="D428" s="122">
        <v>0.0013621256602689151</v>
      </c>
      <c r="E428" s="122">
        <v>1.9004451619837672</v>
      </c>
      <c r="F428" s="84" t="s">
        <v>2801</v>
      </c>
      <c r="G428" s="84" t="b">
        <v>1</v>
      </c>
      <c r="H428" s="84" t="b">
        <v>0</v>
      </c>
      <c r="I428" s="84" t="b">
        <v>0</v>
      </c>
      <c r="J428" s="84" t="b">
        <v>0</v>
      </c>
      <c r="K428" s="84" t="b">
        <v>0</v>
      </c>
      <c r="L428" s="84" t="b">
        <v>0</v>
      </c>
    </row>
    <row r="429" spans="1:12" ht="15">
      <c r="A429" s="84" t="s">
        <v>2064</v>
      </c>
      <c r="B429" s="84" t="s">
        <v>2500</v>
      </c>
      <c r="C429" s="84">
        <v>2</v>
      </c>
      <c r="D429" s="122">
        <v>0.0013621256602689151</v>
      </c>
      <c r="E429" s="122">
        <v>1.9004451619837672</v>
      </c>
      <c r="F429" s="84" t="s">
        <v>2801</v>
      </c>
      <c r="G429" s="84" t="b">
        <v>0</v>
      </c>
      <c r="H429" s="84" t="b">
        <v>0</v>
      </c>
      <c r="I429" s="84" t="b">
        <v>0</v>
      </c>
      <c r="J429" s="84" t="b">
        <v>0</v>
      </c>
      <c r="K429" s="84" t="b">
        <v>0</v>
      </c>
      <c r="L429" s="84" t="b">
        <v>0</v>
      </c>
    </row>
    <row r="430" spans="1:12" ht="15">
      <c r="A430" s="84" t="s">
        <v>2616</v>
      </c>
      <c r="B430" s="84" t="s">
        <v>2703</v>
      </c>
      <c r="C430" s="84">
        <v>2</v>
      </c>
      <c r="D430" s="122">
        <v>0.0013621256602689151</v>
      </c>
      <c r="E430" s="122">
        <v>2.9673919516143807</v>
      </c>
      <c r="F430" s="84" t="s">
        <v>2801</v>
      </c>
      <c r="G430" s="84" t="b">
        <v>0</v>
      </c>
      <c r="H430" s="84" t="b">
        <v>0</v>
      </c>
      <c r="I430" s="84" t="b">
        <v>0</v>
      </c>
      <c r="J430" s="84" t="b">
        <v>1</v>
      </c>
      <c r="K430" s="84" t="b">
        <v>0</v>
      </c>
      <c r="L430" s="84" t="b">
        <v>0</v>
      </c>
    </row>
    <row r="431" spans="1:12" ht="15">
      <c r="A431" s="84" t="s">
        <v>2703</v>
      </c>
      <c r="B431" s="84" t="s">
        <v>2617</v>
      </c>
      <c r="C431" s="84">
        <v>2</v>
      </c>
      <c r="D431" s="122">
        <v>0.0013621256602689151</v>
      </c>
      <c r="E431" s="122">
        <v>2.9673919516143807</v>
      </c>
      <c r="F431" s="84" t="s">
        <v>2801</v>
      </c>
      <c r="G431" s="84" t="b">
        <v>1</v>
      </c>
      <c r="H431" s="84" t="b">
        <v>0</v>
      </c>
      <c r="I431" s="84" t="b">
        <v>0</v>
      </c>
      <c r="J431" s="84" t="b">
        <v>0</v>
      </c>
      <c r="K431" s="84" t="b">
        <v>0</v>
      </c>
      <c r="L431" s="84" t="b">
        <v>0</v>
      </c>
    </row>
    <row r="432" spans="1:12" ht="15">
      <c r="A432" s="84" t="s">
        <v>2617</v>
      </c>
      <c r="B432" s="84" t="s">
        <v>2501</v>
      </c>
      <c r="C432" s="84">
        <v>2</v>
      </c>
      <c r="D432" s="122">
        <v>0.0013621256602689151</v>
      </c>
      <c r="E432" s="122">
        <v>2.569451942942343</v>
      </c>
      <c r="F432" s="84" t="s">
        <v>2801</v>
      </c>
      <c r="G432" s="84" t="b">
        <v>0</v>
      </c>
      <c r="H432" s="84" t="b">
        <v>0</v>
      </c>
      <c r="I432" s="84" t="b">
        <v>0</v>
      </c>
      <c r="J432" s="84" t="b">
        <v>0</v>
      </c>
      <c r="K432" s="84" t="b">
        <v>0</v>
      </c>
      <c r="L432" s="84" t="b">
        <v>0</v>
      </c>
    </row>
    <row r="433" spans="1:12" ht="15">
      <c r="A433" s="84" t="s">
        <v>2501</v>
      </c>
      <c r="B433" s="84" t="s">
        <v>265</v>
      </c>
      <c r="C433" s="84">
        <v>2</v>
      </c>
      <c r="D433" s="122">
        <v>0.0013621256602689151</v>
      </c>
      <c r="E433" s="122">
        <v>1.1274951052859314</v>
      </c>
      <c r="F433" s="84" t="s">
        <v>2801</v>
      </c>
      <c r="G433" s="84" t="b">
        <v>0</v>
      </c>
      <c r="H433" s="84" t="b">
        <v>0</v>
      </c>
      <c r="I433" s="84" t="b">
        <v>0</v>
      </c>
      <c r="J433" s="84" t="b">
        <v>0</v>
      </c>
      <c r="K433" s="84" t="b">
        <v>0</v>
      </c>
      <c r="L433" s="84" t="b">
        <v>0</v>
      </c>
    </row>
    <row r="434" spans="1:12" ht="15">
      <c r="A434" s="84" t="s">
        <v>2027</v>
      </c>
      <c r="B434" s="84" t="s">
        <v>2033</v>
      </c>
      <c r="C434" s="84">
        <v>2</v>
      </c>
      <c r="D434" s="122">
        <v>0.0013621256602689151</v>
      </c>
      <c r="E434" s="122">
        <v>2.6663619559503995</v>
      </c>
      <c r="F434" s="84" t="s">
        <v>2801</v>
      </c>
      <c r="G434" s="84" t="b">
        <v>0</v>
      </c>
      <c r="H434" s="84" t="b">
        <v>0</v>
      </c>
      <c r="I434" s="84" t="b">
        <v>0</v>
      </c>
      <c r="J434" s="84" t="b">
        <v>0</v>
      </c>
      <c r="K434" s="84" t="b">
        <v>0</v>
      </c>
      <c r="L434" s="84" t="b">
        <v>0</v>
      </c>
    </row>
    <row r="435" spans="1:12" ht="15">
      <c r="A435" s="84" t="s">
        <v>2033</v>
      </c>
      <c r="B435" s="84" t="s">
        <v>2025</v>
      </c>
      <c r="C435" s="84">
        <v>2</v>
      </c>
      <c r="D435" s="122">
        <v>0.0013621256602689151</v>
      </c>
      <c r="E435" s="122">
        <v>1.8212639159361426</v>
      </c>
      <c r="F435" s="84" t="s">
        <v>2801</v>
      </c>
      <c r="G435" s="84" t="b">
        <v>0</v>
      </c>
      <c r="H435" s="84" t="b">
        <v>0</v>
      </c>
      <c r="I435" s="84" t="b">
        <v>0</v>
      </c>
      <c r="J435" s="84" t="b">
        <v>0</v>
      </c>
      <c r="K435" s="84" t="b">
        <v>0</v>
      </c>
      <c r="L435" s="84" t="b">
        <v>0</v>
      </c>
    </row>
    <row r="436" spans="1:12" ht="15">
      <c r="A436" s="84" t="s">
        <v>2618</v>
      </c>
      <c r="B436" s="84" t="s">
        <v>2704</v>
      </c>
      <c r="C436" s="84">
        <v>2</v>
      </c>
      <c r="D436" s="122">
        <v>0.0013621256602689151</v>
      </c>
      <c r="E436" s="122">
        <v>2.9673919516143807</v>
      </c>
      <c r="F436" s="84" t="s">
        <v>2801</v>
      </c>
      <c r="G436" s="84" t="b">
        <v>0</v>
      </c>
      <c r="H436" s="84" t="b">
        <v>0</v>
      </c>
      <c r="I436" s="84" t="b">
        <v>0</v>
      </c>
      <c r="J436" s="84" t="b">
        <v>0</v>
      </c>
      <c r="K436" s="84" t="b">
        <v>0</v>
      </c>
      <c r="L436" s="84" t="b">
        <v>0</v>
      </c>
    </row>
    <row r="437" spans="1:12" ht="15">
      <c r="A437" s="84" t="s">
        <v>252</v>
      </c>
      <c r="B437" s="84" t="s">
        <v>2619</v>
      </c>
      <c r="C437" s="84">
        <v>2</v>
      </c>
      <c r="D437" s="122">
        <v>0.0013621256602689151</v>
      </c>
      <c r="E437" s="122">
        <v>1.0780902491080702</v>
      </c>
      <c r="F437" s="84" t="s">
        <v>2801</v>
      </c>
      <c r="G437" s="84" t="b">
        <v>0</v>
      </c>
      <c r="H437" s="84" t="b">
        <v>0</v>
      </c>
      <c r="I437" s="84" t="b">
        <v>0</v>
      </c>
      <c r="J437" s="84" t="b">
        <v>0</v>
      </c>
      <c r="K437" s="84" t="b">
        <v>0</v>
      </c>
      <c r="L437" s="84" t="b">
        <v>0</v>
      </c>
    </row>
    <row r="438" spans="1:12" ht="15">
      <c r="A438" s="84" t="s">
        <v>2619</v>
      </c>
      <c r="B438" s="84" t="s">
        <v>2493</v>
      </c>
      <c r="C438" s="84">
        <v>2</v>
      </c>
      <c r="D438" s="122">
        <v>0.0013621256602689151</v>
      </c>
      <c r="E438" s="122">
        <v>2.569451942942343</v>
      </c>
      <c r="F438" s="84" t="s">
        <v>2801</v>
      </c>
      <c r="G438" s="84" t="b">
        <v>0</v>
      </c>
      <c r="H438" s="84" t="b">
        <v>0</v>
      </c>
      <c r="I438" s="84" t="b">
        <v>0</v>
      </c>
      <c r="J438" s="84" t="b">
        <v>0</v>
      </c>
      <c r="K438" s="84" t="b">
        <v>0</v>
      </c>
      <c r="L438" s="84" t="b">
        <v>0</v>
      </c>
    </row>
    <row r="439" spans="1:12" ht="15">
      <c r="A439" s="84" t="s">
        <v>2493</v>
      </c>
      <c r="B439" s="84" t="s">
        <v>2620</v>
      </c>
      <c r="C439" s="84">
        <v>2</v>
      </c>
      <c r="D439" s="122">
        <v>0.0013621256602689151</v>
      </c>
      <c r="E439" s="122">
        <v>2.569451942942343</v>
      </c>
      <c r="F439" s="84" t="s">
        <v>2801</v>
      </c>
      <c r="G439" s="84" t="b">
        <v>0</v>
      </c>
      <c r="H439" s="84" t="b">
        <v>0</v>
      </c>
      <c r="I439" s="84" t="b">
        <v>0</v>
      </c>
      <c r="J439" s="84" t="b">
        <v>0</v>
      </c>
      <c r="K439" s="84" t="b">
        <v>0</v>
      </c>
      <c r="L439" s="84" t="b">
        <v>0</v>
      </c>
    </row>
    <row r="440" spans="1:12" ht="15">
      <c r="A440" s="84" t="s">
        <v>2620</v>
      </c>
      <c r="B440" s="84" t="s">
        <v>2705</v>
      </c>
      <c r="C440" s="84">
        <v>2</v>
      </c>
      <c r="D440" s="122">
        <v>0.0013621256602689151</v>
      </c>
      <c r="E440" s="122">
        <v>2.9673919516143807</v>
      </c>
      <c r="F440" s="84" t="s">
        <v>2801</v>
      </c>
      <c r="G440" s="84" t="b">
        <v>0</v>
      </c>
      <c r="H440" s="84" t="b">
        <v>0</v>
      </c>
      <c r="I440" s="84" t="b">
        <v>0</v>
      </c>
      <c r="J440" s="84" t="b">
        <v>0</v>
      </c>
      <c r="K440" s="84" t="b">
        <v>0</v>
      </c>
      <c r="L440" s="84" t="b">
        <v>0</v>
      </c>
    </row>
    <row r="441" spans="1:12" ht="15">
      <c r="A441" s="84" t="s">
        <v>2705</v>
      </c>
      <c r="B441" s="84" t="s">
        <v>2706</v>
      </c>
      <c r="C441" s="84">
        <v>2</v>
      </c>
      <c r="D441" s="122">
        <v>0.0013621256602689151</v>
      </c>
      <c r="E441" s="122">
        <v>3.1434832106700616</v>
      </c>
      <c r="F441" s="84" t="s">
        <v>2801</v>
      </c>
      <c r="G441" s="84" t="b">
        <v>0</v>
      </c>
      <c r="H441" s="84" t="b">
        <v>0</v>
      </c>
      <c r="I441" s="84" t="b">
        <v>0</v>
      </c>
      <c r="J441" s="84" t="b">
        <v>1</v>
      </c>
      <c r="K441" s="84" t="b">
        <v>0</v>
      </c>
      <c r="L441" s="84" t="b">
        <v>0</v>
      </c>
    </row>
    <row r="442" spans="1:12" ht="15">
      <c r="A442" s="84" t="s">
        <v>2706</v>
      </c>
      <c r="B442" s="84" t="s">
        <v>2707</v>
      </c>
      <c r="C442" s="84">
        <v>2</v>
      </c>
      <c r="D442" s="122">
        <v>0.0013621256602689151</v>
      </c>
      <c r="E442" s="122">
        <v>3.1434832106700616</v>
      </c>
      <c r="F442" s="84" t="s">
        <v>2801</v>
      </c>
      <c r="G442" s="84" t="b">
        <v>1</v>
      </c>
      <c r="H442" s="84" t="b">
        <v>0</v>
      </c>
      <c r="I442" s="84" t="b">
        <v>0</v>
      </c>
      <c r="J442" s="84" t="b">
        <v>0</v>
      </c>
      <c r="K442" s="84" t="b">
        <v>0</v>
      </c>
      <c r="L442" s="84" t="b">
        <v>0</v>
      </c>
    </row>
    <row r="443" spans="1:12" ht="15">
      <c r="A443" s="84" t="s">
        <v>2707</v>
      </c>
      <c r="B443" s="84" t="s">
        <v>2708</v>
      </c>
      <c r="C443" s="84">
        <v>2</v>
      </c>
      <c r="D443" s="122">
        <v>0.0013621256602689151</v>
      </c>
      <c r="E443" s="122">
        <v>3.1434832106700616</v>
      </c>
      <c r="F443" s="84" t="s">
        <v>2801</v>
      </c>
      <c r="G443" s="84" t="b">
        <v>0</v>
      </c>
      <c r="H443" s="84" t="b">
        <v>0</v>
      </c>
      <c r="I443" s="84" t="b">
        <v>0</v>
      </c>
      <c r="J443" s="84" t="b">
        <v>0</v>
      </c>
      <c r="K443" s="84" t="b">
        <v>0</v>
      </c>
      <c r="L443" s="84" t="b">
        <v>0</v>
      </c>
    </row>
    <row r="444" spans="1:12" ht="15">
      <c r="A444" s="84" t="s">
        <v>2708</v>
      </c>
      <c r="B444" s="84" t="s">
        <v>2709</v>
      </c>
      <c r="C444" s="84">
        <v>2</v>
      </c>
      <c r="D444" s="122">
        <v>0.0013621256602689151</v>
      </c>
      <c r="E444" s="122">
        <v>3.1434832106700616</v>
      </c>
      <c r="F444" s="84" t="s">
        <v>2801</v>
      </c>
      <c r="G444" s="84" t="b">
        <v>0</v>
      </c>
      <c r="H444" s="84" t="b">
        <v>0</v>
      </c>
      <c r="I444" s="84" t="b">
        <v>0</v>
      </c>
      <c r="J444" s="84" t="b">
        <v>0</v>
      </c>
      <c r="K444" s="84" t="b">
        <v>0</v>
      </c>
      <c r="L444" s="84" t="b">
        <v>0</v>
      </c>
    </row>
    <row r="445" spans="1:12" ht="15">
      <c r="A445" s="84" t="s">
        <v>2709</v>
      </c>
      <c r="B445" s="84" t="s">
        <v>2710</v>
      </c>
      <c r="C445" s="84">
        <v>2</v>
      </c>
      <c r="D445" s="122">
        <v>0.0013621256602689151</v>
      </c>
      <c r="E445" s="122">
        <v>3.1434832106700616</v>
      </c>
      <c r="F445" s="84" t="s">
        <v>2801</v>
      </c>
      <c r="G445" s="84" t="b">
        <v>0</v>
      </c>
      <c r="H445" s="84" t="b">
        <v>0</v>
      </c>
      <c r="I445" s="84" t="b">
        <v>0</v>
      </c>
      <c r="J445" s="84" t="b">
        <v>0</v>
      </c>
      <c r="K445" s="84" t="b">
        <v>0</v>
      </c>
      <c r="L445" s="84" t="b">
        <v>0</v>
      </c>
    </row>
    <row r="446" spans="1:12" ht="15">
      <c r="A446" s="84" t="s">
        <v>2710</v>
      </c>
      <c r="B446" s="84" t="s">
        <v>2529</v>
      </c>
      <c r="C446" s="84">
        <v>2</v>
      </c>
      <c r="D446" s="122">
        <v>0.0013621256602689151</v>
      </c>
      <c r="E446" s="122">
        <v>2.8424532150060804</v>
      </c>
      <c r="F446" s="84" t="s">
        <v>2801</v>
      </c>
      <c r="G446" s="84" t="b">
        <v>0</v>
      </c>
      <c r="H446" s="84" t="b">
        <v>0</v>
      </c>
      <c r="I446" s="84" t="b">
        <v>0</v>
      </c>
      <c r="J446" s="84" t="b">
        <v>0</v>
      </c>
      <c r="K446" s="84" t="b">
        <v>0</v>
      </c>
      <c r="L446" s="84" t="b">
        <v>0</v>
      </c>
    </row>
    <row r="447" spans="1:12" ht="15">
      <c r="A447" s="84" t="s">
        <v>252</v>
      </c>
      <c r="B447" s="84" t="s">
        <v>2711</v>
      </c>
      <c r="C447" s="84">
        <v>2</v>
      </c>
      <c r="D447" s="122">
        <v>0.0013621256602689151</v>
      </c>
      <c r="E447" s="122">
        <v>1.2541815081637515</v>
      </c>
      <c r="F447" s="84" t="s">
        <v>2801</v>
      </c>
      <c r="G447" s="84" t="b">
        <v>0</v>
      </c>
      <c r="H447" s="84" t="b">
        <v>0</v>
      </c>
      <c r="I447" s="84" t="b">
        <v>0</v>
      </c>
      <c r="J447" s="84" t="b">
        <v>0</v>
      </c>
      <c r="K447" s="84" t="b">
        <v>0</v>
      </c>
      <c r="L447" s="84" t="b">
        <v>0</v>
      </c>
    </row>
    <row r="448" spans="1:12" ht="15">
      <c r="A448" s="84" t="s">
        <v>2711</v>
      </c>
      <c r="B448" s="84" t="s">
        <v>2712</v>
      </c>
      <c r="C448" s="84">
        <v>2</v>
      </c>
      <c r="D448" s="122">
        <v>0.0013621256602689151</v>
      </c>
      <c r="E448" s="122">
        <v>3.1434832106700616</v>
      </c>
      <c r="F448" s="84" t="s">
        <v>2801</v>
      </c>
      <c r="G448" s="84" t="b">
        <v>0</v>
      </c>
      <c r="H448" s="84" t="b">
        <v>0</v>
      </c>
      <c r="I448" s="84" t="b">
        <v>0</v>
      </c>
      <c r="J448" s="84" t="b">
        <v>1</v>
      </c>
      <c r="K448" s="84" t="b">
        <v>0</v>
      </c>
      <c r="L448" s="84" t="b">
        <v>0</v>
      </c>
    </row>
    <row r="449" spans="1:12" ht="15">
      <c r="A449" s="84" t="s">
        <v>2712</v>
      </c>
      <c r="B449" s="84" t="s">
        <v>2713</v>
      </c>
      <c r="C449" s="84">
        <v>2</v>
      </c>
      <c r="D449" s="122">
        <v>0.0013621256602689151</v>
      </c>
      <c r="E449" s="122">
        <v>3.1434832106700616</v>
      </c>
      <c r="F449" s="84" t="s">
        <v>2801</v>
      </c>
      <c r="G449" s="84" t="b">
        <v>1</v>
      </c>
      <c r="H449" s="84" t="b">
        <v>0</v>
      </c>
      <c r="I449" s="84" t="b">
        <v>0</v>
      </c>
      <c r="J449" s="84" t="b">
        <v>0</v>
      </c>
      <c r="K449" s="84" t="b">
        <v>0</v>
      </c>
      <c r="L449" s="84" t="b">
        <v>0</v>
      </c>
    </row>
    <row r="450" spans="1:12" ht="15">
      <c r="A450" s="84" t="s">
        <v>2713</v>
      </c>
      <c r="B450" s="84" t="s">
        <v>2589</v>
      </c>
      <c r="C450" s="84">
        <v>2</v>
      </c>
      <c r="D450" s="122">
        <v>0.0013621256602689151</v>
      </c>
      <c r="E450" s="122">
        <v>2.9673919516143807</v>
      </c>
      <c r="F450" s="84" t="s">
        <v>2801</v>
      </c>
      <c r="G450" s="84" t="b">
        <v>0</v>
      </c>
      <c r="H450" s="84" t="b">
        <v>0</v>
      </c>
      <c r="I450" s="84" t="b">
        <v>0</v>
      </c>
      <c r="J450" s="84" t="b">
        <v>0</v>
      </c>
      <c r="K450" s="84" t="b">
        <v>0</v>
      </c>
      <c r="L450" s="84" t="b">
        <v>0</v>
      </c>
    </row>
    <row r="451" spans="1:12" ht="15">
      <c r="A451" s="84" t="s">
        <v>2590</v>
      </c>
      <c r="B451" s="84" t="s">
        <v>2714</v>
      </c>
      <c r="C451" s="84">
        <v>2</v>
      </c>
      <c r="D451" s="122">
        <v>0.0013621256602689151</v>
      </c>
      <c r="E451" s="122">
        <v>2.9673919516143807</v>
      </c>
      <c r="F451" s="84" t="s">
        <v>2801</v>
      </c>
      <c r="G451" s="84" t="b">
        <v>0</v>
      </c>
      <c r="H451" s="84" t="b">
        <v>0</v>
      </c>
      <c r="I451" s="84" t="b">
        <v>0</v>
      </c>
      <c r="J451" s="84" t="b">
        <v>0</v>
      </c>
      <c r="K451" s="84" t="b">
        <v>0</v>
      </c>
      <c r="L451" s="84" t="b">
        <v>0</v>
      </c>
    </row>
    <row r="452" spans="1:12" ht="15">
      <c r="A452" s="84" t="s">
        <v>252</v>
      </c>
      <c r="B452" s="84" t="s">
        <v>273</v>
      </c>
      <c r="C452" s="84">
        <v>2</v>
      </c>
      <c r="D452" s="122">
        <v>0.0013621256602689151</v>
      </c>
      <c r="E452" s="122">
        <v>0.6521215168357891</v>
      </c>
      <c r="F452" s="84" t="s">
        <v>2801</v>
      </c>
      <c r="G452" s="84" t="b">
        <v>0</v>
      </c>
      <c r="H452" s="84" t="b">
        <v>0</v>
      </c>
      <c r="I452" s="84" t="b">
        <v>0</v>
      </c>
      <c r="J452" s="84" t="b">
        <v>0</v>
      </c>
      <c r="K452" s="84" t="b">
        <v>0</v>
      </c>
      <c r="L452" s="84" t="b">
        <v>0</v>
      </c>
    </row>
    <row r="453" spans="1:12" ht="15">
      <c r="A453" s="84" t="s">
        <v>252</v>
      </c>
      <c r="B453" s="84" t="s">
        <v>2621</v>
      </c>
      <c r="C453" s="84">
        <v>2</v>
      </c>
      <c r="D453" s="122">
        <v>0.0013621256602689151</v>
      </c>
      <c r="E453" s="122">
        <v>1.2541815081637515</v>
      </c>
      <c r="F453" s="84" t="s">
        <v>2801</v>
      </c>
      <c r="G453" s="84" t="b">
        <v>0</v>
      </c>
      <c r="H453" s="84" t="b">
        <v>0</v>
      </c>
      <c r="I453" s="84" t="b">
        <v>0</v>
      </c>
      <c r="J453" s="84" t="b">
        <v>0</v>
      </c>
      <c r="K453" s="84" t="b">
        <v>0</v>
      </c>
      <c r="L453" s="84" t="b">
        <v>0</v>
      </c>
    </row>
    <row r="454" spans="1:12" ht="15">
      <c r="A454" s="84" t="s">
        <v>2492</v>
      </c>
      <c r="B454" s="84" t="s">
        <v>2715</v>
      </c>
      <c r="C454" s="84">
        <v>2</v>
      </c>
      <c r="D454" s="122">
        <v>0.0013621256602689151</v>
      </c>
      <c r="E454" s="122">
        <v>2.745543201998024</v>
      </c>
      <c r="F454" s="84" t="s">
        <v>2801</v>
      </c>
      <c r="G454" s="84" t="b">
        <v>1</v>
      </c>
      <c r="H454" s="84" t="b">
        <v>0</v>
      </c>
      <c r="I454" s="84" t="b">
        <v>0</v>
      </c>
      <c r="J454" s="84" t="b">
        <v>0</v>
      </c>
      <c r="K454" s="84" t="b">
        <v>0</v>
      </c>
      <c r="L454" s="84" t="b">
        <v>0</v>
      </c>
    </row>
    <row r="455" spans="1:12" ht="15">
      <c r="A455" s="84" t="s">
        <v>2715</v>
      </c>
      <c r="B455" s="84" t="s">
        <v>2716</v>
      </c>
      <c r="C455" s="84">
        <v>2</v>
      </c>
      <c r="D455" s="122">
        <v>0.0013621256602689151</v>
      </c>
      <c r="E455" s="122">
        <v>3.1434832106700616</v>
      </c>
      <c r="F455" s="84" t="s">
        <v>2801</v>
      </c>
      <c r="G455" s="84" t="b">
        <v>0</v>
      </c>
      <c r="H455" s="84" t="b">
        <v>0</v>
      </c>
      <c r="I455" s="84" t="b">
        <v>0</v>
      </c>
      <c r="J455" s="84" t="b">
        <v>0</v>
      </c>
      <c r="K455" s="84" t="b">
        <v>0</v>
      </c>
      <c r="L455" s="84" t="b">
        <v>0</v>
      </c>
    </row>
    <row r="456" spans="1:12" ht="15">
      <c r="A456" s="84" t="s">
        <v>2716</v>
      </c>
      <c r="B456" s="84" t="s">
        <v>581</v>
      </c>
      <c r="C456" s="84">
        <v>2</v>
      </c>
      <c r="D456" s="122">
        <v>0.0013621256602689151</v>
      </c>
      <c r="E456" s="122">
        <v>1.7913006925586992</v>
      </c>
      <c r="F456" s="84" t="s">
        <v>2801</v>
      </c>
      <c r="G456" s="84" t="b">
        <v>0</v>
      </c>
      <c r="H456" s="84" t="b">
        <v>0</v>
      </c>
      <c r="I456" s="84" t="b">
        <v>0</v>
      </c>
      <c r="J456" s="84" t="b">
        <v>0</v>
      </c>
      <c r="K456" s="84" t="b">
        <v>0</v>
      </c>
      <c r="L456" s="84" t="b">
        <v>0</v>
      </c>
    </row>
    <row r="457" spans="1:12" ht="15">
      <c r="A457" s="84" t="s">
        <v>2062</v>
      </c>
      <c r="B457" s="84" t="s">
        <v>2438</v>
      </c>
      <c r="C457" s="84">
        <v>2</v>
      </c>
      <c r="D457" s="122">
        <v>0.0013621256602689151</v>
      </c>
      <c r="E457" s="122">
        <v>1.2270292621201366</v>
      </c>
      <c r="F457" s="84" t="s">
        <v>2801</v>
      </c>
      <c r="G457" s="84" t="b">
        <v>0</v>
      </c>
      <c r="H457" s="84" t="b">
        <v>0</v>
      </c>
      <c r="I457" s="84" t="b">
        <v>0</v>
      </c>
      <c r="J457" s="84" t="b">
        <v>0</v>
      </c>
      <c r="K457" s="84" t="b">
        <v>0</v>
      </c>
      <c r="L457" s="84" t="b">
        <v>0</v>
      </c>
    </row>
    <row r="458" spans="1:12" ht="15">
      <c r="A458" s="84" t="s">
        <v>2438</v>
      </c>
      <c r="B458" s="84" t="s">
        <v>2023</v>
      </c>
      <c r="C458" s="84">
        <v>2</v>
      </c>
      <c r="D458" s="122">
        <v>0.0013621256602689151</v>
      </c>
      <c r="E458" s="122">
        <v>1.035425836886208</v>
      </c>
      <c r="F458" s="84" t="s">
        <v>2801</v>
      </c>
      <c r="G458" s="84" t="b">
        <v>0</v>
      </c>
      <c r="H458" s="84" t="b">
        <v>0</v>
      </c>
      <c r="I458" s="84" t="b">
        <v>0</v>
      </c>
      <c r="J458" s="84" t="b">
        <v>0</v>
      </c>
      <c r="K458" s="84" t="b">
        <v>0</v>
      </c>
      <c r="L458" s="84" t="b">
        <v>0</v>
      </c>
    </row>
    <row r="459" spans="1:12" ht="15">
      <c r="A459" s="84" t="s">
        <v>2717</v>
      </c>
      <c r="B459" s="84" t="s">
        <v>581</v>
      </c>
      <c r="C459" s="84">
        <v>2</v>
      </c>
      <c r="D459" s="122">
        <v>0.0013621256602689151</v>
      </c>
      <c r="E459" s="122">
        <v>1.7913006925586992</v>
      </c>
      <c r="F459" s="84" t="s">
        <v>2801</v>
      </c>
      <c r="G459" s="84" t="b">
        <v>0</v>
      </c>
      <c r="H459" s="84" t="b">
        <v>0</v>
      </c>
      <c r="I459" s="84" t="b">
        <v>0</v>
      </c>
      <c r="J459" s="84" t="b">
        <v>0</v>
      </c>
      <c r="K459" s="84" t="b">
        <v>0</v>
      </c>
      <c r="L459" s="84" t="b">
        <v>0</v>
      </c>
    </row>
    <row r="460" spans="1:12" ht="15">
      <c r="A460" s="84" t="s">
        <v>2445</v>
      </c>
      <c r="B460" s="84" t="s">
        <v>2463</v>
      </c>
      <c r="C460" s="84">
        <v>2</v>
      </c>
      <c r="D460" s="122">
        <v>0.0013621256602689151</v>
      </c>
      <c r="E460" s="122">
        <v>1.9673919516143805</v>
      </c>
      <c r="F460" s="84" t="s">
        <v>2801</v>
      </c>
      <c r="G460" s="84" t="b">
        <v>0</v>
      </c>
      <c r="H460" s="84" t="b">
        <v>0</v>
      </c>
      <c r="I460" s="84" t="b">
        <v>0</v>
      </c>
      <c r="J460" s="84" t="b">
        <v>0</v>
      </c>
      <c r="K460" s="84" t="b">
        <v>0</v>
      </c>
      <c r="L460" s="84" t="b">
        <v>0</v>
      </c>
    </row>
    <row r="461" spans="1:12" ht="15">
      <c r="A461" s="84" t="s">
        <v>2425</v>
      </c>
      <c r="B461" s="84" t="s">
        <v>2439</v>
      </c>
      <c r="C461" s="84">
        <v>2</v>
      </c>
      <c r="D461" s="122">
        <v>0.0013621256602689151</v>
      </c>
      <c r="E461" s="122">
        <v>1.5414232193420994</v>
      </c>
      <c r="F461" s="84" t="s">
        <v>2801</v>
      </c>
      <c r="G461" s="84" t="b">
        <v>0</v>
      </c>
      <c r="H461" s="84" t="b">
        <v>0</v>
      </c>
      <c r="I461" s="84" t="b">
        <v>0</v>
      </c>
      <c r="J461" s="84" t="b">
        <v>0</v>
      </c>
      <c r="K461" s="84" t="b">
        <v>0</v>
      </c>
      <c r="L461" s="84" t="b">
        <v>0</v>
      </c>
    </row>
    <row r="462" spans="1:12" ht="15">
      <c r="A462" s="84" t="s">
        <v>2443</v>
      </c>
      <c r="B462" s="84" t="s">
        <v>2525</v>
      </c>
      <c r="C462" s="84">
        <v>2</v>
      </c>
      <c r="D462" s="122">
        <v>0.0013621256602689151</v>
      </c>
      <c r="E462" s="122">
        <v>2.189240701230737</v>
      </c>
      <c r="F462" s="84" t="s">
        <v>2801</v>
      </c>
      <c r="G462" s="84" t="b">
        <v>0</v>
      </c>
      <c r="H462" s="84" t="b">
        <v>0</v>
      </c>
      <c r="I462" s="84" t="b">
        <v>0</v>
      </c>
      <c r="J462" s="84" t="b">
        <v>0</v>
      </c>
      <c r="K462" s="84" t="b">
        <v>0</v>
      </c>
      <c r="L462" s="84" t="b">
        <v>0</v>
      </c>
    </row>
    <row r="463" spans="1:12" ht="15">
      <c r="A463" s="84" t="s">
        <v>2525</v>
      </c>
      <c r="B463" s="84" t="s">
        <v>252</v>
      </c>
      <c r="C463" s="84">
        <v>2</v>
      </c>
      <c r="D463" s="122">
        <v>0.0013621256602689151</v>
      </c>
      <c r="E463" s="122">
        <v>1.1892407012307369</v>
      </c>
      <c r="F463" s="84" t="s">
        <v>2801</v>
      </c>
      <c r="G463" s="84" t="b">
        <v>0</v>
      </c>
      <c r="H463" s="84" t="b">
        <v>0</v>
      </c>
      <c r="I463" s="84" t="b">
        <v>0</v>
      </c>
      <c r="J463" s="84" t="b">
        <v>0</v>
      </c>
      <c r="K463" s="84" t="b">
        <v>0</v>
      </c>
      <c r="L463" s="84" t="b">
        <v>0</v>
      </c>
    </row>
    <row r="464" spans="1:12" ht="15">
      <c r="A464" s="84" t="s">
        <v>2623</v>
      </c>
      <c r="B464" s="84" t="s">
        <v>2718</v>
      </c>
      <c r="C464" s="84">
        <v>2</v>
      </c>
      <c r="D464" s="122">
        <v>0.0013621256602689151</v>
      </c>
      <c r="E464" s="122">
        <v>2.9673919516143807</v>
      </c>
      <c r="F464" s="84" t="s">
        <v>2801</v>
      </c>
      <c r="G464" s="84" t="b">
        <v>0</v>
      </c>
      <c r="H464" s="84" t="b">
        <v>0</v>
      </c>
      <c r="I464" s="84" t="b">
        <v>0</v>
      </c>
      <c r="J464" s="84" t="b">
        <v>0</v>
      </c>
      <c r="K464" s="84" t="b">
        <v>0</v>
      </c>
      <c r="L464" s="84" t="b">
        <v>0</v>
      </c>
    </row>
    <row r="465" spans="1:12" ht="15">
      <c r="A465" s="84" t="s">
        <v>2718</v>
      </c>
      <c r="B465" s="84" t="s">
        <v>2591</v>
      </c>
      <c r="C465" s="84">
        <v>2</v>
      </c>
      <c r="D465" s="122">
        <v>0.0013621256602689151</v>
      </c>
      <c r="E465" s="122">
        <v>2.9673919516143807</v>
      </c>
      <c r="F465" s="84" t="s">
        <v>2801</v>
      </c>
      <c r="G465" s="84" t="b">
        <v>0</v>
      </c>
      <c r="H465" s="84" t="b">
        <v>0</v>
      </c>
      <c r="I465" s="84" t="b">
        <v>0</v>
      </c>
      <c r="J465" s="84" t="b">
        <v>0</v>
      </c>
      <c r="K465" s="84" t="b">
        <v>0</v>
      </c>
      <c r="L465" s="84" t="b">
        <v>0</v>
      </c>
    </row>
    <row r="466" spans="1:12" ht="15">
      <c r="A466" s="84" t="s">
        <v>2591</v>
      </c>
      <c r="B466" s="84" t="s">
        <v>2455</v>
      </c>
      <c r="C466" s="84">
        <v>2</v>
      </c>
      <c r="D466" s="122">
        <v>0.0013621256602689151</v>
      </c>
      <c r="E466" s="122">
        <v>2.3653319602864182</v>
      </c>
      <c r="F466" s="84" t="s">
        <v>2801</v>
      </c>
      <c r="G466" s="84" t="b">
        <v>0</v>
      </c>
      <c r="H466" s="84" t="b">
        <v>0</v>
      </c>
      <c r="I466" s="84" t="b">
        <v>0</v>
      </c>
      <c r="J466" s="84" t="b">
        <v>1</v>
      </c>
      <c r="K466" s="84" t="b">
        <v>0</v>
      </c>
      <c r="L466" s="84" t="b">
        <v>0</v>
      </c>
    </row>
    <row r="467" spans="1:12" ht="15">
      <c r="A467" s="84" t="s">
        <v>2455</v>
      </c>
      <c r="B467" s="84" t="s">
        <v>2061</v>
      </c>
      <c r="C467" s="84">
        <v>2</v>
      </c>
      <c r="D467" s="122">
        <v>0.0013621256602689151</v>
      </c>
      <c r="E467" s="122">
        <v>1.323939275128193</v>
      </c>
      <c r="F467" s="84" t="s">
        <v>2801</v>
      </c>
      <c r="G467" s="84" t="b">
        <v>1</v>
      </c>
      <c r="H467" s="84" t="b">
        <v>0</v>
      </c>
      <c r="I467" s="84" t="b">
        <v>0</v>
      </c>
      <c r="J467" s="84" t="b">
        <v>0</v>
      </c>
      <c r="K467" s="84" t="b">
        <v>0</v>
      </c>
      <c r="L467" s="84" t="b">
        <v>0</v>
      </c>
    </row>
    <row r="468" spans="1:12" ht="15">
      <c r="A468" s="84" t="s">
        <v>2061</v>
      </c>
      <c r="B468" s="84" t="s">
        <v>2624</v>
      </c>
      <c r="C468" s="84">
        <v>2</v>
      </c>
      <c r="D468" s="122">
        <v>0.0013621256602689151</v>
      </c>
      <c r="E468" s="122">
        <v>1.7499080074004743</v>
      </c>
      <c r="F468" s="84" t="s">
        <v>2801</v>
      </c>
      <c r="G468" s="84" t="b">
        <v>0</v>
      </c>
      <c r="H468" s="84" t="b">
        <v>0</v>
      </c>
      <c r="I468" s="84" t="b">
        <v>0</v>
      </c>
      <c r="J468" s="84" t="b">
        <v>0</v>
      </c>
      <c r="K468" s="84" t="b">
        <v>0</v>
      </c>
      <c r="L468" s="84" t="b">
        <v>0</v>
      </c>
    </row>
    <row r="469" spans="1:12" ht="15">
      <c r="A469" s="84" t="s">
        <v>2624</v>
      </c>
      <c r="B469" s="84" t="s">
        <v>2719</v>
      </c>
      <c r="C469" s="84">
        <v>2</v>
      </c>
      <c r="D469" s="122">
        <v>0.0013621256602689151</v>
      </c>
      <c r="E469" s="122">
        <v>2.9673919516143807</v>
      </c>
      <c r="F469" s="84" t="s">
        <v>2801</v>
      </c>
      <c r="G469" s="84" t="b">
        <v>0</v>
      </c>
      <c r="H469" s="84" t="b">
        <v>0</v>
      </c>
      <c r="I469" s="84" t="b">
        <v>0</v>
      </c>
      <c r="J469" s="84" t="b">
        <v>0</v>
      </c>
      <c r="K469" s="84" t="b">
        <v>0</v>
      </c>
      <c r="L469" s="84" t="b">
        <v>0</v>
      </c>
    </row>
    <row r="470" spans="1:12" ht="15">
      <c r="A470" s="84" t="s">
        <v>2719</v>
      </c>
      <c r="B470" s="84" t="s">
        <v>265</v>
      </c>
      <c r="C470" s="84">
        <v>2</v>
      </c>
      <c r="D470" s="122">
        <v>0.0013621256602689151</v>
      </c>
      <c r="E470" s="122">
        <v>1.5254351139579692</v>
      </c>
      <c r="F470" s="84" t="s">
        <v>2801</v>
      </c>
      <c r="G470" s="84" t="b">
        <v>0</v>
      </c>
      <c r="H470" s="84" t="b">
        <v>0</v>
      </c>
      <c r="I470" s="84" t="b">
        <v>0</v>
      </c>
      <c r="J470" s="84" t="b">
        <v>0</v>
      </c>
      <c r="K470" s="84" t="b">
        <v>0</v>
      </c>
      <c r="L470" s="84" t="b">
        <v>0</v>
      </c>
    </row>
    <row r="471" spans="1:12" ht="15">
      <c r="A471" s="84" t="s">
        <v>245</v>
      </c>
      <c r="B471" s="84" t="s">
        <v>259</v>
      </c>
      <c r="C471" s="84">
        <v>2</v>
      </c>
      <c r="D471" s="122">
        <v>0.0013621256602689151</v>
      </c>
      <c r="E471" s="122">
        <v>2.0051805125037805</v>
      </c>
      <c r="F471" s="84" t="s">
        <v>2801</v>
      </c>
      <c r="G471" s="84" t="b">
        <v>0</v>
      </c>
      <c r="H471" s="84" t="b">
        <v>0</v>
      </c>
      <c r="I471" s="84" t="b">
        <v>0</v>
      </c>
      <c r="J471" s="84" t="b">
        <v>0</v>
      </c>
      <c r="K471" s="84" t="b">
        <v>0</v>
      </c>
      <c r="L471" s="84" t="b">
        <v>0</v>
      </c>
    </row>
    <row r="472" spans="1:12" ht="15">
      <c r="A472" s="84" t="s">
        <v>245</v>
      </c>
      <c r="B472" s="84" t="s">
        <v>2071</v>
      </c>
      <c r="C472" s="84">
        <v>2</v>
      </c>
      <c r="D472" s="122">
        <v>0.0013621256602689151</v>
      </c>
      <c r="E472" s="122">
        <v>1.5280592577841179</v>
      </c>
      <c r="F472" s="84" t="s">
        <v>2801</v>
      </c>
      <c r="G472" s="84" t="b">
        <v>0</v>
      </c>
      <c r="H472" s="84" t="b">
        <v>0</v>
      </c>
      <c r="I472" s="84" t="b">
        <v>0</v>
      </c>
      <c r="J472" s="84" t="b">
        <v>1</v>
      </c>
      <c r="K472" s="84" t="b">
        <v>0</v>
      </c>
      <c r="L472" s="84" t="b">
        <v>0</v>
      </c>
    </row>
    <row r="473" spans="1:12" ht="15">
      <c r="A473" s="84" t="s">
        <v>252</v>
      </c>
      <c r="B473" s="84" t="s">
        <v>2530</v>
      </c>
      <c r="C473" s="84">
        <v>2</v>
      </c>
      <c r="D473" s="122">
        <v>0.0013621256602689151</v>
      </c>
      <c r="E473" s="122">
        <v>0.9531515124997704</v>
      </c>
      <c r="F473" s="84" t="s">
        <v>2801</v>
      </c>
      <c r="G473" s="84" t="b">
        <v>0</v>
      </c>
      <c r="H473" s="84" t="b">
        <v>0</v>
      </c>
      <c r="I473" s="84" t="b">
        <v>0</v>
      </c>
      <c r="J473" s="84" t="b">
        <v>1</v>
      </c>
      <c r="K473" s="84" t="b">
        <v>0</v>
      </c>
      <c r="L473" s="84" t="b">
        <v>0</v>
      </c>
    </row>
    <row r="474" spans="1:12" ht="15">
      <c r="A474" s="84" t="s">
        <v>2427</v>
      </c>
      <c r="B474" s="84" t="s">
        <v>2512</v>
      </c>
      <c r="C474" s="84">
        <v>2</v>
      </c>
      <c r="D474" s="122">
        <v>0.0013621256602689151</v>
      </c>
      <c r="E474" s="122">
        <v>2.0295398583632247</v>
      </c>
      <c r="F474" s="84" t="s">
        <v>2801</v>
      </c>
      <c r="G474" s="84" t="b">
        <v>0</v>
      </c>
      <c r="H474" s="84" t="b">
        <v>0</v>
      </c>
      <c r="I474" s="84" t="b">
        <v>0</v>
      </c>
      <c r="J474" s="84" t="b">
        <v>0</v>
      </c>
      <c r="K474" s="84" t="b">
        <v>0</v>
      </c>
      <c r="L474" s="84" t="b">
        <v>0</v>
      </c>
    </row>
    <row r="475" spans="1:12" ht="15">
      <c r="A475" s="84" t="s">
        <v>2512</v>
      </c>
      <c r="B475" s="84" t="s">
        <v>2546</v>
      </c>
      <c r="C475" s="84">
        <v>2</v>
      </c>
      <c r="D475" s="122">
        <v>0.0013621256602689151</v>
      </c>
      <c r="E475" s="122">
        <v>2.6663619559503995</v>
      </c>
      <c r="F475" s="84" t="s">
        <v>2801</v>
      </c>
      <c r="G475" s="84" t="b">
        <v>0</v>
      </c>
      <c r="H475" s="84" t="b">
        <v>0</v>
      </c>
      <c r="I475" s="84" t="b">
        <v>0</v>
      </c>
      <c r="J475" s="84" t="b">
        <v>0</v>
      </c>
      <c r="K475" s="84" t="b">
        <v>0</v>
      </c>
      <c r="L475" s="84" t="b">
        <v>0</v>
      </c>
    </row>
    <row r="476" spans="1:12" ht="15">
      <c r="A476" s="84" t="s">
        <v>2546</v>
      </c>
      <c r="B476" s="84" t="s">
        <v>2044</v>
      </c>
      <c r="C476" s="84">
        <v>2</v>
      </c>
      <c r="D476" s="122">
        <v>0.0013621256602689151</v>
      </c>
      <c r="E476" s="122">
        <v>2.6663619559503995</v>
      </c>
      <c r="F476" s="84" t="s">
        <v>2801</v>
      </c>
      <c r="G476" s="84" t="b">
        <v>0</v>
      </c>
      <c r="H476" s="84" t="b">
        <v>0</v>
      </c>
      <c r="I476" s="84" t="b">
        <v>0</v>
      </c>
      <c r="J476" s="84" t="b">
        <v>0</v>
      </c>
      <c r="K476" s="84" t="b">
        <v>0</v>
      </c>
      <c r="L476" s="84" t="b">
        <v>0</v>
      </c>
    </row>
    <row r="477" spans="1:12" ht="15">
      <c r="A477" s="84" t="s">
        <v>2044</v>
      </c>
      <c r="B477" s="84" t="s">
        <v>2631</v>
      </c>
      <c r="C477" s="84">
        <v>2</v>
      </c>
      <c r="D477" s="122">
        <v>0.0013621256602689151</v>
      </c>
      <c r="E477" s="122">
        <v>2.9673919516143807</v>
      </c>
      <c r="F477" s="84" t="s">
        <v>2801</v>
      </c>
      <c r="G477" s="84" t="b">
        <v>0</v>
      </c>
      <c r="H477" s="84" t="b">
        <v>0</v>
      </c>
      <c r="I477" s="84" t="b">
        <v>0</v>
      </c>
      <c r="J477" s="84" t="b">
        <v>0</v>
      </c>
      <c r="K477" s="84" t="b">
        <v>0</v>
      </c>
      <c r="L477" s="84" t="b">
        <v>0</v>
      </c>
    </row>
    <row r="478" spans="1:12" ht="15">
      <c r="A478" s="84" t="s">
        <v>2631</v>
      </c>
      <c r="B478" s="84" t="s">
        <v>562</v>
      </c>
      <c r="C478" s="84">
        <v>2</v>
      </c>
      <c r="D478" s="122">
        <v>0.0013621256602689151</v>
      </c>
      <c r="E478" s="122">
        <v>1.7632719689584557</v>
      </c>
      <c r="F478" s="84" t="s">
        <v>2801</v>
      </c>
      <c r="G478" s="84" t="b">
        <v>0</v>
      </c>
      <c r="H478" s="84" t="b">
        <v>0</v>
      </c>
      <c r="I478" s="84" t="b">
        <v>0</v>
      </c>
      <c r="J478" s="84" t="b">
        <v>0</v>
      </c>
      <c r="K478" s="84" t="b">
        <v>0</v>
      </c>
      <c r="L478" s="84" t="b">
        <v>0</v>
      </c>
    </row>
    <row r="479" spans="1:12" ht="15">
      <c r="A479" s="84" t="s">
        <v>562</v>
      </c>
      <c r="B479" s="84" t="s">
        <v>2723</v>
      </c>
      <c r="C479" s="84">
        <v>2</v>
      </c>
      <c r="D479" s="122">
        <v>0.0013621256602689151</v>
      </c>
      <c r="E479" s="122">
        <v>1.9821152084350868</v>
      </c>
      <c r="F479" s="84" t="s">
        <v>2801</v>
      </c>
      <c r="G479" s="84" t="b">
        <v>0</v>
      </c>
      <c r="H479" s="84" t="b">
        <v>0</v>
      </c>
      <c r="I479" s="84" t="b">
        <v>0</v>
      </c>
      <c r="J479" s="84" t="b">
        <v>0</v>
      </c>
      <c r="K479" s="84" t="b">
        <v>0</v>
      </c>
      <c r="L479" s="84" t="b">
        <v>0</v>
      </c>
    </row>
    <row r="480" spans="1:12" ht="15">
      <c r="A480" s="84" t="s">
        <v>2723</v>
      </c>
      <c r="B480" s="84" t="s">
        <v>2724</v>
      </c>
      <c r="C480" s="84">
        <v>2</v>
      </c>
      <c r="D480" s="122">
        <v>0.0013621256602689151</v>
      </c>
      <c r="E480" s="122">
        <v>3.1434832106700616</v>
      </c>
      <c r="F480" s="84" t="s">
        <v>2801</v>
      </c>
      <c r="G480" s="84" t="b">
        <v>0</v>
      </c>
      <c r="H480" s="84" t="b">
        <v>0</v>
      </c>
      <c r="I480" s="84" t="b">
        <v>0</v>
      </c>
      <c r="J480" s="84" t="b">
        <v>0</v>
      </c>
      <c r="K480" s="84" t="b">
        <v>0</v>
      </c>
      <c r="L480" s="84" t="b">
        <v>0</v>
      </c>
    </row>
    <row r="481" spans="1:12" ht="15">
      <c r="A481" s="84" t="s">
        <v>2724</v>
      </c>
      <c r="B481" s="84" t="s">
        <v>2632</v>
      </c>
      <c r="C481" s="84">
        <v>2</v>
      </c>
      <c r="D481" s="122">
        <v>0.0013621256602689151</v>
      </c>
      <c r="E481" s="122">
        <v>2.9673919516143807</v>
      </c>
      <c r="F481" s="84" t="s">
        <v>2801</v>
      </c>
      <c r="G481" s="84" t="b">
        <v>0</v>
      </c>
      <c r="H481" s="84" t="b">
        <v>0</v>
      </c>
      <c r="I481" s="84" t="b">
        <v>0</v>
      </c>
      <c r="J481" s="84" t="b">
        <v>0</v>
      </c>
      <c r="K481" s="84" t="b">
        <v>0</v>
      </c>
      <c r="L481" s="84" t="b">
        <v>0</v>
      </c>
    </row>
    <row r="482" spans="1:12" ht="15">
      <c r="A482" s="84" t="s">
        <v>2632</v>
      </c>
      <c r="B482" s="84" t="s">
        <v>2725</v>
      </c>
      <c r="C482" s="84">
        <v>2</v>
      </c>
      <c r="D482" s="122">
        <v>0.0013621256602689151</v>
      </c>
      <c r="E482" s="122">
        <v>2.9673919516143807</v>
      </c>
      <c r="F482" s="84" t="s">
        <v>2801</v>
      </c>
      <c r="G482" s="84" t="b">
        <v>0</v>
      </c>
      <c r="H482" s="84" t="b">
        <v>0</v>
      </c>
      <c r="I482" s="84" t="b">
        <v>0</v>
      </c>
      <c r="J482" s="84" t="b">
        <v>0</v>
      </c>
      <c r="K482" s="84" t="b">
        <v>0</v>
      </c>
      <c r="L482" s="84" t="b">
        <v>0</v>
      </c>
    </row>
    <row r="483" spans="1:12" ht="15">
      <c r="A483" s="84" t="s">
        <v>2725</v>
      </c>
      <c r="B483" s="84" t="s">
        <v>2726</v>
      </c>
      <c r="C483" s="84">
        <v>2</v>
      </c>
      <c r="D483" s="122">
        <v>0.0013621256602689151</v>
      </c>
      <c r="E483" s="122">
        <v>3.1434832106700616</v>
      </c>
      <c r="F483" s="84" t="s">
        <v>2801</v>
      </c>
      <c r="G483" s="84" t="b">
        <v>0</v>
      </c>
      <c r="H483" s="84" t="b">
        <v>0</v>
      </c>
      <c r="I483" s="84" t="b">
        <v>0</v>
      </c>
      <c r="J483" s="84" t="b">
        <v>0</v>
      </c>
      <c r="K483" s="84" t="b">
        <v>0</v>
      </c>
      <c r="L483" s="84" t="b">
        <v>0</v>
      </c>
    </row>
    <row r="484" spans="1:12" ht="15">
      <c r="A484" s="84" t="s">
        <v>2726</v>
      </c>
      <c r="B484" s="84" t="s">
        <v>2727</v>
      </c>
      <c r="C484" s="84">
        <v>2</v>
      </c>
      <c r="D484" s="122">
        <v>0.0013621256602689151</v>
      </c>
      <c r="E484" s="122">
        <v>3.1434832106700616</v>
      </c>
      <c r="F484" s="84" t="s">
        <v>2801</v>
      </c>
      <c r="G484" s="84" t="b">
        <v>0</v>
      </c>
      <c r="H484" s="84" t="b">
        <v>0</v>
      </c>
      <c r="I484" s="84" t="b">
        <v>0</v>
      </c>
      <c r="J484" s="84" t="b">
        <v>0</v>
      </c>
      <c r="K484" s="84" t="b">
        <v>0</v>
      </c>
      <c r="L484" s="84" t="b">
        <v>0</v>
      </c>
    </row>
    <row r="485" spans="1:12" ht="15">
      <c r="A485" s="84" t="s">
        <v>2495</v>
      </c>
      <c r="B485" s="84" t="s">
        <v>2728</v>
      </c>
      <c r="C485" s="84">
        <v>2</v>
      </c>
      <c r="D485" s="122">
        <v>0.0013621256602689151</v>
      </c>
      <c r="E485" s="122">
        <v>2.745543201998024</v>
      </c>
      <c r="F485" s="84" t="s">
        <v>2801</v>
      </c>
      <c r="G485" s="84" t="b">
        <v>0</v>
      </c>
      <c r="H485" s="84" t="b">
        <v>0</v>
      </c>
      <c r="I485" s="84" t="b">
        <v>0</v>
      </c>
      <c r="J485" s="84" t="b">
        <v>0</v>
      </c>
      <c r="K485" s="84" t="b">
        <v>0</v>
      </c>
      <c r="L485" s="84" t="b">
        <v>0</v>
      </c>
    </row>
    <row r="486" spans="1:12" ht="15">
      <c r="A486" s="84" t="s">
        <v>2728</v>
      </c>
      <c r="B486" s="84" t="s">
        <v>2729</v>
      </c>
      <c r="C486" s="84">
        <v>2</v>
      </c>
      <c r="D486" s="122">
        <v>0.0013621256602689151</v>
      </c>
      <c r="E486" s="122">
        <v>3.1434832106700616</v>
      </c>
      <c r="F486" s="84" t="s">
        <v>2801</v>
      </c>
      <c r="G486" s="84" t="b">
        <v>0</v>
      </c>
      <c r="H486" s="84" t="b">
        <v>0</v>
      </c>
      <c r="I486" s="84" t="b">
        <v>0</v>
      </c>
      <c r="J486" s="84" t="b">
        <v>0</v>
      </c>
      <c r="K486" s="84" t="b">
        <v>0</v>
      </c>
      <c r="L486" s="84" t="b">
        <v>0</v>
      </c>
    </row>
    <row r="487" spans="1:12" ht="15">
      <c r="A487" s="84" t="s">
        <v>2729</v>
      </c>
      <c r="B487" s="84" t="s">
        <v>2532</v>
      </c>
      <c r="C487" s="84">
        <v>2</v>
      </c>
      <c r="D487" s="122">
        <v>0.0013621256602689151</v>
      </c>
      <c r="E487" s="122">
        <v>2.8424532150060804</v>
      </c>
      <c r="F487" s="84" t="s">
        <v>2801</v>
      </c>
      <c r="G487" s="84" t="b">
        <v>0</v>
      </c>
      <c r="H487" s="84" t="b">
        <v>0</v>
      </c>
      <c r="I487" s="84" t="b">
        <v>0</v>
      </c>
      <c r="J487" s="84" t="b">
        <v>0</v>
      </c>
      <c r="K487" s="84" t="b">
        <v>0</v>
      </c>
      <c r="L487" s="84" t="b">
        <v>0</v>
      </c>
    </row>
    <row r="488" spans="1:12" ht="15">
      <c r="A488" s="84" t="s">
        <v>2532</v>
      </c>
      <c r="B488" s="84" t="s">
        <v>2730</v>
      </c>
      <c r="C488" s="84">
        <v>2</v>
      </c>
      <c r="D488" s="122">
        <v>0.0013621256602689151</v>
      </c>
      <c r="E488" s="122">
        <v>2.8424532150060804</v>
      </c>
      <c r="F488" s="84" t="s">
        <v>2801</v>
      </c>
      <c r="G488" s="84" t="b">
        <v>0</v>
      </c>
      <c r="H488" s="84" t="b">
        <v>0</v>
      </c>
      <c r="I488" s="84" t="b">
        <v>0</v>
      </c>
      <c r="J488" s="84" t="b">
        <v>0</v>
      </c>
      <c r="K488" s="84" t="b">
        <v>0</v>
      </c>
      <c r="L488" s="84" t="b">
        <v>0</v>
      </c>
    </row>
    <row r="489" spans="1:12" ht="15">
      <c r="A489" s="84" t="s">
        <v>2730</v>
      </c>
      <c r="B489" s="84" t="s">
        <v>2083</v>
      </c>
      <c r="C489" s="84">
        <v>2</v>
      </c>
      <c r="D489" s="122">
        <v>0.0013621256602689151</v>
      </c>
      <c r="E489" s="122">
        <v>2.330569854027206</v>
      </c>
      <c r="F489" s="84" t="s">
        <v>2801</v>
      </c>
      <c r="G489" s="84" t="b">
        <v>0</v>
      </c>
      <c r="H489" s="84" t="b">
        <v>0</v>
      </c>
      <c r="I489" s="84" t="b">
        <v>0</v>
      </c>
      <c r="J489" s="84" t="b">
        <v>0</v>
      </c>
      <c r="K489" s="84" t="b">
        <v>0</v>
      </c>
      <c r="L489" s="84" t="b">
        <v>0</v>
      </c>
    </row>
    <row r="490" spans="1:12" ht="15">
      <c r="A490" s="84" t="s">
        <v>2068</v>
      </c>
      <c r="B490" s="84" t="s">
        <v>2461</v>
      </c>
      <c r="C490" s="84">
        <v>2</v>
      </c>
      <c r="D490" s="122">
        <v>0.0013621256602689151</v>
      </c>
      <c r="E490" s="122">
        <v>1.5387173259661744</v>
      </c>
      <c r="F490" s="84" t="s">
        <v>2801</v>
      </c>
      <c r="G490" s="84" t="b">
        <v>0</v>
      </c>
      <c r="H490" s="84" t="b">
        <v>0</v>
      </c>
      <c r="I490" s="84" t="b">
        <v>0</v>
      </c>
      <c r="J490" s="84" t="b">
        <v>0</v>
      </c>
      <c r="K490" s="84" t="b">
        <v>0</v>
      </c>
      <c r="L490" s="84" t="b">
        <v>0</v>
      </c>
    </row>
    <row r="491" spans="1:12" ht="15">
      <c r="A491" s="84" t="s">
        <v>2461</v>
      </c>
      <c r="B491" s="84" t="s">
        <v>2731</v>
      </c>
      <c r="C491" s="84">
        <v>2</v>
      </c>
      <c r="D491" s="122">
        <v>0.0013621256602689151</v>
      </c>
      <c r="E491" s="122">
        <v>2.599415166319786</v>
      </c>
      <c r="F491" s="84" t="s">
        <v>2801</v>
      </c>
      <c r="G491" s="84" t="b">
        <v>0</v>
      </c>
      <c r="H491" s="84" t="b">
        <v>0</v>
      </c>
      <c r="I491" s="84" t="b">
        <v>0</v>
      </c>
      <c r="J491" s="84" t="b">
        <v>0</v>
      </c>
      <c r="K491" s="84" t="b">
        <v>0</v>
      </c>
      <c r="L491" s="84" t="b">
        <v>0</v>
      </c>
    </row>
    <row r="492" spans="1:12" ht="15">
      <c r="A492" s="84" t="s">
        <v>2731</v>
      </c>
      <c r="B492" s="84" t="s">
        <v>2732</v>
      </c>
      <c r="C492" s="84">
        <v>2</v>
      </c>
      <c r="D492" s="122">
        <v>0.0013621256602689151</v>
      </c>
      <c r="E492" s="122">
        <v>3.1434832106700616</v>
      </c>
      <c r="F492" s="84" t="s">
        <v>2801</v>
      </c>
      <c r="G492" s="84" t="b">
        <v>0</v>
      </c>
      <c r="H492" s="84" t="b">
        <v>0</v>
      </c>
      <c r="I492" s="84" t="b">
        <v>0</v>
      </c>
      <c r="J492" s="84" t="b">
        <v>0</v>
      </c>
      <c r="K492" s="84" t="b">
        <v>0</v>
      </c>
      <c r="L492" s="84" t="b">
        <v>0</v>
      </c>
    </row>
    <row r="493" spans="1:12" ht="15">
      <c r="A493" s="84" t="s">
        <v>2732</v>
      </c>
      <c r="B493" s="84" t="s">
        <v>2733</v>
      </c>
      <c r="C493" s="84">
        <v>2</v>
      </c>
      <c r="D493" s="122">
        <v>0.0013621256602689151</v>
      </c>
      <c r="E493" s="122">
        <v>3.1434832106700616</v>
      </c>
      <c r="F493" s="84" t="s">
        <v>2801</v>
      </c>
      <c r="G493" s="84" t="b">
        <v>0</v>
      </c>
      <c r="H493" s="84" t="b">
        <v>0</v>
      </c>
      <c r="I493" s="84" t="b">
        <v>0</v>
      </c>
      <c r="J493" s="84" t="b">
        <v>0</v>
      </c>
      <c r="K493" s="84" t="b">
        <v>0</v>
      </c>
      <c r="L493" s="84" t="b">
        <v>0</v>
      </c>
    </row>
    <row r="494" spans="1:12" ht="15">
      <c r="A494" s="84" t="s">
        <v>2733</v>
      </c>
      <c r="B494" s="84" t="s">
        <v>2734</v>
      </c>
      <c r="C494" s="84">
        <v>2</v>
      </c>
      <c r="D494" s="122">
        <v>0.0013621256602689151</v>
      </c>
      <c r="E494" s="122">
        <v>3.1434832106700616</v>
      </c>
      <c r="F494" s="84" t="s">
        <v>2801</v>
      </c>
      <c r="G494" s="84" t="b">
        <v>0</v>
      </c>
      <c r="H494" s="84" t="b">
        <v>0</v>
      </c>
      <c r="I494" s="84" t="b">
        <v>0</v>
      </c>
      <c r="J494" s="84" t="b">
        <v>0</v>
      </c>
      <c r="K494" s="84" t="b">
        <v>0</v>
      </c>
      <c r="L494" s="84" t="b">
        <v>0</v>
      </c>
    </row>
    <row r="495" spans="1:12" ht="15">
      <c r="A495" s="84" t="s">
        <v>2734</v>
      </c>
      <c r="B495" s="84" t="s">
        <v>2068</v>
      </c>
      <c r="C495" s="84">
        <v>2</v>
      </c>
      <c r="D495" s="122">
        <v>0.0013621256602689151</v>
      </c>
      <c r="E495" s="122">
        <v>2.08278537031645</v>
      </c>
      <c r="F495" s="84" t="s">
        <v>2801</v>
      </c>
      <c r="G495" s="84" t="b">
        <v>0</v>
      </c>
      <c r="H495" s="84" t="b">
        <v>0</v>
      </c>
      <c r="I495" s="84" t="b">
        <v>0</v>
      </c>
      <c r="J495" s="84" t="b">
        <v>0</v>
      </c>
      <c r="K495" s="84" t="b">
        <v>0</v>
      </c>
      <c r="L495" s="84" t="b">
        <v>0</v>
      </c>
    </row>
    <row r="496" spans="1:12" ht="15">
      <c r="A496" s="84" t="s">
        <v>2068</v>
      </c>
      <c r="B496" s="84" t="s">
        <v>2735</v>
      </c>
      <c r="C496" s="84">
        <v>2</v>
      </c>
      <c r="D496" s="122">
        <v>0.0013621256602689151</v>
      </c>
      <c r="E496" s="122">
        <v>2.08278537031645</v>
      </c>
      <c r="F496" s="84" t="s">
        <v>2801</v>
      </c>
      <c r="G496" s="84" t="b">
        <v>0</v>
      </c>
      <c r="H496" s="84" t="b">
        <v>0</v>
      </c>
      <c r="I496" s="84" t="b">
        <v>0</v>
      </c>
      <c r="J496" s="84" t="b">
        <v>0</v>
      </c>
      <c r="K496" s="84" t="b">
        <v>0</v>
      </c>
      <c r="L496" s="84" t="b">
        <v>0</v>
      </c>
    </row>
    <row r="497" spans="1:12" ht="15">
      <c r="A497" s="84" t="s">
        <v>2736</v>
      </c>
      <c r="B497" s="84" t="s">
        <v>2500</v>
      </c>
      <c r="C497" s="84">
        <v>2</v>
      </c>
      <c r="D497" s="122">
        <v>0.0013621256602689151</v>
      </c>
      <c r="E497" s="122">
        <v>2.745543201998024</v>
      </c>
      <c r="F497" s="84" t="s">
        <v>2801</v>
      </c>
      <c r="G497" s="84" t="b">
        <v>0</v>
      </c>
      <c r="H497" s="84" t="b">
        <v>0</v>
      </c>
      <c r="I497" s="84" t="b">
        <v>0</v>
      </c>
      <c r="J497" s="84" t="b">
        <v>0</v>
      </c>
      <c r="K497" s="84" t="b">
        <v>0</v>
      </c>
      <c r="L497" s="84" t="b">
        <v>0</v>
      </c>
    </row>
    <row r="498" spans="1:12" ht="15">
      <c r="A498" s="84" t="s">
        <v>2071</v>
      </c>
      <c r="B498" s="84" t="s">
        <v>2426</v>
      </c>
      <c r="C498" s="84">
        <v>2</v>
      </c>
      <c r="D498" s="122">
        <v>0.0013621256602689151</v>
      </c>
      <c r="E498" s="122">
        <v>1.043112665552499</v>
      </c>
      <c r="F498" s="84" t="s">
        <v>2801</v>
      </c>
      <c r="G498" s="84" t="b">
        <v>1</v>
      </c>
      <c r="H498" s="84" t="b">
        <v>0</v>
      </c>
      <c r="I498" s="84" t="b">
        <v>0</v>
      </c>
      <c r="J498" s="84" t="b">
        <v>0</v>
      </c>
      <c r="K498" s="84" t="b">
        <v>0</v>
      </c>
      <c r="L498" s="84" t="b">
        <v>0</v>
      </c>
    </row>
    <row r="499" spans="1:12" ht="15">
      <c r="A499" s="84" t="s">
        <v>252</v>
      </c>
      <c r="B499" s="84" t="s">
        <v>265</v>
      </c>
      <c r="C499" s="84">
        <v>2</v>
      </c>
      <c r="D499" s="122">
        <v>0.0013621256602689151</v>
      </c>
      <c r="E499" s="122">
        <v>-0.36386658854834125</v>
      </c>
      <c r="F499" s="84" t="s">
        <v>2801</v>
      </c>
      <c r="G499" s="84" t="b">
        <v>0</v>
      </c>
      <c r="H499" s="84" t="b">
        <v>0</v>
      </c>
      <c r="I499" s="84" t="b">
        <v>0</v>
      </c>
      <c r="J499" s="84" t="b">
        <v>0</v>
      </c>
      <c r="K499" s="84" t="b">
        <v>0</v>
      </c>
      <c r="L499" s="84" t="b">
        <v>0</v>
      </c>
    </row>
    <row r="500" spans="1:12" ht="15">
      <c r="A500" s="84" t="s">
        <v>2025</v>
      </c>
      <c r="B500" s="84" t="s">
        <v>2739</v>
      </c>
      <c r="C500" s="84">
        <v>2</v>
      </c>
      <c r="D500" s="122">
        <v>0.0013621256602689151</v>
      </c>
      <c r="E500" s="122">
        <v>1.8317293496143074</v>
      </c>
      <c r="F500" s="84" t="s">
        <v>2801</v>
      </c>
      <c r="G500" s="84" t="b">
        <v>0</v>
      </c>
      <c r="H500" s="84" t="b">
        <v>0</v>
      </c>
      <c r="I500" s="84" t="b">
        <v>0</v>
      </c>
      <c r="J500" s="84" t="b">
        <v>0</v>
      </c>
      <c r="K500" s="84" t="b">
        <v>0</v>
      </c>
      <c r="L500" s="84" t="b">
        <v>0</v>
      </c>
    </row>
    <row r="501" spans="1:12" ht="15">
      <c r="A501" s="84" t="s">
        <v>2740</v>
      </c>
      <c r="B501" s="84" t="s">
        <v>2741</v>
      </c>
      <c r="C501" s="84">
        <v>2</v>
      </c>
      <c r="D501" s="122">
        <v>0.0013621256602689151</v>
      </c>
      <c r="E501" s="122">
        <v>3.1434832106700616</v>
      </c>
      <c r="F501" s="84" t="s">
        <v>2801</v>
      </c>
      <c r="G501" s="84" t="b">
        <v>0</v>
      </c>
      <c r="H501" s="84" t="b">
        <v>0</v>
      </c>
      <c r="I501" s="84" t="b">
        <v>0</v>
      </c>
      <c r="J501" s="84" t="b">
        <v>0</v>
      </c>
      <c r="K501" s="84" t="b">
        <v>0</v>
      </c>
      <c r="L501" s="84" t="b">
        <v>0</v>
      </c>
    </row>
    <row r="502" spans="1:12" ht="15">
      <c r="A502" s="84" t="s">
        <v>2741</v>
      </c>
      <c r="B502" s="84" t="s">
        <v>2064</v>
      </c>
      <c r="C502" s="84">
        <v>2</v>
      </c>
      <c r="D502" s="122">
        <v>0.0013621256602689151</v>
      </c>
      <c r="E502" s="122">
        <v>2.403120521175818</v>
      </c>
      <c r="F502" s="84" t="s">
        <v>2801</v>
      </c>
      <c r="G502" s="84" t="b">
        <v>0</v>
      </c>
      <c r="H502" s="84" t="b">
        <v>0</v>
      </c>
      <c r="I502" s="84" t="b">
        <v>0</v>
      </c>
      <c r="J502" s="84" t="b">
        <v>0</v>
      </c>
      <c r="K502" s="84" t="b">
        <v>0</v>
      </c>
      <c r="L502" s="84" t="b">
        <v>0</v>
      </c>
    </row>
    <row r="503" spans="1:12" ht="15">
      <c r="A503" s="84" t="s">
        <v>2064</v>
      </c>
      <c r="B503" s="84" t="s">
        <v>2515</v>
      </c>
      <c r="C503" s="84">
        <v>2</v>
      </c>
      <c r="D503" s="122">
        <v>0.0013621256602689151</v>
      </c>
      <c r="E503" s="122">
        <v>1.9973551749918237</v>
      </c>
      <c r="F503" s="84" t="s">
        <v>2801</v>
      </c>
      <c r="G503" s="84" t="b">
        <v>0</v>
      </c>
      <c r="H503" s="84" t="b">
        <v>0</v>
      </c>
      <c r="I503" s="84" t="b">
        <v>0</v>
      </c>
      <c r="J503" s="84" t="b">
        <v>0</v>
      </c>
      <c r="K503" s="84" t="b">
        <v>0</v>
      </c>
      <c r="L503" s="84" t="b">
        <v>0</v>
      </c>
    </row>
    <row r="504" spans="1:12" ht="15">
      <c r="A504" s="84" t="s">
        <v>2515</v>
      </c>
      <c r="B504" s="84" t="s">
        <v>2549</v>
      </c>
      <c r="C504" s="84">
        <v>2</v>
      </c>
      <c r="D504" s="122">
        <v>0.0013621256602689151</v>
      </c>
      <c r="E504" s="122">
        <v>2.5414232193420996</v>
      </c>
      <c r="F504" s="84" t="s">
        <v>2801</v>
      </c>
      <c r="G504" s="84" t="b">
        <v>0</v>
      </c>
      <c r="H504" s="84" t="b">
        <v>0</v>
      </c>
      <c r="I504" s="84" t="b">
        <v>0</v>
      </c>
      <c r="J504" s="84" t="b">
        <v>0</v>
      </c>
      <c r="K504" s="84" t="b">
        <v>0</v>
      </c>
      <c r="L504" s="84" t="b">
        <v>0</v>
      </c>
    </row>
    <row r="505" spans="1:12" ht="15">
      <c r="A505" s="84" t="s">
        <v>2549</v>
      </c>
      <c r="B505" s="84" t="s">
        <v>2742</v>
      </c>
      <c r="C505" s="84">
        <v>2</v>
      </c>
      <c r="D505" s="122">
        <v>0.0013621256602689151</v>
      </c>
      <c r="E505" s="122">
        <v>2.8424532150060804</v>
      </c>
      <c r="F505" s="84" t="s">
        <v>2801</v>
      </c>
      <c r="G505" s="84" t="b">
        <v>0</v>
      </c>
      <c r="H505" s="84" t="b">
        <v>0</v>
      </c>
      <c r="I505" s="84" t="b">
        <v>0</v>
      </c>
      <c r="J505" s="84" t="b">
        <v>0</v>
      </c>
      <c r="K505" s="84" t="b">
        <v>0</v>
      </c>
      <c r="L505" s="84" t="b">
        <v>0</v>
      </c>
    </row>
    <row r="506" spans="1:12" ht="15">
      <c r="A506" s="84" t="s">
        <v>2742</v>
      </c>
      <c r="B506" s="84" t="s">
        <v>2522</v>
      </c>
      <c r="C506" s="84">
        <v>2</v>
      </c>
      <c r="D506" s="122">
        <v>0.0013621256602689151</v>
      </c>
      <c r="E506" s="122">
        <v>2.8424532150060804</v>
      </c>
      <c r="F506" s="84" t="s">
        <v>2801</v>
      </c>
      <c r="G506" s="84" t="b">
        <v>0</v>
      </c>
      <c r="H506" s="84" t="b">
        <v>0</v>
      </c>
      <c r="I506" s="84" t="b">
        <v>0</v>
      </c>
      <c r="J506" s="84" t="b">
        <v>0</v>
      </c>
      <c r="K506" s="84" t="b">
        <v>0</v>
      </c>
      <c r="L506" s="84" t="b">
        <v>0</v>
      </c>
    </row>
    <row r="507" spans="1:12" ht="15">
      <c r="A507" s="84" t="s">
        <v>2522</v>
      </c>
      <c r="B507" s="84" t="s">
        <v>2083</v>
      </c>
      <c r="C507" s="84">
        <v>2</v>
      </c>
      <c r="D507" s="122">
        <v>0.0013621256602689151</v>
      </c>
      <c r="E507" s="122">
        <v>2.0295398583632247</v>
      </c>
      <c r="F507" s="84" t="s">
        <v>2801</v>
      </c>
      <c r="G507" s="84" t="b">
        <v>0</v>
      </c>
      <c r="H507" s="84" t="b">
        <v>0</v>
      </c>
      <c r="I507" s="84" t="b">
        <v>0</v>
      </c>
      <c r="J507" s="84" t="b">
        <v>0</v>
      </c>
      <c r="K507" s="84" t="b">
        <v>0</v>
      </c>
      <c r="L507" s="84" t="b">
        <v>0</v>
      </c>
    </row>
    <row r="508" spans="1:12" ht="15">
      <c r="A508" s="84" t="s">
        <v>2442</v>
      </c>
      <c r="B508" s="84" t="s">
        <v>2454</v>
      </c>
      <c r="C508" s="84">
        <v>2</v>
      </c>
      <c r="D508" s="122">
        <v>0.0013621256602689151</v>
      </c>
      <c r="E508" s="122">
        <v>1.7913006925586994</v>
      </c>
      <c r="F508" s="84" t="s">
        <v>2801</v>
      </c>
      <c r="G508" s="84" t="b">
        <v>0</v>
      </c>
      <c r="H508" s="84" t="b">
        <v>0</v>
      </c>
      <c r="I508" s="84" t="b">
        <v>0</v>
      </c>
      <c r="J508" s="84" t="b">
        <v>0</v>
      </c>
      <c r="K508" s="84" t="b">
        <v>0</v>
      </c>
      <c r="L508" s="84" t="b">
        <v>0</v>
      </c>
    </row>
    <row r="509" spans="1:12" ht="15">
      <c r="A509" s="84" t="s">
        <v>2454</v>
      </c>
      <c r="B509" s="84" t="s">
        <v>265</v>
      </c>
      <c r="C509" s="84">
        <v>2</v>
      </c>
      <c r="D509" s="122">
        <v>0.0013621256602689151</v>
      </c>
      <c r="E509" s="122">
        <v>0.8722226001826254</v>
      </c>
      <c r="F509" s="84" t="s">
        <v>2801</v>
      </c>
      <c r="G509" s="84" t="b">
        <v>0</v>
      </c>
      <c r="H509" s="84" t="b">
        <v>0</v>
      </c>
      <c r="I509" s="84" t="b">
        <v>0</v>
      </c>
      <c r="J509" s="84" t="b">
        <v>0</v>
      </c>
      <c r="K509" s="84" t="b">
        <v>0</v>
      </c>
      <c r="L509" s="84" t="b">
        <v>0</v>
      </c>
    </row>
    <row r="510" spans="1:12" ht="15">
      <c r="A510" s="84" t="s">
        <v>265</v>
      </c>
      <c r="B510" s="84" t="s">
        <v>2743</v>
      </c>
      <c r="C510" s="84">
        <v>2</v>
      </c>
      <c r="D510" s="122">
        <v>0.0013621256602689151</v>
      </c>
      <c r="E510" s="122">
        <v>1.5468861150436015</v>
      </c>
      <c r="F510" s="84" t="s">
        <v>2801</v>
      </c>
      <c r="G510" s="84" t="b">
        <v>0</v>
      </c>
      <c r="H510" s="84" t="b">
        <v>0</v>
      </c>
      <c r="I510" s="84" t="b">
        <v>0</v>
      </c>
      <c r="J510" s="84" t="b">
        <v>0</v>
      </c>
      <c r="K510" s="84" t="b">
        <v>0</v>
      </c>
      <c r="L510" s="84" t="b">
        <v>0</v>
      </c>
    </row>
    <row r="511" spans="1:12" ht="15">
      <c r="A511" s="84" t="s">
        <v>2551</v>
      </c>
      <c r="B511" s="84" t="s">
        <v>2744</v>
      </c>
      <c r="C511" s="84">
        <v>2</v>
      </c>
      <c r="D511" s="122">
        <v>0.0013621256602689151</v>
      </c>
      <c r="E511" s="122">
        <v>2.8424532150060804</v>
      </c>
      <c r="F511" s="84" t="s">
        <v>2801</v>
      </c>
      <c r="G511" s="84" t="b">
        <v>0</v>
      </c>
      <c r="H511" s="84" t="b">
        <v>0</v>
      </c>
      <c r="I511" s="84" t="b">
        <v>0</v>
      </c>
      <c r="J511" s="84" t="b">
        <v>0</v>
      </c>
      <c r="K511" s="84" t="b">
        <v>0</v>
      </c>
      <c r="L511" s="84" t="b">
        <v>0</v>
      </c>
    </row>
    <row r="512" spans="1:12" ht="15">
      <c r="A512" s="84" t="s">
        <v>2509</v>
      </c>
      <c r="B512" s="84" t="s">
        <v>2637</v>
      </c>
      <c r="C512" s="84">
        <v>2</v>
      </c>
      <c r="D512" s="122">
        <v>0.0013621256602689151</v>
      </c>
      <c r="E512" s="122">
        <v>2.569451942942343</v>
      </c>
      <c r="F512" s="84" t="s">
        <v>2801</v>
      </c>
      <c r="G512" s="84" t="b">
        <v>0</v>
      </c>
      <c r="H512" s="84" t="b">
        <v>0</v>
      </c>
      <c r="I512" s="84" t="b">
        <v>0</v>
      </c>
      <c r="J512" s="84" t="b">
        <v>0</v>
      </c>
      <c r="K512" s="84" t="b">
        <v>0</v>
      </c>
      <c r="L512" s="84" t="b">
        <v>0</v>
      </c>
    </row>
    <row r="513" spans="1:12" ht="15">
      <c r="A513" s="84" t="s">
        <v>252</v>
      </c>
      <c r="B513" s="84" t="s">
        <v>2547</v>
      </c>
      <c r="C513" s="84">
        <v>2</v>
      </c>
      <c r="D513" s="122">
        <v>0.0013621256602689151</v>
      </c>
      <c r="E513" s="122">
        <v>0.9531515124997704</v>
      </c>
      <c r="F513" s="84" t="s">
        <v>2801</v>
      </c>
      <c r="G513" s="84" t="b">
        <v>0</v>
      </c>
      <c r="H513" s="84" t="b">
        <v>0</v>
      </c>
      <c r="I513" s="84" t="b">
        <v>0</v>
      </c>
      <c r="J513" s="84" t="b">
        <v>0</v>
      </c>
      <c r="K513" s="84" t="b">
        <v>0</v>
      </c>
      <c r="L513" s="84" t="b">
        <v>0</v>
      </c>
    </row>
    <row r="514" spans="1:12" ht="15">
      <c r="A514" s="84" t="s">
        <v>2547</v>
      </c>
      <c r="B514" s="84" t="s">
        <v>240</v>
      </c>
      <c r="C514" s="84">
        <v>2</v>
      </c>
      <c r="D514" s="122">
        <v>0.0013621256602689151</v>
      </c>
      <c r="E514" s="122">
        <v>2.569451942942343</v>
      </c>
      <c r="F514" s="84" t="s">
        <v>2801</v>
      </c>
      <c r="G514" s="84" t="b">
        <v>0</v>
      </c>
      <c r="H514" s="84" t="b">
        <v>0</v>
      </c>
      <c r="I514" s="84" t="b">
        <v>0</v>
      </c>
      <c r="J514" s="84" t="b">
        <v>0</v>
      </c>
      <c r="K514" s="84" t="b">
        <v>0</v>
      </c>
      <c r="L514" s="84" t="b">
        <v>0</v>
      </c>
    </row>
    <row r="515" spans="1:12" ht="15">
      <c r="A515" s="84" t="s">
        <v>240</v>
      </c>
      <c r="B515" s="84" t="s">
        <v>2551</v>
      </c>
      <c r="C515" s="84">
        <v>2</v>
      </c>
      <c r="D515" s="122">
        <v>0.0013621256602689151</v>
      </c>
      <c r="E515" s="122">
        <v>2.2403932236781183</v>
      </c>
      <c r="F515" s="84" t="s">
        <v>2801</v>
      </c>
      <c r="G515" s="84" t="b">
        <v>0</v>
      </c>
      <c r="H515" s="84" t="b">
        <v>0</v>
      </c>
      <c r="I515" s="84" t="b">
        <v>0</v>
      </c>
      <c r="J515" s="84" t="b">
        <v>0</v>
      </c>
      <c r="K515" s="84" t="b">
        <v>0</v>
      </c>
      <c r="L515" s="84" t="b">
        <v>0</v>
      </c>
    </row>
    <row r="516" spans="1:12" ht="15">
      <c r="A516" s="84" t="s">
        <v>2551</v>
      </c>
      <c r="B516" s="84" t="s">
        <v>2456</v>
      </c>
      <c r="C516" s="84">
        <v>2</v>
      </c>
      <c r="D516" s="122">
        <v>0.0013621256602689151</v>
      </c>
      <c r="E516" s="122">
        <v>2.2983851706558047</v>
      </c>
      <c r="F516" s="84" t="s">
        <v>2801</v>
      </c>
      <c r="G516" s="84" t="b">
        <v>0</v>
      </c>
      <c r="H516" s="84" t="b">
        <v>0</v>
      </c>
      <c r="I516" s="84" t="b">
        <v>0</v>
      </c>
      <c r="J516" s="84" t="b">
        <v>0</v>
      </c>
      <c r="K516" s="84" t="b">
        <v>0</v>
      </c>
      <c r="L516" s="84" t="b">
        <v>0</v>
      </c>
    </row>
    <row r="517" spans="1:12" ht="15">
      <c r="A517" s="84" t="s">
        <v>2456</v>
      </c>
      <c r="B517" s="84" t="s">
        <v>2436</v>
      </c>
      <c r="C517" s="84">
        <v>2</v>
      </c>
      <c r="D517" s="122">
        <v>0.0013621256602689151</v>
      </c>
      <c r="E517" s="122">
        <v>1.8010605298478555</v>
      </c>
      <c r="F517" s="84" t="s">
        <v>2801</v>
      </c>
      <c r="G517" s="84" t="b">
        <v>0</v>
      </c>
      <c r="H517" s="84" t="b">
        <v>0</v>
      </c>
      <c r="I517" s="84" t="b">
        <v>0</v>
      </c>
      <c r="J517" s="84" t="b">
        <v>0</v>
      </c>
      <c r="K517" s="84" t="b">
        <v>0</v>
      </c>
      <c r="L517" s="84" t="b">
        <v>0</v>
      </c>
    </row>
    <row r="518" spans="1:12" ht="15">
      <c r="A518" s="84" t="s">
        <v>2436</v>
      </c>
      <c r="B518" s="84" t="s">
        <v>2748</v>
      </c>
      <c r="C518" s="84">
        <v>2</v>
      </c>
      <c r="D518" s="122">
        <v>0.0013621256602689151</v>
      </c>
      <c r="E518" s="122">
        <v>2.403120521175818</v>
      </c>
      <c r="F518" s="84" t="s">
        <v>2801</v>
      </c>
      <c r="G518" s="84" t="b">
        <v>0</v>
      </c>
      <c r="H518" s="84" t="b">
        <v>0</v>
      </c>
      <c r="I518" s="84" t="b">
        <v>0</v>
      </c>
      <c r="J518" s="84" t="b">
        <v>0</v>
      </c>
      <c r="K518" s="84" t="b">
        <v>0</v>
      </c>
      <c r="L518" s="84" t="b">
        <v>0</v>
      </c>
    </row>
    <row r="519" spans="1:12" ht="15">
      <c r="A519" s="84" t="s">
        <v>2748</v>
      </c>
      <c r="B519" s="84" t="s">
        <v>2469</v>
      </c>
      <c r="C519" s="84">
        <v>2</v>
      </c>
      <c r="D519" s="122">
        <v>0.0013621256602689151</v>
      </c>
      <c r="E519" s="122">
        <v>2.599415166319786</v>
      </c>
      <c r="F519" s="84" t="s">
        <v>2801</v>
      </c>
      <c r="G519" s="84" t="b">
        <v>0</v>
      </c>
      <c r="H519" s="84" t="b">
        <v>0</v>
      </c>
      <c r="I519" s="84" t="b">
        <v>0</v>
      </c>
      <c r="J519" s="84" t="b">
        <v>0</v>
      </c>
      <c r="K519" s="84" t="b">
        <v>0</v>
      </c>
      <c r="L519" s="84" t="b">
        <v>0</v>
      </c>
    </row>
    <row r="520" spans="1:12" ht="15">
      <c r="A520" s="84" t="s">
        <v>2469</v>
      </c>
      <c r="B520" s="84" t="s">
        <v>2471</v>
      </c>
      <c r="C520" s="84">
        <v>2</v>
      </c>
      <c r="D520" s="122">
        <v>0.0013621256602689151</v>
      </c>
      <c r="E520" s="122">
        <v>2.2014751576477485</v>
      </c>
      <c r="F520" s="84" t="s">
        <v>2801</v>
      </c>
      <c r="G520" s="84" t="b">
        <v>0</v>
      </c>
      <c r="H520" s="84" t="b">
        <v>0</v>
      </c>
      <c r="I520" s="84" t="b">
        <v>0</v>
      </c>
      <c r="J520" s="84" t="b">
        <v>0</v>
      </c>
      <c r="K520" s="84" t="b">
        <v>0</v>
      </c>
      <c r="L520" s="84" t="b">
        <v>0</v>
      </c>
    </row>
    <row r="521" spans="1:12" ht="15">
      <c r="A521" s="84" t="s">
        <v>2549</v>
      </c>
      <c r="B521" s="84" t="s">
        <v>2749</v>
      </c>
      <c r="C521" s="84">
        <v>2</v>
      </c>
      <c r="D521" s="122">
        <v>0.0013621256602689151</v>
      </c>
      <c r="E521" s="122">
        <v>2.8424532150060804</v>
      </c>
      <c r="F521" s="84" t="s">
        <v>2801</v>
      </c>
      <c r="G521" s="84" t="b">
        <v>0</v>
      </c>
      <c r="H521" s="84" t="b">
        <v>0</v>
      </c>
      <c r="I521" s="84" t="b">
        <v>0</v>
      </c>
      <c r="J521" s="84" t="b">
        <v>0</v>
      </c>
      <c r="K521" s="84" t="b">
        <v>0</v>
      </c>
      <c r="L521" s="84" t="b">
        <v>0</v>
      </c>
    </row>
    <row r="522" spans="1:12" ht="15">
      <c r="A522" s="84" t="s">
        <v>2750</v>
      </c>
      <c r="B522" s="84" t="s">
        <v>2751</v>
      </c>
      <c r="C522" s="84">
        <v>2</v>
      </c>
      <c r="D522" s="122">
        <v>0.001562411751861717</v>
      </c>
      <c r="E522" s="122">
        <v>3.1434832106700616</v>
      </c>
      <c r="F522" s="84" t="s">
        <v>2801</v>
      </c>
      <c r="G522" s="84" t="b">
        <v>0</v>
      </c>
      <c r="H522" s="84" t="b">
        <v>0</v>
      </c>
      <c r="I522" s="84" t="b">
        <v>0</v>
      </c>
      <c r="J522" s="84" t="b">
        <v>0</v>
      </c>
      <c r="K522" s="84" t="b">
        <v>0</v>
      </c>
      <c r="L522" s="84" t="b">
        <v>0</v>
      </c>
    </row>
    <row r="523" spans="1:12" ht="15">
      <c r="A523" s="84" t="s">
        <v>2752</v>
      </c>
      <c r="B523" s="84" t="s">
        <v>2476</v>
      </c>
      <c r="C523" s="84">
        <v>2</v>
      </c>
      <c r="D523" s="122">
        <v>0.0013621256602689151</v>
      </c>
      <c r="E523" s="122">
        <v>2.6663619559503995</v>
      </c>
      <c r="F523" s="84" t="s">
        <v>2801</v>
      </c>
      <c r="G523" s="84" t="b">
        <v>1</v>
      </c>
      <c r="H523" s="84" t="b">
        <v>0</v>
      </c>
      <c r="I523" s="84" t="b">
        <v>0</v>
      </c>
      <c r="J523" s="84" t="b">
        <v>0</v>
      </c>
      <c r="K523" s="84" t="b">
        <v>0</v>
      </c>
      <c r="L523" s="84" t="b">
        <v>0</v>
      </c>
    </row>
    <row r="524" spans="1:12" ht="15">
      <c r="A524" s="84" t="s">
        <v>2476</v>
      </c>
      <c r="B524" s="84" t="s">
        <v>2753</v>
      </c>
      <c r="C524" s="84">
        <v>2</v>
      </c>
      <c r="D524" s="122">
        <v>0.0013621256602689151</v>
      </c>
      <c r="E524" s="122">
        <v>2.6663619559503995</v>
      </c>
      <c r="F524" s="84" t="s">
        <v>2801</v>
      </c>
      <c r="G524" s="84" t="b">
        <v>0</v>
      </c>
      <c r="H524" s="84" t="b">
        <v>0</v>
      </c>
      <c r="I524" s="84" t="b">
        <v>0</v>
      </c>
      <c r="J524" s="84" t="b">
        <v>1</v>
      </c>
      <c r="K524" s="84" t="b">
        <v>0</v>
      </c>
      <c r="L524" s="84" t="b">
        <v>0</v>
      </c>
    </row>
    <row r="525" spans="1:12" ht="15">
      <c r="A525" s="84" t="s">
        <v>2753</v>
      </c>
      <c r="B525" s="84" t="s">
        <v>2754</v>
      </c>
      <c r="C525" s="84">
        <v>2</v>
      </c>
      <c r="D525" s="122">
        <v>0.0013621256602689151</v>
      </c>
      <c r="E525" s="122">
        <v>3.1434832106700616</v>
      </c>
      <c r="F525" s="84" t="s">
        <v>2801</v>
      </c>
      <c r="G525" s="84" t="b">
        <v>1</v>
      </c>
      <c r="H525" s="84" t="b">
        <v>0</v>
      </c>
      <c r="I525" s="84" t="b">
        <v>0</v>
      </c>
      <c r="J525" s="84" t="b">
        <v>0</v>
      </c>
      <c r="K525" s="84" t="b">
        <v>0</v>
      </c>
      <c r="L525" s="84" t="b">
        <v>0</v>
      </c>
    </row>
    <row r="526" spans="1:12" ht="15">
      <c r="A526" s="84" t="s">
        <v>2754</v>
      </c>
      <c r="B526" s="84" t="s">
        <v>252</v>
      </c>
      <c r="C526" s="84">
        <v>2</v>
      </c>
      <c r="D526" s="122">
        <v>0.0013621256602689151</v>
      </c>
      <c r="E526" s="122">
        <v>1.4902706968947181</v>
      </c>
      <c r="F526" s="84" t="s">
        <v>2801</v>
      </c>
      <c r="G526" s="84" t="b">
        <v>0</v>
      </c>
      <c r="H526" s="84" t="b">
        <v>0</v>
      </c>
      <c r="I526" s="84" t="b">
        <v>0</v>
      </c>
      <c r="J526" s="84" t="b">
        <v>0</v>
      </c>
      <c r="K526" s="84" t="b">
        <v>0</v>
      </c>
      <c r="L526" s="84" t="b">
        <v>0</v>
      </c>
    </row>
    <row r="527" spans="1:12" ht="15">
      <c r="A527" s="84" t="s">
        <v>252</v>
      </c>
      <c r="B527" s="84" t="s">
        <v>2755</v>
      </c>
      <c r="C527" s="84">
        <v>2</v>
      </c>
      <c r="D527" s="122">
        <v>0.0013621256602689151</v>
      </c>
      <c r="E527" s="122">
        <v>1.2541815081637515</v>
      </c>
      <c r="F527" s="84" t="s">
        <v>2801</v>
      </c>
      <c r="G527" s="84" t="b">
        <v>0</v>
      </c>
      <c r="H527" s="84" t="b">
        <v>0</v>
      </c>
      <c r="I527" s="84" t="b">
        <v>0</v>
      </c>
      <c r="J527" s="84" t="b">
        <v>0</v>
      </c>
      <c r="K527" s="84" t="b">
        <v>0</v>
      </c>
      <c r="L527" s="84" t="b">
        <v>0</v>
      </c>
    </row>
    <row r="528" spans="1:12" ht="15">
      <c r="A528" s="84" t="s">
        <v>2755</v>
      </c>
      <c r="B528" s="84" t="s">
        <v>2756</v>
      </c>
      <c r="C528" s="84">
        <v>2</v>
      </c>
      <c r="D528" s="122">
        <v>0.0013621256602689151</v>
      </c>
      <c r="E528" s="122">
        <v>3.1434832106700616</v>
      </c>
      <c r="F528" s="84" t="s">
        <v>2801</v>
      </c>
      <c r="G528" s="84" t="b">
        <v>0</v>
      </c>
      <c r="H528" s="84" t="b">
        <v>0</v>
      </c>
      <c r="I528" s="84" t="b">
        <v>0</v>
      </c>
      <c r="J528" s="84" t="b">
        <v>0</v>
      </c>
      <c r="K528" s="84" t="b">
        <v>0</v>
      </c>
      <c r="L528" s="84" t="b">
        <v>0</v>
      </c>
    </row>
    <row r="529" spans="1:12" ht="15">
      <c r="A529" s="84" t="s">
        <v>2756</v>
      </c>
      <c r="B529" s="84" t="s">
        <v>2638</v>
      </c>
      <c r="C529" s="84">
        <v>2</v>
      </c>
      <c r="D529" s="122">
        <v>0.0013621256602689151</v>
      </c>
      <c r="E529" s="122">
        <v>2.9673919516143807</v>
      </c>
      <c r="F529" s="84" t="s">
        <v>2801</v>
      </c>
      <c r="G529" s="84" t="b">
        <v>0</v>
      </c>
      <c r="H529" s="84" t="b">
        <v>0</v>
      </c>
      <c r="I529" s="84" t="b">
        <v>0</v>
      </c>
      <c r="J529" s="84" t="b">
        <v>0</v>
      </c>
      <c r="K529" s="84" t="b">
        <v>0</v>
      </c>
      <c r="L529" s="84" t="b">
        <v>0</v>
      </c>
    </row>
    <row r="530" spans="1:12" ht="15">
      <c r="A530" s="84" t="s">
        <v>2638</v>
      </c>
      <c r="B530" s="84" t="s">
        <v>2757</v>
      </c>
      <c r="C530" s="84">
        <v>2</v>
      </c>
      <c r="D530" s="122">
        <v>0.0013621256602689151</v>
      </c>
      <c r="E530" s="122">
        <v>2.9673919516143807</v>
      </c>
      <c r="F530" s="84" t="s">
        <v>2801</v>
      </c>
      <c r="G530" s="84" t="b">
        <v>0</v>
      </c>
      <c r="H530" s="84" t="b">
        <v>0</v>
      </c>
      <c r="I530" s="84" t="b">
        <v>0</v>
      </c>
      <c r="J530" s="84" t="b">
        <v>0</v>
      </c>
      <c r="K530" s="84" t="b">
        <v>0</v>
      </c>
      <c r="L530" s="84" t="b">
        <v>0</v>
      </c>
    </row>
    <row r="531" spans="1:12" ht="15">
      <c r="A531" s="84" t="s">
        <v>2639</v>
      </c>
      <c r="B531" s="84" t="s">
        <v>2428</v>
      </c>
      <c r="C531" s="84">
        <v>2</v>
      </c>
      <c r="D531" s="122">
        <v>0.0013621256602689151</v>
      </c>
      <c r="E531" s="122">
        <v>2.154478594971525</v>
      </c>
      <c r="F531" s="84" t="s">
        <v>2801</v>
      </c>
      <c r="G531" s="84" t="b">
        <v>0</v>
      </c>
      <c r="H531" s="84" t="b">
        <v>0</v>
      </c>
      <c r="I531" s="84" t="b">
        <v>0</v>
      </c>
      <c r="J531" s="84" t="b">
        <v>0</v>
      </c>
      <c r="K531" s="84" t="b">
        <v>0</v>
      </c>
      <c r="L531" s="84" t="b">
        <v>0</v>
      </c>
    </row>
    <row r="532" spans="1:12" ht="15">
      <c r="A532" s="84" t="s">
        <v>2488</v>
      </c>
      <c r="B532" s="84" t="s">
        <v>2517</v>
      </c>
      <c r="C532" s="84">
        <v>2</v>
      </c>
      <c r="D532" s="122">
        <v>0.0013621256602689151</v>
      </c>
      <c r="E532" s="122">
        <v>2.444513206334043</v>
      </c>
      <c r="F532" s="84" t="s">
        <v>2801</v>
      </c>
      <c r="G532" s="84" t="b">
        <v>0</v>
      </c>
      <c r="H532" s="84" t="b">
        <v>0</v>
      </c>
      <c r="I532" s="84" t="b">
        <v>0</v>
      </c>
      <c r="J532" s="84" t="b">
        <v>0</v>
      </c>
      <c r="K532" s="84" t="b">
        <v>0</v>
      </c>
      <c r="L532" s="84" t="b">
        <v>0</v>
      </c>
    </row>
    <row r="533" spans="1:12" ht="15">
      <c r="A533" s="84" t="s">
        <v>2635</v>
      </c>
      <c r="B533" s="84" t="s">
        <v>2758</v>
      </c>
      <c r="C533" s="84">
        <v>2</v>
      </c>
      <c r="D533" s="122">
        <v>0.0013621256602689151</v>
      </c>
      <c r="E533" s="122">
        <v>2.9673919516143807</v>
      </c>
      <c r="F533" s="84" t="s">
        <v>2801</v>
      </c>
      <c r="G533" s="84" t="b">
        <v>0</v>
      </c>
      <c r="H533" s="84" t="b">
        <v>0</v>
      </c>
      <c r="I533" s="84" t="b">
        <v>0</v>
      </c>
      <c r="J533" s="84" t="b">
        <v>0</v>
      </c>
      <c r="K533" s="84" t="b">
        <v>0</v>
      </c>
      <c r="L533" s="84" t="b">
        <v>0</v>
      </c>
    </row>
    <row r="534" spans="1:12" ht="15">
      <c r="A534" s="84" t="s">
        <v>2758</v>
      </c>
      <c r="B534" s="84" t="s">
        <v>252</v>
      </c>
      <c r="C534" s="84">
        <v>2</v>
      </c>
      <c r="D534" s="122">
        <v>0.0013621256602689151</v>
      </c>
      <c r="E534" s="122">
        <v>1.4902706968947181</v>
      </c>
      <c r="F534" s="84" t="s">
        <v>2801</v>
      </c>
      <c r="G534" s="84" t="b">
        <v>0</v>
      </c>
      <c r="H534" s="84" t="b">
        <v>0</v>
      </c>
      <c r="I534" s="84" t="b">
        <v>0</v>
      </c>
      <c r="J534" s="84" t="b">
        <v>0</v>
      </c>
      <c r="K534" s="84" t="b">
        <v>0</v>
      </c>
      <c r="L534" s="84" t="b">
        <v>0</v>
      </c>
    </row>
    <row r="535" spans="1:12" ht="15">
      <c r="A535" s="84" t="s">
        <v>2445</v>
      </c>
      <c r="B535" s="84" t="s">
        <v>2068</v>
      </c>
      <c r="C535" s="84">
        <v>2</v>
      </c>
      <c r="D535" s="122">
        <v>0.0013621256602689151</v>
      </c>
      <c r="E535" s="122">
        <v>1.3838153659804313</v>
      </c>
      <c r="F535" s="84" t="s">
        <v>2801</v>
      </c>
      <c r="G535" s="84" t="b">
        <v>0</v>
      </c>
      <c r="H535" s="84" t="b">
        <v>0</v>
      </c>
      <c r="I535" s="84" t="b">
        <v>0</v>
      </c>
      <c r="J535" s="84" t="b">
        <v>0</v>
      </c>
      <c r="K535" s="84" t="b">
        <v>0</v>
      </c>
      <c r="L535" s="84" t="b">
        <v>0</v>
      </c>
    </row>
    <row r="536" spans="1:12" ht="15">
      <c r="A536" s="84" t="s">
        <v>2435</v>
      </c>
      <c r="B536" s="84" t="s">
        <v>2481</v>
      </c>
      <c r="C536" s="84">
        <v>2</v>
      </c>
      <c r="D536" s="122">
        <v>0.0013621256602689151</v>
      </c>
      <c r="E536" s="122">
        <v>1.9673919516143805</v>
      </c>
      <c r="F536" s="84" t="s">
        <v>2801</v>
      </c>
      <c r="G536" s="84" t="b">
        <v>0</v>
      </c>
      <c r="H536" s="84" t="b">
        <v>0</v>
      </c>
      <c r="I536" s="84" t="b">
        <v>0</v>
      </c>
      <c r="J536" s="84" t="b">
        <v>0</v>
      </c>
      <c r="K536" s="84" t="b">
        <v>0</v>
      </c>
      <c r="L536" s="84" t="b">
        <v>0</v>
      </c>
    </row>
    <row r="537" spans="1:12" ht="15">
      <c r="A537" s="84" t="s">
        <v>225</v>
      </c>
      <c r="B537" s="84" t="s">
        <v>252</v>
      </c>
      <c r="C537" s="84">
        <v>2</v>
      </c>
      <c r="D537" s="122">
        <v>0.0013621256602689151</v>
      </c>
      <c r="E537" s="122">
        <v>1.3141794378390368</v>
      </c>
      <c r="F537" s="84" t="s">
        <v>2801</v>
      </c>
      <c r="G537" s="84" t="b">
        <v>0</v>
      </c>
      <c r="H537" s="84" t="b">
        <v>0</v>
      </c>
      <c r="I537" s="84" t="b">
        <v>0</v>
      </c>
      <c r="J537" s="84" t="b">
        <v>0</v>
      </c>
      <c r="K537" s="84" t="b">
        <v>0</v>
      </c>
      <c r="L537" s="84" t="b">
        <v>0</v>
      </c>
    </row>
    <row r="538" spans="1:12" ht="15">
      <c r="A538" s="84" t="s">
        <v>2593</v>
      </c>
      <c r="B538" s="84" t="s">
        <v>2759</v>
      </c>
      <c r="C538" s="84">
        <v>2</v>
      </c>
      <c r="D538" s="122">
        <v>0.0013621256602689151</v>
      </c>
      <c r="E538" s="122">
        <v>2.9673919516143807</v>
      </c>
      <c r="F538" s="84" t="s">
        <v>2801</v>
      </c>
      <c r="G538" s="84" t="b">
        <v>1</v>
      </c>
      <c r="H538" s="84" t="b">
        <v>0</v>
      </c>
      <c r="I538" s="84" t="b">
        <v>0</v>
      </c>
      <c r="J538" s="84" t="b">
        <v>0</v>
      </c>
      <c r="K538" s="84" t="b">
        <v>0</v>
      </c>
      <c r="L538" s="84" t="b">
        <v>0</v>
      </c>
    </row>
    <row r="539" spans="1:12" ht="15">
      <c r="A539" s="84" t="s">
        <v>2759</v>
      </c>
      <c r="B539" s="84" t="s">
        <v>2078</v>
      </c>
      <c r="C539" s="84">
        <v>2</v>
      </c>
      <c r="D539" s="122">
        <v>0.0013621256602689151</v>
      </c>
      <c r="E539" s="122">
        <v>2.2403932236781183</v>
      </c>
      <c r="F539" s="84" t="s">
        <v>2801</v>
      </c>
      <c r="G539" s="84" t="b">
        <v>0</v>
      </c>
      <c r="H539" s="84" t="b">
        <v>0</v>
      </c>
      <c r="I539" s="84" t="b">
        <v>0</v>
      </c>
      <c r="J539" s="84" t="b">
        <v>0</v>
      </c>
      <c r="K539" s="84" t="b">
        <v>0</v>
      </c>
      <c r="L539" s="84" t="b">
        <v>0</v>
      </c>
    </row>
    <row r="540" spans="1:12" ht="15">
      <c r="A540" s="84" t="s">
        <v>252</v>
      </c>
      <c r="B540" s="84" t="s">
        <v>2552</v>
      </c>
      <c r="C540" s="84">
        <v>2</v>
      </c>
      <c r="D540" s="122">
        <v>0.0013621256602689151</v>
      </c>
      <c r="E540" s="122">
        <v>0.9531515124997704</v>
      </c>
      <c r="F540" s="84" t="s">
        <v>2801</v>
      </c>
      <c r="G540" s="84" t="b">
        <v>0</v>
      </c>
      <c r="H540" s="84" t="b">
        <v>0</v>
      </c>
      <c r="I540" s="84" t="b">
        <v>0</v>
      </c>
      <c r="J540" s="84" t="b">
        <v>0</v>
      </c>
      <c r="K540" s="84" t="b">
        <v>0</v>
      </c>
      <c r="L540" s="84" t="b">
        <v>0</v>
      </c>
    </row>
    <row r="541" spans="1:12" ht="15">
      <c r="A541" s="84" t="s">
        <v>2434</v>
      </c>
      <c r="B541" s="84" t="s">
        <v>2077</v>
      </c>
      <c r="C541" s="84">
        <v>2</v>
      </c>
      <c r="D541" s="122">
        <v>0.0013621256602689151</v>
      </c>
      <c r="E541" s="122">
        <v>1.6249692707921743</v>
      </c>
      <c r="F541" s="84" t="s">
        <v>2801</v>
      </c>
      <c r="G541" s="84" t="b">
        <v>0</v>
      </c>
      <c r="H541" s="84" t="b">
        <v>0</v>
      </c>
      <c r="I541" s="84" t="b">
        <v>0</v>
      </c>
      <c r="J541" s="84" t="b">
        <v>0</v>
      </c>
      <c r="K541" s="84" t="b">
        <v>0</v>
      </c>
      <c r="L541" s="84" t="b">
        <v>0</v>
      </c>
    </row>
    <row r="542" spans="1:12" ht="15">
      <c r="A542" s="84" t="s">
        <v>2077</v>
      </c>
      <c r="B542" s="84" t="s">
        <v>2569</v>
      </c>
      <c r="C542" s="84">
        <v>2</v>
      </c>
      <c r="D542" s="122">
        <v>0.0013621256602689151</v>
      </c>
      <c r="E542" s="122">
        <v>2.189240701230737</v>
      </c>
      <c r="F542" s="84" t="s">
        <v>2801</v>
      </c>
      <c r="G542" s="84" t="b">
        <v>0</v>
      </c>
      <c r="H542" s="84" t="b">
        <v>0</v>
      </c>
      <c r="I542" s="84" t="b">
        <v>0</v>
      </c>
      <c r="J542" s="84" t="b">
        <v>0</v>
      </c>
      <c r="K542" s="84" t="b">
        <v>0</v>
      </c>
      <c r="L542" s="84" t="b">
        <v>0</v>
      </c>
    </row>
    <row r="543" spans="1:12" ht="15">
      <c r="A543" s="84" t="s">
        <v>2569</v>
      </c>
      <c r="B543" s="84" t="s">
        <v>562</v>
      </c>
      <c r="C543" s="84">
        <v>2</v>
      </c>
      <c r="D543" s="122">
        <v>0.0013621256602689151</v>
      </c>
      <c r="E543" s="122">
        <v>1.5871807099027746</v>
      </c>
      <c r="F543" s="84" t="s">
        <v>2801</v>
      </c>
      <c r="G543" s="84" t="b">
        <v>0</v>
      </c>
      <c r="H543" s="84" t="b">
        <v>0</v>
      </c>
      <c r="I543" s="84" t="b">
        <v>0</v>
      </c>
      <c r="J543" s="84" t="b">
        <v>0</v>
      </c>
      <c r="K543" s="84" t="b">
        <v>0</v>
      </c>
      <c r="L543" s="84" t="b">
        <v>0</v>
      </c>
    </row>
    <row r="544" spans="1:12" ht="15">
      <c r="A544" s="84" t="s">
        <v>2572</v>
      </c>
      <c r="B544" s="84" t="s">
        <v>2553</v>
      </c>
      <c r="C544" s="84">
        <v>2</v>
      </c>
      <c r="D544" s="122">
        <v>0.0013621256602689151</v>
      </c>
      <c r="E544" s="122">
        <v>2.6663619559503995</v>
      </c>
      <c r="F544" s="84" t="s">
        <v>2801</v>
      </c>
      <c r="G544" s="84" t="b">
        <v>0</v>
      </c>
      <c r="H544" s="84" t="b">
        <v>0</v>
      </c>
      <c r="I544" s="84" t="b">
        <v>0</v>
      </c>
      <c r="J544" s="84" t="b">
        <v>0</v>
      </c>
      <c r="K544" s="84" t="b">
        <v>0</v>
      </c>
      <c r="L544" s="84" t="b">
        <v>0</v>
      </c>
    </row>
    <row r="545" spans="1:12" ht="15">
      <c r="A545" s="84" t="s">
        <v>2023</v>
      </c>
      <c r="B545" s="84" t="s">
        <v>2760</v>
      </c>
      <c r="C545" s="84">
        <v>2</v>
      </c>
      <c r="D545" s="122">
        <v>0.0013621256602689151</v>
      </c>
      <c r="E545" s="122">
        <v>1.720237336733254</v>
      </c>
      <c r="F545" s="84" t="s">
        <v>2801</v>
      </c>
      <c r="G545" s="84" t="b">
        <v>0</v>
      </c>
      <c r="H545" s="84" t="b">
        <v>0</v>
      </c>
      <c r="I545" s="84" t="b">
        <v>0</v>
      </c>
      <c r="J545" s="84" t="b">
        <v>0</v>
      </c>
      <c r="K545" s="84" t="b">
        <v>0</v>
      </c>
      <c r="L545" s="84" t="b">
        <v>0</v>
      </c>
    </row>
    <row r="546" spans="1:12" ht="15">
      <c r="A546" s="84" t="s">
        <v>265</v>
      </c>
      <c r="B546" s="84" t="s">
        <v>2761</v>
      </c>
      <c r="C546" s="84">
        <v>2</v>
      </c>
      <c r="D546" s="122">
        <v>0.0013621256602689151</v>
      </c>
      <c r="E546" s="122">
        <v>1.5468861150436015</v>
      </c>
      <c r="F546" s="84" t="s">
        <v>2801</v>
      </c>
      <c r="G546" s="84" t="b">
        <v>0</v>
      </c>
      <c r="H546" s="84" t="b">
        <v>0</v>
      </c>
      <c r="I546" s="84" t="b">
        <v>0</v>
      </c>
      <c r="J546" s="84" t="b">
        <v>1</v>
      </c>
      <c r="K546" s="84" t="b">
        <v>0</v>
      </c>
      <c r="L546" s="84" t="b">
        <v>0</v>
      </c>
    </row>
    <row r="547" spans="1:12" ht="15">
      <c r="A547" s="84" t="s">
        <v>2761</v>
      </c>
      <c r="B547" s="84" t="s">
        <v>2762</v>
      </c>
      <c r="C547" s="84">
        <v>2</v>
      </c>
      <c r="D547" s="122">
        <v>0.0013621256602689151</v>
      </c>
      <c r="E547" s="122">
        <v>3.1434832106700616</v>
      </c>
      <c r="F547" s="84" t="s">
        <v>2801</v>
      </c>
      <c r="G547" s="84" t="b">
        <v>1</v>
      </c>
      <c r="H547" s="84" t="b">
        <v>0</v>
      </c>
      <c r="I547" s="84" t="b">
        <v>0</v>
      </c>
      <c r="J547" s="84" t="b">
        <v>0</v>
      </c>
      <c r="K547" s="84" t="b">
        <v>0</v>
      </c>
      <c r="L547" s="84" t="b">
        <v>0</v>
      </c>
    </row>
    <row r="548" spans="1:12" ht="15">
      <c r="A548" s="84" t="s">
        <v>2762</v>
      </c>
      <c r="B548" s="84" t="s">
        <v>2446</v>
      </c>
      <c r="C548" s="84">
        <v>2</v>
      </c>
      <c r="D548" s="122">
        <v>0.0013621256602689151</v>
      </c>
      <c r="E548" s="122">
        <v>2.444513206334043</v>
      </c>
      <c r="F548" s="84" t="s">
        <v>2801</v>
      </c>
      <c r="G548" s="84" t="b">
        <v>0</v>
      </c>
      <c r="H548" s="84" t="b">
        <v>0</v>
      </c>
      <c r="I548" s="84" t="b">
        <v>0</v>
      </c>
      <c r="J548" s="84" t="b">
        <v>0</v>
      </c>
      <c r="K548" s="84" t="b">
        <v>0</v>
      </c>
      <c r="L548" s="84" t="b">
        <v>0</v>
      </c>
    </row>
    <row r="549" spans="1:12" ht="15">
      <c r="A549" s="84" t="s">
        <v>2446</v>
      </c>
      <c r="B549" s="84" t="s">
        <v>2538</v>
      </c>
      <c r="C549" s="84">
        <v>2</v>
      </c>
      <c r="D549" s="122">
        <v>0.0013621256602689151</v>
      </c>
      <c r="E549" s="122">
        <v>2.2403932236781183</v>
      </c>
      <c r="F549" s="84" t="s">
        <v>2801</v>
      </c>
      <c r="G549" s="84" t="b">
        <v>0</v>
      </c>
      <c r="H549" s="84" t="b">
        <v>0</v>
      </c>
      <c r="I549" s="84" t="b">
        <v>0</v>
      </c>
      <c r="J549" s="84" t="b">
        <v>0</v>
      </c>
      <c r="K549" s="84" t="b">
        <v>0</v>
      </c>
      <c r="L549" s="84" t="b">
        <v>0</v>
      </c>
    </row>
    <row r="550" spans="1:12" ht="15">
      <c r="A550" s="84" t="s">
        <v>2538</v>
      </c>
      <c r="B550" s="84" t="s">
        <v>265</v>
      </c>
      <c r="C550" s="84">
        <v>2</v>
      </c>
      <c r="D550" s="122">
        <v>0.0013621256602689151</v>
      </c>
      <c r="E550" s="122">
        <v>1.224405118293988</v>
      </c>
      <c r="F550" s="84" t="s">
        <v>2801</v>
      </c>
      <c r="G550" s="84" t="b">
        <v>0</v>
      </c>
      <c r="H550" s="84" t="b">
        <v>0</v>
      </c>
      <c r="I550" s="84" t="b">
        <v>0</v>
      </c>
      <c r="J550" s="84" t="b">
        <v>0</v>
      </c>
      <c r="K550" s="84" t="b">
        <v>0</v>
      </c>
      <c r="L550" s="84" t="b">
        <v>0</v>
      </c>
    </row>
    <row r="551" spans="1:12" ht="15">
      <c r="A551" s="84" t="s">
        <v>265</v>
      </c>
      <c r="B551" s="84" t="s">
        <v>2763</v>
      </c>
      <c r="C551" s="84">
        <v>2</v>
      </c>
      <c r="D551" s="122">
        <v>0.0013621256602689151</v>
      </c>
      <c r="E551" s="122">
        <v>1.5468861150436015</v>
      </c>
      <c r="F551" s="84" t="s">
        <v>2801</v>
      </c>
      <c r="G551" s="84" t="b">
        <v>0</v>
      </c>
      <c r="H551" s="84" t="b">
        <v>0</v>
      </c>
      <c r="I551" s="84" t="b">
        <v>0</v>
      </c>
      <c r="J551" s="84" t="b">
        <v>0</v>
      </c>
      <c r="K551" s="84" t="b">
        <v>0</v>
      </c>
      <c r="L551" s="84" t="b">
        <v>0</v>
      </c>
    </row>
    <row r="552" spans="1:12" ht="15">
      <c r="A552" s="84" t="s">
        <v>2763</v>
      </c>
      <c r="B552" s="84" t="s">
        <v>2764</v>
      </c>
      <c r="C552" s="84">
        <v>2</v>
      </c>
      <c r="D552" s="122">
        <v>0.0013621256602689151</v>
      </c>
      <c r="E552" s="122">
        <v>3.1434832106700616</v>
      </c>
      <c r="F552" s="84" t="s">
        <v>2801</v>
      </c>
      <c r="G552" s="84" t="b">
        <v>0</v>
      </c>
      <c r="H552" s="84" t="b">
        <v>0</v>
      </c>
      <c r="I552" s="84" t="b">
        <v>0</v>
      </c>
      <c r="J552" s="84" t="b">
        <v>0</v>
      </c>
      <c r="K552" s="84" t="b">
        <v>0</v>
      </c>
      <c r="L552" s="84" t="b">
        <v>0</v>
      </c>
    </row>
    <row r="553" spans="1:12" ht="15">
      <c r="A553" s="84" t="s">
        <v>2764</v>
      </c>
      <c r="B553" s="84" t="s">
        <v>2765</v>
      </c>
      <c r="C553" s="84">
        <v>2</v>
      </c>
      <c r="D553" s="122">
        <v>0.0013621256602689151</v>
      </c>
      <c r="E553" s="122">
        <v>3.1434832106700616</v>
      </c>
      <c r="F553" s="84" t="s">
        <v>2801</v>
      </c>
      <c r="G553" s="84" t="b">
        <v>0</v>
      </c>
      <c r="H553" s="84" t="b">
        <v>0</v>
      </c>
      <c r="I553" s="84" t="b">
        <v>0</v>
      </c>
      <c r="J553" s="84" t="b">
        <v>0</v>
      </c>
      <c r="K553" s="84" t="b">
        <v>0</v>
      </c>
      <c r="L553" s="84" t="b">
        <v>0</v>
      </c>
    </row>
    <row r="554" spans="1:12" ht="15">
      <c r="A554" s="84" t="s">
        <v>2765</v>
      </c>
      <c r="B554" s="84" t="s">
        <v>2766</v>
      </c>
      <c r="C554" s="84">
        <v>2</v>
      </c>
      <c r="D554" s="122">
        <v>0.0013621256602689151</v>
      </c>
      <c r="E554" s="122">
        <v>3.1434832106700616</v>
      </c>
      <c r="F554" s="84" t="s">
        <v>2801</v>
      </c>
      <c r="G554" s="84" t="b">
        <v>0</v>
      </c>
      <c r="H554" s="84" t="b">
        <v>0</v>
      </c>
      <c r="I554" s="84" t="b">
        <v>0</v>
      </c>
      <c r="J554" s="84" t="b">
        <v>0</v>
      </c>
      <c r="K554" s="84" t="b">
        <v>0</v>
      </c>
      <c r="L554" s="84" t="b">
        <v>0</v>
      </c>
    </row>
    <row r="555" spans="1:12" ht="15">
      <c r="A555" s="84" t="s">
        <v>2766</v>
      </c>
      <c r="B555" s="84" t="s">
        <v>2767</v>
      </c>
      <c r="C555" s="84">
        <v>2</v>
      </c>
      <c r="D555" s="122">
        <v>0.0013621256602689151</v>
      </c>
      <c r="E555" s="122">
        <v>3.1434832106700616</v>
      </c>
      <c r="F555" s="84" t="s">
        <v>2801</v>
      </c>
      <c r="G555" s="84" t="b">
        <v>0</v>
      </c>
      <c r="H555" s="84" t="b">
        <v>0</v>
      </c>
      <c r="I555" s="84" t="b">
        <v>0</v>
      </c>
      <c r="J555" s="84" t="b">
        <v>0</v>
      </c>
      <c r="K555" s="84" t="b">
        <v>0</v>
      </c>
      <c r="L555" s="84" t="b">
        <v>0</v>
      </c>
    </row>
    <row r="556" spans="1:12" ht="15">
      <c r="A556" s="84" t="s">
        <v>2767</v>
      </c>
      <c r="B556" s="84" t="s">
        <v>2768</v>
      </c>
      <c r="C556" s="84">
        <v>2</v>
      </c>
      <c r="D556" s="122">
        <v>0.0013621256602689151</v>
      </c>
      <c r="E556" s="122">
        <v>3.1434832106700616</v>
      </c>
      <c r="F556" s="84" t="s">
        <v>2801</v>
      </c>
      <c r="G556" s="84" t="b">
        <v>0</v>
      </c>
      <c r="H556" s="84" t="b">
        <v>0</v>
      </c>
      <c r="I556" s="84" t="b">
        <v>0</v>
      </c>
      <c r="J556" s="84" t="b">
        <v>0</v>
      </c>
      <c r="K556" s="84" t="b">
        <v>0</v>
      </c>
      <c r="L556" s="84" t="b">
        <v>0</v>
      </c>
    </row>
    <row r="557" spans="1:12" ht="15">
      <c r="A557" s="84" t="s">
        <v>2768</v>
      </c>
      <c r="B557" s="84" t="s">
        <v>2769</v>
      </c>
      <c r="C557" s="84">
        <v>2</v>
      </c>
      <c r="D557" s="122">
        <v>0.0013621256602689151</v>
      </c>
      <c r="E557" s="122">
        <v>3.1434832106700616</v>
      </c>
      <c r="F557" s="84" t="s">
        <v>2801</v>
      </c>
      <c r="G557" s="84" t="b">
        <v>0</v>
      </c>
      <c r="H557" s="84" t="b">
        <v>0</v>
      </c>
      <c r="I557" s="84" t="b">
        <v>0</v>
      </c>
      <c r="J557" s="84" t="b">
        <v>0</v>
      </c>
      <c r="K557" s="84" t="b">
        <v>0</v>
      </c>
      <c r="L557" s="84" t="b">
        <v>0</v>
      </c>
    </row>
    <row r="558" spans="1:12" ht="15">
      <c r="A558" s="84" t="s">
        <v>2769</v>
      </c>
      <c r="B558" s="84" t="s">
        <v>2770</v>
      </c>
      <c r="C558" s="84">
        <v>2</v>
      </c>
      <c r="D558" s="122">
        <v>0.0013621256602689151</v>
      </c>
      <c r="E558" s="122">
        <v>3.1434832106700616</v>
      </c>
      <c r="F558" s="84" t="s">
        <v>2801</v>
      </c>
      <c r="G558" s="84" t="b">
        <v>0</v>
      </c>
      <c r="H558" s="84" t="b">
        <v>0</v>
      </c>
      <c r="I558" s="84" t="b">
        <v>0</v>
      </c>
      <c r="J558" s="84" t="b">
        <v>0</v>
      </c>
      <c r="K558" s="84" t="b">
        <v>0</v>
      </c>
      <c r="L558" s="84" t="b">
        <v>0</v>
      </c>
    </row>
    <row r="559" spans="1:12" ht="15">
      <c r="A559" s="84" t="s">
        <v>2553</v>
      </c>
      <c r="B559" s="84" t="s">
        <v>2090</v>
      </c>
      <c r="C559" s="84">
        <v>2</v>
      </c>
      <c r="D559" s="122">
        <v>0.0013621256602689151</v>
      </c>
      <c r="E559" s="122">
        <v>2.3653319602864182</v>
      </c>
      <c r="F559" s="84" t="s">
        <v>2801</v>
      </c>
      <c r="G559" s="84" t="b">
        <v>0</v>
      </c>
      <c r="H559" s="84" t="b">
        <v>0</v>
      </c>
      <c r="I559" s="84" t="b">
        <v>0</v>
      </c>
      <c r="J559" s="84" t="b">
        <v>0</v>
      </c>
      <c r="K559" s="84" t="b">
        <v>0</v>
      </c>
      <c r="L559" s="84" t="b">
        <v>0</v>
      </c>
    </row>
    <row r="560" spans="1:12" ht="15">
      <c r="A560" s="84" t="s">
        <v>2555</v>
      </c>
      <c r="B560" s="84" t="s">
        <v>2484</v>
      </c>
      <c r="C560" s="84">
        <v>2</v>
      </c>
      <c r="D560" s="122">
        <v>0.0013621256602689151</v>
      </c>
      <c r="E560" s="122">
        <v>2.3653319602864182</v>
      </c>
      <c r="F560" s="84" t="s">
        <v>2801</v>
      </c>
      <c r="G560" s="84" t="b">
        <v>0</v>
      </c>
      <c r="H560" s="84" t="b">
        <v>0</v>
      </c>
      <c r="I560" s="84" t="b">
        <v>0</v>
      </c>
      <c r="J560" s="84" t="b">
        <v>0</v>
      </c>
      <c r="K560" s="84" t="b">
        <v>0</v>
      </c>
      <c r="L560" s="84" t="b">
        <v>0</v>
      </c>
    </row>
    <row r="561" spans="1:12" ht="15">
      <c r="A561" s="84" t="s">
        <v>2484</v>
      </c>
      <c r="B561" s="84" t="s">
        <v>2772</v>
      </c>
      <c r="C561" s="84">
        <v>2</v>
      </c>
      <c r="D561" s="122">
        <v>0.0013621256602689151</v>
      </c>
      <c r="E561" s="122">
        <v>2.6663619559503995</v>
      </c>
      <c r="F561" s="84" t="s">
        <v>2801</v>
      </c>
      <c r="G561" s="84" t="b">
        <v>0</v>
      </c>
      <c r="H561" s="84" t="b">
        <v>0</v>
      </c>
      <c r="I561" s="84" t="b">
        <v>0</v>
      </c>
      <c r="J561" s="84" t="b">
        <v>0</v>
      </c>
      <c r="K561" s="84" t="b">
        <v>0</v>
      </c>
      <c r="L561" s="84" t="b">
        <v>0</v>
      </c>
    </row>
    <row r="562" spans="1:12" ht="15">
      <c r="A562" s="84" t="s">
        <v>2772</v>
      </c>
      <c r="B562" s="84" t="s">
        <v>2773</v>
      </c>
      <c r="C562" s="84">
        <v>2</v>
      </c>
      <c r="D562" s="122">
        <v>0.0013621256602689151</v>
      </c>
      <c r="E562" s="122">
        <v>3.1434832106700616</v>
      </c>
      <c r="F562" s="84" t="s">
        <v>2801</v>
      </c>
      <c r="G562" s="84" t="b">
        <v>0</v>
      </c>
      <c r="H562" s="84" t="b">
        <v>0</v>
      </c>
      <c r="I562" s="84" t="b">
        <v>0</v>
      </c>
      <c r="J562" s="84" t="b">
        <v>0</v>
      </c>
      <c r="K562" s="84" t="b">
        <v>0</v>
      </c>
      <c r="L562" s="84" t="b">
        <v>0</v>
      </c>
    </row>
    <row r="563" spans="1:12" ht="15">
      <c r="A563" s="84" t="s">
        <v>2773</v>
      </c>
      <c r="B563" s="84" t="s">
        <v>2424</v>
      </c>
      <c r="C563" s="84">
        <v>2</v>
      </c>
      <c r="D563" s="122">
        <v>0.0013621256602689151</v>
      </c>
      <c r="E563" s="122">
        <v>2.189240701230737</v>
      </c>
      <c r="F563" s="84" t="s">
        <v>2801</v>
      </c>
      <c r="G563" s="84" t="b">
        <v>0</v>
      </c>
      <c r="H563" s="84" t="b">
        <v>0</v>
      </c>
      <c r="I563" s="84" t="b">
        <v>0</v>
      </c>
      <c r="J563" s="84" t="b">
        <v>0</v>
      </c>
      <c r="K563" s="84" t="b">
        <v>0</v>
      </c>
      <c r="L563" s="84" t="b">
        <v>0</v>
      </c>
    </row>
    <row r="564" spans="1:12" ht="15">
      <c r="A564" s="84" t="s">
        <v>2424</v>
      </c>
      <c r="B564" s="84" t="s">
        <v>2499</v>
      </c>
      <c r="C564" s="84">
        <v>2</v>
      </c>
      <c r="D564" s="122">
        <v>0.0013621256602689151</v>
      </c>
      <c r="E564" s="122">
        <v>1.7455432019980242</v>
      </c>
      <c r="F564" s="84" t="s">
        <v>2801</v>
      </c>
      <c r="G564" s="84" t="b">
        <v>0</v>
      </c>
      <c r="H564" s="84" t="b">
        <v>0</v>
      </c>
      <c r="I564" s="84" t="b">
        <v>0</v>
      </c>
      <c r="J564" s="84" t="b">
        <v>1</v>
      </c>
      <c r="K564" s="84" t="b">
        <v>0</v>
      </c>
      <c r="L564" s="84" t="b">
        <v>0</v>
      </c>
    </row>
    <row r="565" spans="1:12" ht="15">
      <c r="A565" s="84" t="s">
        <v>2499</v>
      </c>
      <c r="B565" s="84" t="s">
        <v>2484</v>
      </c>
      <c r="C565" s="84">
        <v>2</v>
      </c>
      <c r="D565" s="122">
        <v>0.0013621256602689151</v>
      </c>
      <c r="E565" s="122">
        <v>2.268421947278362</v>
      </c>
      <c r="F565" s="84" t="s">
        <v>2801</v>
      </c>
      <c r="G565" s="84" t="b">
        <v>1</v>
      </c>
      <c r="H565" s="84" t="b">
        <v>0</v>
      </c>
      <c r="I565" s="84" t="b">
        <v>0</v>
      </c>
      <c r="J565" s="84" t="b">
        <v>0</v>
      </c>
      <c r="K565" s="84" t="b">
        <v>0</v>
      </c>
      <c r="L565" s="84" t="b">
        <v>0</v>
      </c>
    </row>
    <row r="566" spans="1:12" ht="15">
      <c r="A566" s="84" t="s">
        <v>2484</v>
      </c>
      <c r="B566" s="84" t="s">
        <v>2774</v>
      </c>
      <c r="C566" s="84">
        <v>2</v>
      </c>
      <c r="D566" s="122">
        <v>0.0013621256602689151</v>
      </c>
      <c r="E566" s="122">
        <v>2.6663619559503995</v>
      </c>
      <c r="F566" s="84" t="s">
        <v>2801</v>
      </c>
      <c r="G566" s="84" t="b">
        <v>0</v>
      </c>
      <c r="H566" s="84" t="b">
        <v>0</v>
      </c>
      <c r="I566" s="84" t="b">
        <v>0</v>
      </c>
      <c r="J566" s="84" t="b">
        <v>0</v>
      </c>
      <c r="K566" s="84" t="b">
        <v>0</v>
      </c>
      <c r="L566" s="84" t="b">
        <v>0</v>
      </c>
    </row>
    <row r="567" spans="1:12" ht="15">
      <c r="A567" s="84" t="s">
        <v>2774</v>
      </c>
      <c r="B567" s="84" t="s">
        <v>2484</v>
      </c>
      <c r="C567" s="84">
        <v>2</v>
      </c>
      <c r="D567" s="122">
        <v>0.0013621256602689151</v>
      </c>
      <c r="E567" s="122">
        <v>2.6663619559503995</v>
      </c>
      <c r="F567" s="84" t="s">
        <v>2801</v>
      </c>
      <c r="G567" s="84" t="b">
        <v>0</v>
      </c>
      <c r="H567" s="84" t="b">
        <v>0</v>
      </c>
      <c r="I567" s="84" t="b">
        <v>0</v>
      </c>
      <c r="J567" s="84" t="b">
        <v>0</v>
      </c>
      <c r="K567" s="84" t="b">
        <v>0</v>
      </c>
      <c r="L567" s="84" t="b">
        <v>0</v>
      </c>
    </row>
    <row r="568" spans="1:12" ht="15">
      <c r="A568" s="84" t="s">
        <v>2484</v>
      </c>
      <c r="B568" s="84" t="s">
        <v>265</v>
      </c>
      <c r="C568" s="84">
        <v>2</v>
      </c>
      <c r="D568" s="122">
        <v>0.0013621256602689151</v>
      </c>
      <c r="E568" s="122">
        <v>1.0483138592383066</v>
      </c>
      <c r="F568" s="84" t="s">
        <v>2801</v>
      </c>
      <c r="G568" s="84" t="b">
        <v>0</v>
      </c>
      <c r="H568" s="84" t="b">
        <v>0</v>
      </c>
      <c r="I568" s="84" t="b">
        <v>0</v>
      </c>
      <c r="J568" s="84" t="b">
        <v>0</v>
      </c>
      <c r="K568" s="84" t="b">
        <v>0</v>
      </c>
      <c r="L568" s="84" t="b">
        <v>0</v>
      </c>
    </row>
    <row r="569" spans="1:12" ht="15">
      <c r="A569" s="84" t="s">
        <v>265</v>
      </c>
      <c r="B569" s="84" t="s">
        <v>2640</v>
      </c>
      <c r="C569" s="84">
        <v>2</v>
      </c>
      <c r="D569" s="122">
        <v>0.0013621256602689151</v>
      </c>
      <c r="E569" s="122">
        <v>1.3707948559879204</v>
      </c>
      <c r="F569" s="84" t="s">
        <v>2801</v>
      </c>
      <c r="G569" s="84" t="b">
        <v>0</v>
      </c>
      <c r="H569" s="84" t="b">
        <v>0</v>
      </c>
      <c r="I569" s="84" t="b">
        <v>0</v>
      </c>
      <c r="J569" s="84" t="b">
        <v>0</v>
      </c>
      <c r="K569" s="84" t="b">
        <v>0</v>
      </c>
      <c r="L569" s="84" t="b">
        <v>0</v>
      </c>
    </row>
    <row r="570" spans="1:12" ht="15">
      <c r="A570" s="84" t="s">
        <v>2640</v>
      </c>
      <c r="B570" s="84" t="s">
        <v>2485</v>
      </c>
      <c r="C570" s="84">
        <v>2</v>
      </c>
      <c r="D570" s="122">
        <v>0.0013621256602689151</v>
      </c>
      <c r="E570" s="122">
        <v>2.490270696894718</v>
      </c>
      <c r="F570" s="84" t="s">
        <v>2801</v>
      </c>
      <c r="G570" s="84" t="b">
        <v>0</v>
      </c>
      <c r="H570" s="84" t="b">
        <v>0</v>
      </c>
      <c r="I570" s="84" t="b">
        <v>0</v>
      </c>
      <c r="J570" s="84" t="b">
        <v>0</v>
      </c>
      <c r="K570" s="84" t="b">
        <v>0</v>
      </c>
      <c r="L570" s="84" t="b">
        <v>0</v>
      </c>
    </row>
    <row r="571" spans="1:12" ht="15">
      <c r="A571" s="84" t="s">
        <v>2473</v>
      </c>
      <c r="B571" s="84" t="s">
        <v>2480</v>
      </c>
      <c r="C571" s="84">
        <v>2</v>
      </c>
      <c r="D571" s="122">
        <v>0.0013621256602689151</v>
      </c>
      <c r="E571" s="122">
        <v>2.189240701230737</v>
      </c>
      <c r="F571" s="84" t="s">
        <v>2801</v>
      </c>
      <c r="G571" s="84" t="b">
        <v>0</v>
      </c>
      <c r="H571" s="84" t="b">
        <v>0</v>
      </c>
      <c r="I571" s="84" t="b">
        <v>0</v>
      </c>
      <c r="J571" s="84" t="b">
        <v>1</v>
      </c>
      <c r="K571" s="84" t="b">
        <v>0</v>
      </c>
      <c r="L571" s="84" t="b">
        <v>0</v>
      </c>
    </row>
    <row r="572" spans="1:12" ht="15">
      <c r="A572" s="84" t="s">
        <v>2480</v>
      </c>
      <c r="B572" s="84" t="s">
        <v>2775</v>
      </c>
      <c r="C572" s="84">
        <v>2</v>
      </c>
      <c r="D572" s="122">
        <v>0.0013621256602689151</v>
      </c>
      <c r="E572" s="122">
        <v>2.6663619559503995</v>
      </c>
      <c r="F572" s="84" t="s">
        <v>2801</v>
      </c>
      <c r="G572" s="84" t="b">
        <v>1</v>
      </c>
      <c r="H572" s="84" t="b">
        <v>0</v>
      </c>
      <c r="I572" s="84" t="b">
        <v>0</v>
      </c>
      <c r="J572" s="84" t="b">
        <v>0</v>
      </c>
      <c r="K572" s="84" t="b">
        <v>0</v>
      </c>
      <c r="L572" s="84" t="b">
        <v>0</v>
      </c>
    </row>
    <row r="573" spans="1:12" ht="15">
      <c r="A573" s="84" t="s">
        <v>2775</v>
      </c>
      <c r="B573" s="84" t="s">
        <v>2776</v>
      </c>
      <c r="C573" s="84">
        <v>2</v>
      </c>
      <c r="D573" s="122">
        <v>0.0013621256602689151</v>
      </c>
      <c r="E573" s="122">
        <v>3.1434832106700616</v>
      </c>
      <c r="F573" s="84" t="s">
        <v>2801</v>
      </c>
      <c r="G573" s="84" t="b">
        <v>0</v>
      </c>
      <c r="H573" s="84" t="b">
        <v>0</v>
      </c>
      <c r="I573" s="84" t="b">
        <v>0</v>
      </c>
      <c r="J573" s="84" t="b">
        <v>0</v>
      </c>
      <c r="K573" s="84" t="b">
        <v>0</v>
      </c>
      <c r="L573" s="84" t="b">
        <v>0</v>
      </c>
    </row>
    <row r="574" spans="1:12" ht="15">
      <c r="A574" s="84" t="s">
        <v>2776</v>
      </c>
      <c r="B574" s="84" t="s">
        <v>2079</v>
      </c>
      <c r="C574" s="84">
        <v>2</v>
      </c>
      <c r="D574" s="122">
        <v>0.0013621256602689151</v>
      </c>
      <c r="E574" s="122">
        <v>2.330569854027206</v>
      </c>
      <c r="F574" s="84" t="s">
        <v>2801</v>
      </c>
      <c r="G574" s="84" t="b">
        <v>0</v>
      </c>
      <c r="H574" s="84" t="b">
        <v>0</v>
      </c>
      <c r="I574" s="84" t="b">
        <v>0</v>
      </c>
      <c r="J574" s="84" t="b">
        <v>0</v>
      </c>
      <c r="K574" s="84" t="b">
        <v>0</v>
      </c>
      <c r="L574" s="84" t="b">
        <v>0</v>
      </c>
    </row>
    <row r="575" spans="1:12" ht="15">
      <c r="A575" s="84" t="s">
        <v>2079</v>
      </c>
      <c r="B575" s="84" t="s">
        <v>2777</v>
      </c>
      <c r="C575" s="84">
        <v>2</v>
      </c>
      <c r="D575" s="122">
        <v>0.0013621256602689151</v>
      </c>
      <c r="E575" s="122">
        <v>2.330569854027206</v>
      </c>
      <c r="F575" s="84" t="s">
        <v>2801</v>
      </c>
      <c r="G575" s="84" t="b">
        <v>0</v>
      </c>
      <c r="H575" s="84" t="b">
        <v>0</v>
      </c>
      <c r="I575" s="84" t="b">
        <v>0</v>
      </c>
      <c r="J575" s="84" t="b">
        <v>0</v>
      </c>
      <c r="K575" s="84" t="b">
        <v>0</v>
      </c>
      <c r="L575" s="84" t="b">
        <v>0</v>
      </c>
    </row>
    <row r="576" spans="1:12" ht="15">
      <c r="A576" s="84" t="s">
        <v>2777</v>
      </c>
      <c r="B576" s="84" t="s">
        <v>2778</v>
      </c>
      <c r="C576" s="84">
        <v>2</v>
      </c>
      <c r="D576" s="122">
        <v>0.0013621256602689151</v>
      </c>
      <c r="E576" s="122">
        <v>3.1434832106700616</v>
      </c>
      <c r="F576" s="84" t="s">
        <v>2801</v>
      </c>
      <c r="G576" s="84" t="b">
        <v>0</v>
      </c>
      <c r="H576" s="84" t="b">
        <v>0</v>
      </c>
      <c r="I576" s="84" t="b">
        <v>0</v>
      </c>
      <c r="J576" s="84" t="b">
        <v>0</v>
      </c>
      <c r="K576" s="84" t="b">
        <v>0</v>
      </c>
      <c r="L576" s="84" t="b">
        <v>0</v>
      </c>
    </row>
    <row r="577" spans="1:12" ht="15">
      <c r="A577" s="84" t="s">
        <v>2778</v>
      </c>
      <c r="B577" s="84" t="s">
        <v>2779</v>
      </c>
      <c r="C577" s="84">
        <v>2</v>
      </c>
      <c r="D577" s="122">
        <v>0.0013621256602689151</v>
      </c>
      <c r="E577" s="122">
        <v>3.1434832106700616</v>
      </c>
      <c r="F577" s="84" t="s">
        <v>2801</v>
      </c>
      <c r="G577" s="84" t="b">
        <v>0</v>
      </c>
      <c r="H577" s="84" t="b">
        <v>0</v>
      </c>
      <c r="I577" s="84" t="b">
        <v>0</v>
      </c>
      <c r="J577" s="84" t="b">
        <v>0</v>
      </c>
      <c r="K577" s="84" t="b">
        <v>0</v>
      </c>
      <c r="L577" s="84" t="b">
        <v>0</v>
      </c>
    </row>
    <row r="578" spans="1:12" ht="15">
      <c r="A578" s="84" t="s">
        <v>2779</v>
      </c>
      <c r="B578" s="84" t="s">
        <v>2634</v>
      </c>
      <c r="C578" s="84">
        <v>2</v>
      </c>
      <c r="D578" s="122">
        <v>0.0013621256602689151</v>
      </c>
      <c r="E578" s="122">
        <v>2.9673919516143807</v>
      </c>
      <c r="F578" s="84" t="s">
        <v>2801</v>
      </c>
      <c r="G578" s="84" t="b">
        <v>0</v>
      </c>
      <c r="H578" s="84" t="b">
        <v>0</v>
      </c>
      <c r="I578" s="84" t="b">
        <v>0</v>
      </c>
      <c r="J578" s="84" t="b">
        <v>0</v>
      </c>
      <c r="K578" s="84" t="b">
        <v>0</v>
      </c>
      <c r="L578" s="84" t="b">
        <v>0</v>
      </c>
    </row>
    <row r="579" spans="1:12" ht="15">
      <c r="A579" s="84" t="s">
        <v>2634</v>
      </c>
      <c r="B579" s="84" t="s">
        <v>265</v>
      </c>
      <c r="C579" s="84">
        <v>2</v>
      </c>
      <c r="D579" s="122">
        <v>0.0013621256602689151</v>
      </c>
      <c r="E579" s="122">
        <v>1.3493438549022878</v>
      </c>
      <c r="F579" s="84" t="s">
        <v>2801</v>
      </c>
      <c r="G579" s="84" t="b">
        <v>0</v>
      </c>
      <c r="H579" s="84" t="b">
        <v>0</v>
      </c>
      <c r="I579" s="84" t="b">
        <v>0</v>
      </c>
      <c r="J579" s="84" t="b">
        <v>0</v>
      </c>
      <c r="K579" s="84" t="b">
        <v>0</v>
      </c>
      <c r="L579" s="84" t="b">
        <v>0</v>
      </c>
    </row>
    <row r="580" spans="1:12" ht="15">
      <c r="A580" s="84" t="s">
        <v>2485</v>
      </c>
      <c r="B580" s="84" t="s">
        <v>2780</v>
      </c>
      <c r="C580" s="84">
        <v>2</v>
      </c>
      <c r="D580" s="122">
        <v>0.0013621256602689151</v>
      </c>
      <c r="E580" s="122">
        <v>2.9673919516143807</v>
      </c>
      <c r="F580" s="84" t="s">
        <v>2801</v>
      </c>
      <c r="G580" s="84" t="b">
        <v>0</v>
      </c>
      <c r="H580" s="84" t="b">
        <v>0</v>
      </c>
      <c r="I580" s="84" t="b">
        <v>0</v>
      </c>
      <c r="J580" s="84" t="b">
        <v>0</v>
      </c>
      <c r="K580" s="84" t="b">
        <v>0</v>
      </c>
      <c r="L580" s="84" t="b">
        <v>0</v>
      </c>
    </row>
    <row r="581" spans="1:12" ht="15">
      <c r="A581" s="84" t="s">
        <v>265</v>
      </c>
      <c r="B581" s="84" t="s">
        <v>2781</v>
      </c>
      <c r="C581" s="84">
        <v>2</v>
      </c>
      <c r="D581" s="122">
        <v>0.0013621256602689151</v>
      </c>
      <c r="E581" s="122">
        <v>1.5468861150436015</v>
      </c>
      <c r="F581" s="84" t="s">
        <v>2801</v>
      </c>
      <c r="G581" s="84" t="b">
        <v>0</v>
      </c>
      <c r="H581" s="84" t="b">
        <v>0</v>
      </c>
      <c r="I581" s="84" t="b">
        <v>0</v>
      </c>
      <c r="J581" s="84" t="b">
        <v>0</v>
      </c>
      <c r="K581" s="84" t="b">
        <v>0</v>
      </c>
      <c r="L581" s="84" t="b">
        <v>0</v>
      </c>
    </row>
    <row r="582" spans="1:12" ht="15">
      <c r="A582" s="84" t="s">
        <v>2781</v>
      </c>
      <c r="B582" s="84" t="s">
        <v>2554</v>
      </c>
      <c r="C582" s="84">
        <v>2</v>
      </c>
      <c r="D582" s="122">
        <v>0.0013621256602689151</v>
      </c>
      <c r="E582" s="122">
        <v>2.9673919516143807</v>
      </c>
      <c r="F582" s="84" t="s">
        <v>2801</v>
      </c>
      <c r="G582" s="84" t="b">
        <v>0</v>
      </c>
      <c r="H582" s="84" t="b">
        <v>0</v>
      </c>
      <c r="I582" s="84" t="b">
        <v>0</v>
      </c>
      <c r="J582" s="84" t="b">
        <v>0</v>
      </c>
      <c r="K582" s="84" t="b">
        <v>0</v>
      </c>
      <c r="L582" s="84" t="b">
        <v>0</v>
      </c>
    </row>
    <row r="583" spans="1:12" ht="15">
      <c r="A583" s="84" t="s">
        <v>2555</v>
      </c>
      <c r="B583" s="84" t="s">
        <v>2486</v>
      </c>
      <c r="C583" s="84">
        <v>2</v>
      </c>
      <c r="D583" s="122">
        <v>0.0013621256602689151</v>
      </c>
      <c r="E583" s="122">
        <v>2.444513206334043</v>
      </c>
      <c r="F583" s="84" t="s">
        <v>2801</v>
      </c>
      <c r="G583" s="84" t="b">
        <v>0</v>
      </c>
      <c r="H583" s="84" t="b">
        <v>0</v>
      </c>
      <c r="I583" s="84" t="b">
        <v>0</v>
      </c>
      <c r="J583" s="84" t="b">
        <v>0</v>
      </c>
      <c r="K583" s="84" t="b">
        <v>0</v>
      </c>
      <c r="L583" s="84" t="b">
        <v>0</v>
      </c>
    </row>
    <row r="584" spans="1:12" ht="15">
      <c r="A584" s="84" t="s">
        <v>2486</v>
      </c>
      <c r="B584" s="84" t="s">
        <v>2782</v>
      </c>
      <c r="C584" s="84">
        <v>2</v>
      </c>
      <c r="D584" s="122">
        <v>0.0013621256602689151</v>
      </c>
      <c r="E584" s="122">
        <v>2.6663619559503995</v>
      </c>
      <c r="F584" s="84" t="s">
        <v>2801</v>
      </c>
      <c r="G584" s="84" t="b">
        <v>0</v>
      </c>
      <c r="H584" s="84" t="b">
        <v>0</v>
      </c>
      <c r="I584" s="84" t="b">
        <v>0</v>
      </c>
      <c r="J584" s="84" t="b">
        <v>0</v>
      </c>
      <c r="K584" s="84" t="b">
        <v>0</v>
      </c>
      <c r="L584" s="84" t="b">
        <v>0</v>
      </c>
    </row>
    <row r="585" spans="1:12" ht="15">
      <c r="A585" s="84" t="s">
        <v>2782</v>
      </c>
      <c r="B585" s="84" t="s">
        <v>2424</v>
      </c>
      <c r="C585" s="84">
        <v>2</v>
      </c>
      <c r="D585" s="122">
        <v>0.0013621256602689151</v>
      </c>
      <c r="E585" s="122">
        <v>2.189240701230737</v>
      </c>
      <c r="F585" s="84" t="s">
        <v>2801</v>
      </c>
      <c r="G585" s="84" t="b">
        <v>0</v>
      </c>
      <c r="H585" s="84" t="b">
        <v>0</v>
      </c>
      <c r="I585" s="84" t="b">
        <v>0</v>
      </c>
      <c r="J585" s="84" t="b">
        <v>0</v>
      </c>
      <c r="K585" s="84" t="b">
        <v>0</v>
      </c>
      <c r="L585" s="84" t="b">
        <v>0</v>
      </c>
    </row>
    <row r="586" spans="1:12" ht="15">
      <c r="A586" s="84" t="s">
        <v>2424</v>
      </c>
      <c r="B586" s="84" t="s">
        <v>2783</v>
      </c>
      <c r="C586" s="84">
        <v>2</v>
      </c>
      <c r="D586" s="122">
        <v>0.0013621256602689151</v>
      </c>
      <c r="E586" s="122">
        <v>2.1434832106700616</v>
      </c>
      <c r="F586" s="84" t="s">
        <v>2801</v>
      </c>
      <c r="G586" s="84" t="b">
        <v>0</v>
      </c>
      <c r="H586" s="84" t="b">
        <v>0</v>
      </c>
      <c r="I586" s="84" t="b">
        <v>0</v>
      </c>
      <c r="J586" s="84" t="b">
        <v>1</v>
      </c>
      <c r="K586" s="84" t="b">
        <v>0</v>
      </c>
      <c r="L586" s="84" t="b">
        <v>0</v>
      </c>
    </row>
    <row r="587" spans="1:12" ht="15">
      <c r="A587" s="84" t="s">
        <v>2783</v>
      </c>
      <c r="B587" s="84" t="s">
        <v>2784</v>
      </c>
      <c r="C587" s="84">
        <v>2</v>
      </c>
      <c r="D587" s="122">
        <v>0.0013621256602689151</v>
      </c>
      <c r="E587" s="122">
        <v>3.1434832106700616</v>
      </c>
      <c r="F587" s="84" t="s">
        <v>2801</v>
      </c>
      <c r="G587" s="84" t="b">
        <v>1</v>
      </c>
      <c r="H587" s="84" t="b">
        <v>0</v>
      </c>
      <c r="I587" s="84" t="b">
        <v>0</v>
      </c>
      <c r="J587" s="84" t="b">
        <v>0</v>
      </c>
      <c r="K587" s="84" t="b">
        <v>0</v>
      </c>
      <c r="L587" s="84" t="b">
        <v>0</v>
      </c>
    </row>
    <row r="588" spans="1:12" ht="15">
      <c r="A588" s="84" t="s">
        <v>2784</v>
      </c>
      <c r="B588" s="84" t="s">
        <v>2486</v>
      </c>
      <c r="C588" s="84">
        <v>2</v>
      </c>
      <c r="D588" s="122">
        <v>0.0013621256602689151</v>
      </c>
      <c r="E588" s="122">
        <v>2.745543201998024</v>
      </c>
      <c r="F588" s="84" t="s">
        <v>2801</v>
      </c>
      <c r="G588" s="84" t="b">
        <v>0</v>
      </c>
      <c r="H588" s="84" t="b">
        <v>0</v>
      </c>
      <c r="I588" s="84" t="b">
        <v>0</v>
      </c>
      <c r="J588" s="84" t="b">
        <v>0</v>
      </c>
      <c r="K588" s="84" t="b">
        <v>0</v>
      </c>
      <c r="L588" s="84" t="b">
        <v>0</v>
      </c>
    </row>
    <row r="589" spans="1:12" ht="15">
      <c r="A589" s="84" t="s">
        <v>2785</v>
      </c>
      <c r="B589" s="84" t="s">
        <v>2592</v>
      </c>
      <c r="C589" s="84">
        <v>2</v>
      </c>
      <c r="D589" s="122">
        <v>0.0013621256602689151</v>
      </c>
      <c r="E589" s="122">
        <v>2.9673919516143807</v>
      </c>
      <c r="F589" s="84" t="s">
        <v>2801</v>
      </c>
      <c r="G589" s="84" t="b">
        <v>0</v>
      </c>
      <c r="H589" s="84" t="b">
        <v>0</v>
      </c>
      <c r="I589" s="84" t="b">
        <v>0</v>
      </c>
      <c r="J589" s="84" t="b">
        <v>1</v>
      </c>
      <c r="K589" s="84" t="b">
        <v>0</v>
      </c>
      <c r="L589" s="84" t="b">
        <v>0</v>
      </c>
    </row>
    <row r="590" spans="1:12" ht="15">
      <c r="A590" s="84" t="s">
        <v>262</v>
      </c>
      <c r="B590" s="84" t="s">
        <v>2786</v>
      </c>
      <c r="C590" s="84">
        <v>2</v>
      </c>
      <c r="D590" s="122">
        <v>0.0013621256602689151</v>
      </c>
      <c r="E590" s="122">
        <v>2.1434832106700616</v>
      </c>
      <c r="F590" s="84" t="s">
        <v>2801</v>
      </c>
      <c r="G590" s="84" t="b">
        <v>0</v>
      </c>
      <c r="H590" s="84" t="b">
        <v>0</v>
      </c>
      <c r="I590" s="84" t="b">
        <v>0</v>
      </c>
      <c r="J590" s="84" t="b">
        <v>0</v>
      </c>
      <c r="K590" s="84" t="b">
        <v>0</v>
      </c>
      <c r="L590" s="84" t="b">
        <v>0</v>
      </c>
    </row>
    <row r="591" spans="1:12" ht="15">
      <c r="A591" s="84" t="s">
        <v>2786</v>
      </c>
      <c r="B591" s="84" t="s">
        <v>2489</v>
      </c>
      <c r="C591" s="84">
        <v>2</v>
      </c>
      <c r="D591" s="122">
        <v>0.0013621256602689151</v>
      </c>
      <c r="E591" s="122">
        <v>2.745543201998024</v>
      </c>
      <c r="F591" s="84" t="s">
        <v>2801</v>
      </c>
      <c r="G591" s="84" t="b">
        <v>0</v>
      </c>
      <c r="H591" s="84" t="b">
        <v>0</v>
      </c>
      <c r="I591" s="84" t="b">
        <v>0</v>
      </c>
      <c r="J591" s="84" t="b">
        <v>0</v>
      </c>
      <c r="K591" s="84" t="b">
        <v>0</v>
      </c>
      <c r="L591" s="84" t="b">
        <v>0</v>
      </c>
    </row>
    <row r="592" spans="1:12" ht="15">
      <c r="A592" s="84" t="s">
        <v>2489</v>
      </c>
      <c r="B592" s="84" t="s">
        <v>2787</v>
      </c>
      <c r="C592" s="84">
        <v>2</v>
      </c>
      <c r="D592" s="122">
        <v>0.0013621256602689151</v>
      </c>
      <c r="E592" s="122">
        <v>2.745543201998024</v>
      </c>
      <c r="F592" s="84" t="s">
        <v>2801</v>
      </c>
      <c r="G592" s="84" t="b">
        <v>0</v>
      </c>
      <c r="H592" s="84" t="b">
        <v>0</v>
      </c>
      <c r="I592" s="84" t="b">
        <v>0</v>
      </c>
      <c r="J592" s="84" t="b">
        <v>0</v>
      </c>
      <c r="K592" s="84" t="b">
        <v>0</v>
      </c>
      <c r="L592" s="84" t="b">
        <v>0</v>
      </c>
    </row>
    <row r="593" spans="1:12" ht="15">
      <c r="A593" s="84" t="s">
        <v>2787</v>
      </c>
      <c r="B593" s="84" t="s">
        <v>2453</v>
      </c>
      <c r="C593" s="84">
        <v>2</v>
      </c>
      <c r="D593" s="122">
        <v>0.0013621256602689151</v>
      </c>
      <c r="E593" s="122">
        <v>2.5414232193420996</v>
      </c>
      <c r="F593" s="84" t="s">
        <v>2801</v>
      </c>
      <c r="G593" s="84" t="b">
        <v>0</v>
      </c>
      <c r="H593" s="84" t="b">
        <v>0</v>
      </c>
      <c r="I593" s="84" t="b">
        <v>0</v>
      </c>
      <c r="J593" s="84" t="b">
        <v>0</v>
      </c>
      <c r="K593" s="84" t="b">
        <v>0</v>
      </c>
      <c r="L593" s="84" t="b">
        <v>0</v>
      </c>
    </row>
    <row r="594" spans="1:12" ht="15">
      <c r="A594" s="84" t="s">
        <v>2453</v>
      </c>
      <c r="B594" s="84" t="s">
        <v>2424</v>
      </c>
      <c r="C594" s="84">
        <v>2</v>
      </c>
      <c r="D594" s="122">
        <v>0.0013621256602689151</v>
      </c>
      <c r="E594" s="122">
        <v>1.5360281874553932</v>
      </c>
      <c r="F594" s="84" t="s">
        <v>2801</v>
      </c>
      <c r="G594" s="84" t="b">
        <v>0</v>
      </c>
      <c r="H594" s="84" t="b">
        <v>0</v>
      </c>
      <c r="I594" s="84" t="b">
        <v>0</v>
      </c>
      <c r="J594" s="84" t="b">
        <v>0</v>
      </c>
      <c r="K594" s="84" t="b">
        <v>0</v>
      </c>
      <c r="L594" s="84" t="b">
        <v>0</v>
      </c>
    </row>
    <row r="595" spans="1:12" ht="15">
      <c r="A595" s="84" t="s">
        <v>2424</v>
      </c>
      <c r="B595" s="84" t="s">
        <v>2552</v>
      </c>
      <c r="C595" s="84">
        <v>2</v>
      </c>
      <c r="D595" s="122">
        <v>0.0013621256602689151</v>
      </c>
      <c r="E595" s="122">
        <v>1.8424532150060806</v>
      </c>
      <c r="F595" s="84" t="s">
        <v>2801</v>
      </c>
      <c r="G595" s="84" t="b">
        <v>0</v>
      </c>
      <c r="H595" s="84" t="b">
        <v>0</v>
      </c>
      <c r="I595" s="84" t="b">
        <v>0</v>
      </c>
      <c r="J595" s="84" t="b">
        <v>0</v>
      </c>
      <c r="K595" s="84" t="b">
        <v>0</v>
      </c>
      <c r="L595" s="84" t="b">
        <v>0</v>
      </c>
    </row>
    <row r="596" spans="1:12" ht="15">
      <c r="A596" s="84" t="s">
        <v>265</v>
      </c>
      <c r="B596" s="84" t="s">
        <v>2026</v>
      </c>
      <c r="C596" s="84">
        <v>2</v>
      </c>
      <c r="D596" s="122">
        <v>0.0013621256602689151</v>
      </c>
      <c r="E596" s="122">
        <v>0.29161360994029545</v>
      </c>
      <c r="F596" s="84" t="s">
        <v>2801</v>
      </c>
      <c r="G596" s="84" t="b">
        <v>0</v>
      </c>
      <c r="H596" s="84" t="b">
        <v>0</v>
      </c>
      <c r="I596" s="84" t="b">
        <v>0</v>
      </c>
      <c r="J596" s="84" t="b">
        <v>0</v>
      </c>
      <c r="K596" s="84" t="b">
        <v>0</v>
      </c>
      <c r="L596" s="84" t="b">
        <v>0</v>
      </c>
    </row>
    <row r="597" spans="1:12" ht="15">
      <c r="A597" s="84" t="s">
        <v>2086</v>
      </c>
      <c r="B597" s="84" t="s">
        <v>2087</v>
      </c>
      <c r="C597" s="84">
        <v>2</v>
      </c>
      <c r="D597" s="122">
        <v>0.0013621256602689151</v>
      </c>
      <c r="E597" s="122">
        <v>3.1434832106700616</v>
      </c>
      <c r="F597" s="84" t="s">
        <v>2801</v>
      </c>
      <c r="G597" s="84" t="b">
        <v>0</v>
      </c>
      <c r="H597" s="84" t="b">
        <v>0</v>
      </c>
      <c r="I597" s="84" t="b">
        <v>0</v>
      </c>
      <c r="J597" s="84" t="b">
        <v>0</v>
      </c>
      <c r="K597" s="84" t="b">
        <v>0</v>
      </c>
      <c r="L597" s="84" t="b">
        <v>0</v>
      </c>
    </row>
    <row r="598" spans="1:12" ht="15">
      <c r="A598" s="84" t="s">
        <v>562</v>
      </c>
      <c r="B598" s="84" t="s">
        <v>572</v>
      </c>
      <c r="C598" s="84">
        <v>2</v>
      </c>
      <c r="D598" s="122">
        <v>0.0013621256602689151</v>
      </c>
      <c r="E598" s="122">
        <v>1.8060239493794057</v>
      </c>
      <c r="F598" s="84" t="s">
        <v>2801</v>
      </c>
      <c r="G598" s="84" t="b">
        <v>0</v>
      </c>
      <c r="H598" s="84" t="b">
        <v>0</v>
      </c>
      <c r="I598" s="84" t="b">
        <v>0</v>
      </c>
      <c r="J598" s="84" t="b">
        <v>0</v>
      </c>
      <c r="K598" s="84" t="b">
        <v>0</v>
      </c>
      <c r="L598" s="84" t="b">
        <v>0</v>
      </c>
    </row>
    <row r="599" spans="1:12" ht="15">
      <c r="A599" s="84" t="s">
        <v>2531</v>
      </c>
      <c r="B599" s="84" t="s">
        <v>2789</v>
      </c>
      <c r="C599" s="84">
        <v>2</v>
      </c>
      <c r="D599" s="122">
        <v>0.0013621256602689151</v>
      </c>
      <c r="E599" s="122">
        <v>2.8424532150060804</v>
      </c>
      <c r="F599" s="84" t="s">
        <v>2801</v>
      </c>
      <c r="G599" s="84" t="b">
        <v>1</v>
      </c>
      <c r="H599" s="84" t="b">
        <v>0</v>
      </c>
      <c r="I599" s="84" t="b">
        <v>0</v>
      </c>
      <c r="J599" s="84" t="b">
        <v>0</v>
      </c>
      <c r="K599" s="84" t="b">
        <v>0</v>
      </c>
      <c r="L599" s="84" t="b">
        <v>0</v>
      </c>
    </row>
    <row r="600" spans="1:12" ht="15">
      <c r="A600" s="84" t="s">
        <v>2790</v>
      </c>
      <c r="B600" s="84" t="s">
        <v>262</v>
      </c>
      <c r="C600" s="84">
        <v>2</v>
      </c>
      <c r="D600" s="122">
        <v>0.0013621256602689151</v>
      </c>
      <c r="E600" s="122">
        <v>2.2684219472783616</v>
      </c>
      <c r="F600" s="84" t="s">
        <v>2801</v>
      </c>
      <c r="G600" s="84" t="b">
        <v>0</v>
      </c>
      <c r="H600" s="84" t="b">
        <v>0</v>
      </c>
      <c r="I600" s="84" t="b">
        <v>0</v>
      </c>
      <c r="J600" s="84" t="b">
        <v>0</v>
      </c>
      <c r="K600" s="84" t="b">
        <v>0</v>
      </c>
      <c r="L600" s="84" t="b">
        <v>0</v>
      </c>
    </row>
    <row r="601" spans="1:12" ht="15">
      <c r="A601" s="84" t="s">
        <v>242</v>
      </c>
      <c r="B601" s="84" t="s">
        <v>2791</v>
      </c>
      <c r="C601" s="84">
        <v>2</v>
      </c>
      <c r="D601" s="122">
        <v>0.0013621256602689151</v>
      </c>
      <c r="E601" s="122">
        <v>2.3653319602864182</v>
      </c>
      <c r="F601" s="84" t="s">
        <v>2801</v>
      </c>
      <c r="G601" s="84" t="b">
        <v>0</v>
      </c>
      <c r="H601" s="84" t="b">
        <v>0</v>
      </c>
      <c r="I601" s="84" t="b">
        <v>0</v>
      </c>
      <c r="J601" s="84" t="b">
        <v>0</v>
      </c>
      <c r="K601" s="84" t="b">
        <v>0</v>
      </c>
      <c r="L601" s="84" t="b">
        <v>0</v>
      </c>
    </row>
    <row r="602" spans="1:12" ht="15">
      <c r="A602" s="84" t="s">
        <v>2791</v>
      </c>
      <c r="B602" s="84" t="s">
        <v>2460</v>
      </c>
      <c r="C602" s="84">
        <v>2</v>
      </c>
      <c r="D602" s="122">
        <v>0.0013621256602689151</v>
      </c>
      <c r="E602" s="122">
        <v>2.745543201998024</v>
      </c>
      <c r="F602" s="84" t="s">
        <v>2801</v>
      </c>
      <c r="G602" s="84" t="b">
        <v>0</v>
      </c>
      <c r="H602" s="84" t="b">
        <v>0</v>
      </c>
      <c r="I602" s="84" t="b">
        <v>0</v>
      </c>
      <c r="J602" s="84" t="b">
        <v>1</v>
      </c>
      <c r="K602" s="84" t="b">
        <v>0</v>
      </c>
      <c r="L602" s="84" t="b">
        <v>0</v>
      </c>
    </row>
    <row r="603" spans="1:12" ht="15">
      <c r="A603" s="84" t="s">
        <v>2460</v>
      </c>
      <c r="B603" s="84" t="s">
        <v>2458</v>
      </c>
      <c r="C603" s="84">
        <v>2</v>
      </c>
      <c r="D603" s="122">
        <v>0.0013621256602689151</v>
      </c>
      <c r="E603" s="122">
        <v>1.9973551749918237</v>
      </c>
      <c r="F603" s="84" t="s">
        <v>2801</v>
      </c>
      <c r="G603" s="84" t="b">
        <v>1</v>
      </c>
      <c r="H603" s="84" t="b">
        <v>0</v>
      </c>
      <c r="I603" s="84" t="b">
        <v>0</v>
      </c>
      <c r="J603" s="84" t="b">
        <v>1</v>
      </c>
      <c r="K603" s="84" t="b">
        <v>0</v>
      </c>
      <c r="L603" s="84" t="b">
        <v>0</v>
      </c>
    </row>
    <row r="604" spans="1:12" ht="15">
      <c r="A604" s="84" t="s">
        <v>2458</v>
      </c>
      <c r="B604" s="84" t="s">
        <v>2792</v>
      </c>
      <c r="C604" s="84">
        <v>2</v>
      </c>
      <c r="D604" s="122">
        <v>0.0013621256602689151</v>
      </c>
      <c r="E604" s="122">
        <v>2.5414232193420996</v>
      </c>
      <c r="F604" s="84" t="s">
        <v>2801</v>
      </c>
      <c r="G604" s="84" t="b">
        <v>1</v>
      </c>
      <c r="H604" s="84" t="b">
        <v>0</v>
      </c>
      <c r="I604" s="84" t="b">
        <v>0</v>
      </c>
      <c r="J604" s="84" t="b">
        <v>0</v>
      </c>
      <c r="K604" s="84" t="b">
        <v>0</v>
      </c>
      <c r="L604" s="84" t="b">
        <v>0</v>
      </c>
    </row>
    <row r="605" spans="1:12" ht="15">
      <c r="A605" s="84" t="s">
        <v>2792</v>
      </c>
      <c r="B605" s="84" t="s">
        <v>575</v>
      </c>
      <c r="C605" s="84">
        <v>2</v>
      </c>
      <c r="D605" s="122">
        <v>0.0013621256602689151</v>
      </c>
      <c r="E605" s="122">
        <v>2.9673919516143807</v>
      </c>
      <c r="F605" s="84" t="s">
        <v>2801</v>
      </c>
      <c r="G605" s="84" t="b">
        <v>0</v>
      </c>
      <c r="H605" s="84" t="b">
        <v>0</v>
      </c>
      <c r="I605" s="84" t="b">
        <v>0</v>
      </c>
      <c r="J605" s="84" t="b">
        <v>0</v>
      </c>
      <c r="K605" s="84" t="b">
        <v>0</v>
      </c>
      <c r="L605" s="84" t="b">
        <v>0</v>
      </c>
    </row>
    <row r="606" spans="1:12" ht="15">
      <c r="A606" s="84" t="s">
        <v>575</v>
      </c>
      <c r="B606" s="84" t="s">
        <v>2455</v>
      </c>
      <c r="C606" s="84">
        <v>2</v>
      </c>
      <c r="D606" s="122">
        <v>0.0013621256602689151</v>
      </c>
      <c r="E606" s="122">
        <v>2.5414232193420996</v>
      </c>
      <c r="F606" s="84" t="s">
        <v>2801</v>
      </c>
      <c r="G606" s="84" t="b">
        <v>0</v>
      </c>
      <c r="H606" s="84" t="b">
        <v>0</v>
      </c>
      <c r="I606" s="84" t="b">
        <v>0</v>
      </c>
      <c r="J606" s="84" t="b">
        <v>1</v>
      </c>
      <c r="K606" s="84" t="b">
        <v>0</v>
      </c>
      <c r="L606" s="84" t="b">
        <v>0</v>
      </c>
    </row>
    <row r="607" spans="1:12" ht="15">
      <c r="A607" s="84" t="s">
        <v>2455</v>
      </c>
      <c r="B607" s="84" t="s">
        <v>2641</v>
      </c>
      <c r="C607" s="84">
        <v>2</v>
      </c>
      <c r="D607" s="122">
        <v>0.0013621256602689151</v>
      </c>
      <c r="E607" s="122">
        <v>2.3653319602864182</v>
      </c>
      <c r="F607" s="84" t="s">
        <v>2801</v>
      </c>
      <c r="G607" s="84" t="b">
        <v>1</v>
      </c>
      <c r="H607" s="84" t="b">
        <v>0</v>
      </c>
      <c r="I607" s="84" t="b">
        <v>0</v>
      </c>
      <c r="J607" s="84" t="b">
        <v>0</v>
      </c>
      <c r="K607" s="84" t="b">
        <v>0</v>
      </c>
      <c r="L607" s="84" t="b">
        <v>0</v>
      </c>
    </row>
    <row r="608" spans="1:12" ht="15">
      <c r="A608" s="84" t="s">
        <v>2641</v>
      </c>
      <c r="B608" s="84" t="s">
        <v>562</v>
      </c>
      <c r="C608" s="84">
        <v>2</v>
      </c>
      <c r="D608" s="122">
        <v>0.0013621256602689151</v>
      </c>
      <c r="E608" s="122">
        <v>1.5871807099027746</v>
      </c>
      <c r="F608" s="84" t="s">
        <v>2801</v>
      </c>
      <c r="G608" s="84" t="b">
        <v>0</v>
      </c>
      <c r="H608" s="84" t="b">
        <v>0</v>
      </c>
      <c r="I608" s="84" t="b">
        <v>0</v>
      </c>
      <c r="J608" s="84" t="b">
        <v>0</v>
      </c>
      <c r="K608" s="84" t="b">
        <v>0</v>
      </c>
      <c r="L608" s="84" t="b">
        <v>0</v>
      </c>
    </row>
    <row r="609" spans="1:12" ht="15">
      <c r="A609" s="84" t="s">
        <v>562</v>
      </c>
      <c r="B609" s="84" t="s">
        <v>2065</v>
      </c>
      <c r="C609" s="84">
        <v>2</v>
      </c>
      <c r="D609" s="122">
        <v>0.0013621256602689151</v>
      </c>
      <c r="E609" s="122">
        <v>1.3800552171071245</v>
      </c>
      <c r="F609" s="84" t="s">
        <v>2801</v>
      </c>
      <c r="G609" s="84" t="b">
        <v>0</v>
      </c>
      <c r="H609" s="84" t="b">
        <v>0</v>
      </c>
      <c r="I609" s="84" t="b">
        <v>0</v>
      </c>
      <c r="J609" s="84" t="b">
        <v>0</v>
      </c>
      <c r="K609" s="84" t="b">
        <v>0</v>
      </c>
      <c r="L609" s="84" t="b">
        <v>0</v>
      </c>
    </row>
    <row r="610" spans="1:12" ht="15">
      <c r="A610" s="84" t="s">
        <v>2793</v>
      </c>
      <c r="B610" s="84" t="s">
        <v>2565</v>
      </c>
      <c r="C610" s="84">
        <v>2</v>
      </c>
      <c r="D610" s="122">
        <v>0.0013621256602689151</v>
      </c>
      <c r="E610" s="122">
        <v>2.9673919516143807</v>
      </c>
      <c r="F610" s="84" t="s">
        <v>2801</v>
      </c>
      <c r="G610" s="84" t="b">
        <v>1</v>
      </c>
      <c r="H610" s="84" t="b">
        <v>0</v>
      </c>
      <c r="I610" s="84" t="b">
        <v>0</v>
      </c>
      <c r="J610" s="84" t="b">
        <v>0</v>
      </c>
      <c r="K610" s="84" t="b">
        <v>0</v>
      </c>
      <c r="L610" s="84" t="b">
        <v>0</v>
      </c>
    </row>
    <row r="611" spans="1:12" ht="15">
      <c r="A611" s="84" t="s">
        <v>2565</v>
      </c>
      <c r="B611" s="84" t="s">
        <v>2437</v>
      </c>
      <c r="C611" s="84">
        <v>2</v>
      </c>
      <c r="D611" s="122">
        <v>0.0013621256602689151</v>
      </c>
      <c r="E611" s="122">
        <v>2.2270292621201366</v>
      </c>
      <c r="F611" s="84" t="s">
        <v>2801</v>
      </c>
      <c r="G611" s="84" t="b">
        <v>0</v>
      </c>
      <c r="H611" s="84" t="b">
        <v>0</v>
      </c>
      <c r="I611" s="84" t="b">
        <v>0</v>
      </c>
      <c r="J611" s="84" t="b">
        <v>0</v>
      </c>
      <c r="K611" s="84" t="b">
        <v>0</v>
      </c>
      <c r="L611" s="84" t="b">
        <v>0</v>
      </c>
    </row>
    <row r="612" spans="1:12" ht="15">
      <c r="A612" s="84" t="s">
        <v>2437</v>
      </c>
      <c r="B612" s="84" t="s">
        <v>2566</v>
      </c>
      <c r="C612" s="84">
        <v>2</v>
      </c>
      <c r="D612" s="122">
        <v>0.0013621256602689151</v>
      </c>
      <c r="E612" s="122">
        <v>2.2270292621201366</v>
      </c>
      <c r="F612" s="84" t="s">
        <v>2801</v>
      </c>
      <c r="G612" s="84" t="b">
        <v>0</v>
      </c>
      <c r="H612" s="84" t="b">
        <v>0</v>
      </c>
      <c r="I612" s="84" t="b">
        <v>0</v>
      </c>
      <c r="J612" s="84" t="b">
        <v>0</v>
      </c>
      <c r="K612" s="84" t="b">
        <v>0</v>
      </c>
      <c r="L612" s="84" t="b">
        <v>0</v>
      </c>
    </row>
    <row r="613" spans="1:12" ht="15">
      <c r="A613" s="84" t="s">
        <v>2514</v>
      </c>
      <c r="B613" s="84" t="s">
        <v>2441</v>
      </c>
      <c r="C613" s="84">
        <v>2</v>
      </c>
      <c r="D613" s="122">
        <v>0.0013621256602689151</v>
      </c>
      <c r="E613" s="122">
        <v>2.1434832106700616</v>
      </c>
      <c r="F613" s="84" t="s">
        <v>2801</v>
      </c>
      <c r="G613" s="84" t="b">
        <v>0</v>
      </c>
      <c r="H613" s="84" t="b">
        <v>0</v>
      </c>
      <c r="I613" s="84" t="b">
        <v>0</v>
      </c>
      <c r="J613" s="84" t="b">
        <v>0</v>
      </c>
      <c r="K613" s="84" t="b">
        <v>0</v>
      </c>
      <c r="L613" s="84" t="b">
        <v>0</v>
      </c>
    </row>
    <row r="614" spans="1:12" ht="15">
      <c r="A614" s="84" t="s">
        <v>265</v>
      </c>
      <c r="B614" s="84" t="s">
        <v>2794</v>
      </c>
      <c r="C614" s="84">
        <v>2</v>
      </c>
      <c r="D614" s="122">
        <v>0.0013621256602689151</v>
      </c>
      <c r="E614" s="122">
        <v>1.5468861150436015</v>
      </c>
      <c r="F614" s="84" t="s">
        <v>2801</v>
      </c>
      <c r="G614" s="84" t="b">
        <v>0</v>
      </c>
      <c r="H614" s="84" t="b">
        <v>0</v>
      </c>
      <c r="I614" s="84" t="b">
        <v>0</v>
      </c>
      <c r="J614" s="84" t="b">
        <v>0</v>
      </c>
      <c r="K614" s="84" t="b">
        <v>0</v>
      </c>
      <c r="L614" s="84" t="b">
        <v>0</v>
      </c>
    </row>
    <row r="615" spans="1:12" ht="15">
      <c r="A615" s="84" t="s">
        <v>2027</v>
      </c>
      <c r="B615" s="84" t="s">
        <v>595</v>
      </c>
      <c r="C615" s="84">
        <v>2</v>
      </c>
      <c r="D615" s="122">
        <v>0.0013621256602689151</v>
      </c>
      <c r="E615" s="122">
        <v>1.6663619559503995</v>
      </c>
      <c r="F615" s="84" t="s">
        <v>2801</v>
      </c>
      <c r="G615" s="84" t="b">
        <v>0</v>
      </c>
      <c r="H615" s="84" t="b">
        <v>0</v>
      </c>
      <c r="I615" s="84" t="b">
        <v>0</v>
      </c>
      <c r="J615" s="84" t="b">
        <v>0</v>
      </c>
      <c r="K615" s="84" t="b">
        <v>0</v>
      </c>
      <c r="L615" s="84" t="b">
        <v>0</v>
      </c>
    </row>
    <row r="616" spans="1:12" ht="15">
      <c r="A616" s="84" t="s">
        <v>2024</v>
      </c>
      <c r="B616" s="84" t="s">
        <v>2025</v>
      </c>
      <c r="C616" s="84">
        <v>2</v>
      </c>
      <c r="D616" s="122">
        <v>0.0013621256602689151</v>
      </c>
      <c r="E616" s="122">
        <v>0.5908149945578686</v>
      </c>
      <c r="F616" s="84" t="s">
        <v>2801</v>
      </c>
      <c r="G616" s="84" t="b">
        <v>0</v>
      </c>
      <c r="H616" s="84" t="b">
        <v>0</v>
      </c>
      <c r="I616" s="84" t="b">
        <v>0</v>
      </c>
      <c r="J616" s="84" t="b">
        <v>0</v>
      </c>
      <c r="K616" s="84" t="b">
        <v>0</v>
      </c>
      <c r="L616" s="84" t="b">
        <v>0</v>
      </c>
    </row>
    <row r="617" spans="1:12" ht="15">
      <c r="A617" s="84" t="s">
        <v>2061</v>
      </c>
      <c r="B617" s="84" t="s">
        <v>2062</v>
      </c>
      <c r="C617" s="84">
        <v>16</v>
      </c>
      <c r="D617" s="122">
        <v>0.009112246622974248</v>
      </c>
      <c r="E617" s="122">
        <v>1.8226295221051458</v>
      </c>
      <c r="F617" s="84" t="s">
        <v>1935</v>
      </c>
      <c r="G617" s="84" t="b">
        <v>0</v>
      </c>
      <c r="H617" s="84" t="b">
        <v>0</v>
      </c>
      <c r="I617" s="84" t="b">
        <v>0</v>
      </c>
      <c r="J617" s="84" t="b">
        <v>0</v>
      </c>
      <c r="K617" s="84" t="b">
        <v>0</v>
      </c>
      <c r="L617" s="84" t="b">
        <v>0</v>
      </c>
    </row>
    <row r="618" spans="1:12" ht="15">
      <c r="A618" s="84" t="s">
        <v>2023</v>
      </c>
      <c r="B618" s="84" t="s">
        <v>2024</v>
      </c>
      <c r="C618" s="84">
        <v>16</v>
      </c>
      <c r="D618" s="122">
        <v>0.009112246622974248</v>
      </c>
      <c r="E618" s="122">
        <v>1.1823819854941697</v>
      </c>
      <c r="F618" s="84" t="s">
        <v>1935</v>
      </c>
      <c r="G618" s="84" t="b">
        <v>0</v>
      </c>
      <c r="H618" s="84" t="b">
        <v>0</v>
      </c>
      <c r="I618" s="84" t="b">
        <v>0</v>
      </c>
      <c r="J618" s="84" t="b">
        <v>0</v>
      </c>
      <c r="K618" s="84" t="b">
        <v>0</v>
      </c>
      <c r="L618" s="84" t="b">
        <v>0</v>
      </c>
    </row>
    <row r="619" spans="1:12" ht="15">
      <c r="A619" s="84" t="s">
        <v>581</v>
      </c>
      <c r="B619" s="84" t="s">
        <v>2061</v>
      </c>
      <c r="C619" s="84">
        <v>10</v>
      </c>
      <c r="D619" s="122">
        <v>0.007384889095119871</v>
      </c>
      <c r="E619" s="122">
        <v>1.5673570170018398</v>
      </c>
      <c r="F619" s="84" t="s">
        <v>1935</v>
      </c>
      <c r="G619" s="84" t="b">
        <v>0</v>
      </c>
      <c r="H619" s="84" t="b">
        <v>0</v>
      </c>
      <c r="I619" s="84" t="b">
        <v>0</v>
      </c>
      <c r="J619" s="84" t="b">
        <v>0</v>
      </c>
      <c r="K619" s="84" t="b">
        <v>0</v>
      </c>
      <c r="L619" s="84" t="b">
        <v>0</v>
      </c>
    </row>
    <row r="620" spans="1:12" ht="15">
      <c r="A620" s="84" t="s">
        <v>2062</v>
      </c>
      <c r="B620" s="84" t="s">
        <v>1226</v>
      </c>
      <c r="C620" s="84">
        <v>9</v>
      </c>
      <c r="D620" s="122">
        <v>0.006987308641771854</v>
      </c>
      <c r="E620" s="122">
        <v>1.80320097026682</v>
      </c>
      <c r="F620" s="84" t="s">
        <v>1935</v>
      </c>
      <c r="G620" s="84" t="b">
        <v>0</v>
      </c>
      <c r="H620" s="84" t="b">
        <v>0</v>
      </c>
      <c r="I620" s="84" t="b">
        <v>0</v>
      </c>
      <c r="J620" s="84" t="b">
        <v>0</v>
      </c>
      <c r="K620" s="84" t="b">
        <v>0</v>
      </c>
      <c r="L620" s="84" t="b">
        <v>0</v>
      </c>
    </row>
    <row r="621" spans="1:12" ht="15">
      <c r="A621" s="84" t="s">
        <v>2023</v>
      </c>
      <c r="B621" s="84" t="s">
        <v>2025</v>
      </c>
      <c r="C621" s="84">
        <v>9</v>
      </c>
      <c r="D621" s="122">
        <v>0.006987308641771854</v>
      </c>
      <c r="E621" s="122">
        <v>0.9886204542565012</v>
      </c>
      <c r="F621" s="84" t="s">
        <v>1935</v>
      </c>
      <c r="G621" s="84" t="b">
        <v>0</v>
      </c>
      <c r="H621" s="84" t="b">
        <v>0</v>
      </c>
      <c r="I621" s="84" t="b">
        <v>0</v>
      </c>
      <c r="J621" s="84" t="b">
        <v>0</v>
      </c>
      <c r="K621" s="84" t="b">
        <v>0</v>
      </c>
      <c r="L621" s="84" t="b">
        <v>0</v>
      </c>
    </row>
    <row r="622" spans="1:12" ht="15">
      <c r="A622" s="84" t="s">
        <v>2025</v>
      </c>
      <c r="B622" s="84" t="s">
        <v>562</v>
      </c>
      <c r="C622" s="84">
        <v>7</v>
      </c>
      <c r="D622" s="122">
        <v>0.006067033061865535</v>
      </c>
      <c r="E622" s="122">
        <v>1.1214752995092658</v>
      </c>
      <c r="F622" s="84" t="s">
        <v>1935</v>
      </c>
      <c r="G622" s="84" t="b">
        <v>0</v>
      </c>
      <c r="H622" s="84" t="b">
        <v>0</v>
      </c>
      <c r="I622" s="84" t="b">
        <v>0</v>
      </c>
      <c r="J622" s="84" t="b">
        <v>0</v>
      </c>
      <c r="K622" s="84" t="b">
        <v>0</v>
      </c>
      <c r="L622" s="84" t="b">
        <v>0</v>
      </c>
    </row>
    <row r="623" spans="1:12" ht="15">
      <c r="A623" s="84" t="s">
        <v>2025</v>
      </c>
      <c r="B623" s="84" t="s">
        <v>595</v>
      </c>
      <c r="C623" s="84">
        <v>7</v>
      </c>
      <c r="D623" s="122">
        <v>0.006067033061865535</v>
      </c>
      <c r="E623" s="122">
        <v>1.3071118764711773</v>
      </c>
      <c r="F623" s="84" t="s">
        <v>1935</v>
      </c>
      <c r="G623" s="84" t="b">
        <v>0</v>
      </c>
      <c r="H623" s="84" t="b">
        <v>0</v>
      </c>
      <c r="I623" s="84" t="b">
        <v>0</v>
      </c>
      <c r="J623" s="84" t="b">
        <v>0</v>
      </c>
      <c r="K623" s="84" t="b">
        <v>0</v>
      </c>
      <c r="L623" s="84" t="b">
        <v>0</v>
      </c>
    </row>
    <row r="624" spans="1:12" ht="15">
      <c r="A624" s="84" t="s">
        <v>581</v>
      </c>
      <c r="B624" s="84" t="s">
        <v>2067</v>
      </c>
      <c r="C624" s="84">
        <v>6</v>
      </c>
      <c r="D624" s="122">
        <v>0.00553283122006707</v>
      </c>
      <c r="E624" s="122">
        <v>1.5759571887637573</v>
      </c>
      <c r="F624" s="84" t="s">
        <v>1935</v>
      </c>
      <c r="G624" s="84" t="b">
        <v>0</v>
      </c>
      <c r="H624" s="84" t="b">
        <v>0</v>
      </c>
      <c r="I624" s="84" t="b">
        <v>0</v>
      </c>
      <c r="J624" s="84" t="b">
        <v>0</v>
      </c>
      <c r="K624" s="84" t="b">
        <v>0</v>
      </c>
      <c r="L624" s="84" t="b">
        <v>0</v>
      </c>
    </row>
    <row r="625" spans="1:12" ht="15">
      <c r="A625" s="84" t="s">
        <v>2024</v>
      </c>
      <c r="B625" s="84" t="s">
        <v>2026</v>
      </c>
      <c r="C625" s="84">
        <v>6</v>
      </c>
      <c r="D625" s="122">
        <v>0.00553283122006707</v>
      </c>
      <c r="E625" s="122">
        <v>1.2121363632403206</v>
      </c>
      <c r="F625" s="84" t="s">
        <v>1935</v>
      </c>
      <c r="G625" s="84" t="b">
        <v>0</v>
      </c>
      <c r="H625" s="84" t="b">
        <v>0</v>
      </c>
      <c r="I625" s="84" t="b">
        <v>0</v>
      </c>
      <c r="J625" s="84" t="b">
        <v>0</v>
      </c>
      <c r="K625" s="84" t="b">
        <v>0</v>
      </c>
      <c r="L625" s="84" t="b">
        <v>0</v>
      </c>
    </row>
    <row r="626" spans="1:12" ht="15">
      <c r="A626" s="84" t="s">
        <v>2441</v>
      </c>
      <c r="B626" s="84" t="s">
        <v>2102</v>
      </c>
      <c r="C626" s="84">
        <v>6</v>
      </c>
      <c r="D626" s="122">
        <v>0.00553283122006707</v>
      </c>
      <c r="E626" s="122">
        <v>2.207980403469163</v>
      </c>
      <c r="F626" s="84" t="s">
        <v>1935</v>
      </c>
      <c r="G626" s="84" t="b">
        <v>0</v>
      </c>
      <c r="H626" s="84" t="b">
        <v>0</v>
      </c>
      <c r="I626" s="84" t="b">
        <v>0</v>
      </c>
      <c r="J626" s="84" t="b">
        <v>0</v>
      </c>
      <c r="K626" s="84" t="b">
        <v>0</v>
      </c>
      <c r="L626" s="84" t="b">
        <v>0</v>
      </c>
    </row>
    <row r="627" spans="1:12" ht="15">
      <c r="A627" s="84" t="s">
        <v>2024</v>
      </c>
      <c r="B627" s="84" t="s">
        <v>2023</v>
      </c>
      <c r="C627" s="84">
        <v>6</v>
      </c>
      <c r="D627" s="122">
        <v>0.00553283122006707</v>
      </c>
      <c r="E627" s="122">
        <v>0.8364727492794353</v>
      </c>
      <c r="F627" s="84" t="s">
        <v>1935</v>
      </c>
      <c r="G627" s="84" t="b">
        <v>0</v>
      </c>
      <c r="H627" s="84" t="b">
        <v>0</v>
      </c>
      <c r="I627" s="84" t="b">
        <v>0</v>
      </c>
      <c r="J627" s="84" t="b">
        <v>0</v>
      </c>
      <c r="K627" s="84" t="b">
        <v>0</v>
      </c>
      <c r="L627" s="84" t="b">
        <v>0</v>
      </c>
    </row>
    <row r="628" spans="1:12" ht="15">
      <c r="A628" s="84" t="s">
        <v>2439</v>
      </c>
      <c r="B628" s="84" t="s">
        <v>2443</v>
      </c>
      <c r="C628" s="84">
        <v>4</v>
      </c>
      <c r="D628" s="122">
        <v>0.004271637785968603</v>
      </c>
      <c r="E628" s="122">
        <v>2.3541084391474008</v>
      </c>
      <c r="F628" s="84" t="s">
        <v>1935</v>
      </c>
      <c r="G628" s="84" t="b">
        <v>0</v>
      </c>
      <c r="H628" s="84" t="b">
        <v>0</v>
      </c>
      <c r="I628" s="84" t="b">
        <v>0</v>
      </c>
      <c r="J628" s="84" t="b">
        <v>0</v>
      </c>
      <c r="K628" s="84" t="b">
        <v>0</v>
      </c>
      <c r="L628" s="84" t="b">
        <v>0</v>
      </c>
    </row>
    <row r="629" spans="1:12" ht="15">
      <c r="A629" s="84" t="s">
        <v>265</v>
      </c>
      <c r="B629" s="84" t="s">
        <v>2024</v>
      </c>
      <c r="C629" s="84">
        <v>4</v>
      </c>
      <c r="D629" s="122">
        <v>0.004271637785968603</v>
      </c>
      <c r="E629" s="122">
        <v>0.5238406382137593</v>
      </c>
      <c r="F629" s="84" t="s">
        <v>1935</v>
      </c>
      <c r="G629" s="84" t="b">
        <v>0</v>
      </c>
      <c r="H629" s="84" t="b">
        <v>0</v>
      </c>
      <c r="I629" s="84" t="b">
        <v>0</v>
      </c>
      <c r="J629" s="84" t="b">
        <v>0</v>
      </c>
      <c r="K629" s="84" t="b">
        <v>0</v>
      </c>
      <c r="L629" s="84" t="b">
        <v>0</v>
      </c>
    </row>
    <row r="630" spans="1:12" ht="15">
      <c r="A630" s="84" t="s">
        <v>265</v>
      </c>
      <c r="B630" s="84" t="s">
        <v>2023</v>
      </c>
      <c r="C630" s="84">
        <v>4</v>
      </c>
      <c r="D630" s="122">
        <v>0.004271637785968603</v>
      </c>
      <c r="E630" s="122">
        <v>0.4625709814748365</v>
      </c>
      <c r="F630" s="84" t="s">
        <v>1935</v>
      </c>
      <c r="G630" s="84" t="b">
        <v>0</v>
      </c>
      <c r="H630" s="84" t="b">
        <v>0</v>
      </c>
      <c r="I630" s="84" t="b">
        <v>0</v>
      </c>
      <c r="J630" s="84" t="b">
        <v>0</v>
      </c>
      <c r="K630" s="84" t="b">
        <v>0</v>
      </c>
      <c r="L630" s="84" t="b">
        <v>0</v>
      </c>
    </row>
    <row r="631" spans="1:12" ht="15">
      <c r="A631" s="84" t="s">
        <v>265</v>
      </c>
      <c r="B631" s="84" t="s">
        <v>2433</v>
      </c>
      <c r="C631" s="84">
        <v>4</v>
      </c>
      <c r="D631" s="122">
        <v>0.004271637785968603</v>
      </c>
      <c r="E631" s="122">
        <v>1.4402945867636843</v>
      </c>
      <c r="F631" s="84" t="s">
        <v>1935</v>
      </c>
      <c r="G631" s="84" t="b">
        <v>0</v>
      </c>
      <c r="H631" s="84" t="b">
        <v>0</v>
      </c>
      <c r="I631" s="84" t="b">
        <v>0</v>
      </c>
      <c r="J631" s="84" t="b">
        <v>0</v>
      </c>
      <c r="K631" s="84" t="b">
        <v>0</v>
      </c>
      <c r="L631" s="84" t="b">
        <v>0</v>
      </c>
    </row>
    <row r="632" spans="1:12" ht="15">
      <c r="A632" s="84" t="s">
        <v>265</v>
      </c>
      <c r="B632" s="84" t="s">
        <v>302</v>
      </c>
      <c r="C632" s="84">
        <v>4</v>
      </c>
      <c r="D632" s="122">
        <v>0.004271637785968603</v>
      </c>
      <c r="E632" s="122">
        <v>1.0881120686523218</v>
      </c>
      <c r="F632" s="84" t="s">
        <v>1935</v>
      </c>
      <c r="G632" s="84" t="b">
        <v>0</v>
      </c>
      <c r="H632" s="84" t="b">
        <v>0</v>
      </c>
      <c r="I632" s="84" t="b">
        <v>0</v>
      </c>
      <c r="J632" s="84" t="b">
        <v>0</v>
      </c>
      <c r="K632" s="84" t="b">
        <v>0</v>
      </c>
      <c r="L632" s="84" t="b">
        <v>0</v>
      </c>
    </row>
    <row r="633" spans="1:12" ht="15">
      <c r="A633" s="84" t="s">
        <v>2102</v>
      </c>
      <c r="B633" s="84" t="s">
        <v>265</v>
      </c>
      <c r="C633" s="84">
        <v>3</v>
      </c>
      <c r="D633" s="122">
        <v>0.0035140066588679256</v>
      </c>
      <c r="E633" s="122">
        <v>1.0516332026092388</v>
      </c>
      <c r="F633" s="84" t="s">
        <v>1935</v>
      </c>
      <c r="G633" s="84" t="b">
        <v>0</v>
      </c>
      <c r="H633" s="84" t="b">
        <v>0</v>
      </c>
      <c r="I633" s="84" t="b">
        <v>0</v>
      </c>
      <c r="J633" s="84" t="b">
        <v>0</v>
      </c>
      <c r="K633" s="84" t="b">
        <v>0</v>
      </c>
      <c r="L633" s="84" t="b">
        <v>0</v>
      </c>
    </row>
    <row r="634" spans="1:12" ht="15">
      <c r="A634" s="84" t="s">
        <v>2024</v>
      </c>
      <c r="B634" s="84" t="s">
        <v>562</v>
      </c>
      <c r="C634" s="84">
        <v>3</v>
      </c>
      <c r="D634" s="122">
        <v>0.0035140066588679256</v>
      </c>
      <c r="E634" s="122">
        <v>0.7534985142146714</v>
      </c>
      <c r="F634" s="84" t="s">
        <v>1935</v>
      </c>
      <c r="G634" s="84" t="b">
        <v>0</v>
      </c>
      <c r="H634" s="84" t="b">
        <v>0</v>
      </c>
      <c r="I634" s="84" t="b">
        <v>0</v>
      </c>
      <c r="J634" s="84" t="b">
        <v>0</v>
      </c>
      <c r="K634" s="84" t="b">
        <v>0</v>
      </c>
      <c r="L634" s="84" t="b">
        <v>0</v>
      </c>
    </row>
    <row r="635" spans="1:12" ht="15">
      <c r="A635" s="84" t="s">
        <v>2425</v>
      </c>
      <c r="B635" s="84" t="s">
        <v>581</v>
      </c>
      <c r="C635" s="84">
        <v>3</v>
      </c>
      <c r="D635" s="122">
        <v>0.0035140066588679256</v>
      </c>
      <c r="E635" s="122">
        <v>1.187777017380876</v>
      </c>
      <c r="F635" s="84" t="s">
        <v>1935</v>
      </c>
      <c r="G635" s="84" t="b">
        <v>0</v>
      </c>
      <c r="H635" s="84" t="b">
        <v>0</v>
      </c>
      <c r="I635" s="84" t="b">
        <v>0</v>
      </c>
      <c r="J635" s="84" t="b">
        <v>0</v>
      </c>
      <c r="K635" s="84" t="b">
        <v>0</v>
      </c>
      <c r="L635" s="84" t="b">
        <v>0</v>
      </c>
    </row>
    <row r="636" spans="1:12" ht="15">
      <c r="A636" s="84" t="s">
        <v>2498</v>
      </c>
      <c r="B636" s="84" t="s">
        <v>581</v>
      </c>
      <c r="C636" s="84">
        <v>3</v>
      </c>
      <c r="D636" s="122">
        <v>0.0035140066588679256</v>
      </c>
      <c r="E636" s="122">
        <v>1.7520484478194385</v>
      </c>
      <c r="F636" s="84" t="s">
        <v>1935</v>
      </c>
      <c r="G636" s="84" t="b">
        <v>1</v>
      </c>
      <c r="H636" s="84" t="b">
        <v>0</v>
      </c>
      <c r="I636" s="84" t="b">
        <v>0</v>
      </c>
      <c r="J636" s="84" t="b">
        <v>0</v>
      </c>
      <c r="K636" s="84" t="b">
        <v>0</v>
      </c>
      <c r="L636" s="84" t="b">
        <v>0</v>
      </c>
    </row>
    <row r="637" spans="1:12" ht="15">
      <c r="A637" s="84" t="s">
        <v>1226</v>
      </c>
      <c r="B637" s="84" t="s">
        <v>2441</v>
      </c>
      <c r="C637" s="84">
        <v>3</v>
      </c>
      <c r="D637" s="122">
        <v>0.0035140066588679256</v>
      </c>
      <c r="E637" s="122">
        <v>1.7978059383801137</v>
      </c>
      <c r="F637" s="84" t="s">
        <v>1935</v>
      </c>
      <c r="G637" s="84" t="b">
        <v>0</v>
      </c>
      <c r="H637" s="84" t="b">
        <v>0</v>
      </c>
      <c r="I637" s="84" t="b">
        <v>0</v>
      </c>
      <c r="J637" s="84" t="b">
        <v>0</v>
      </c>
      <c r="K637" s="84" t="b">
        <v>0</v>
      </c>
      <c r="L637" s="84" t="b">
        <v>0</v>
      </c>
    </row>
    <row r="638" spans="1:12" ht="15">
      <c r="A638" s="84" t="s">
        <v>2102</v>
      </c>
      <c r="B638" s="84" t="s">
        <v>2024</v>
      </c>
      <c r="C638" s="84">
        <v>3</v>
      </c>
      <c r="D638" s="122">
        <v>0.0035140066588679256</v>
      </c>
      <c r="E638" s="122">
        <v>1.1665877183109379</v>
      </c>
      <c r="F638" s="84" t="s">
        <v>1935</v>
      </c>
      <c r="G638" s="84" t="b">
        <v>0</v>
      </c>
      <c r="H638" s="84" t="b">
        <v>0</v>
      </c>
      <c r="I638" s="84" t="b">
        <v>0</v>
      </c>
      <c r="J638" s="84" t="b">
        <v>0</v>
      </c>
      <c r="K638" s="84" t="b">
        <v>0</v>
      </c>
      <c r="L638" s="84" t="b">
        <v>0</v>
      </c>
    </row>
    <row r="639" spans="1:12" ht="15">
      <c r="A639" s="84" t="s">
        <v>2024</v>
      </c>
      <c r="B639" s="84" t="s">
        <v>265</v>
      </c>
      <c r="C639" s="84">
        <v>3</v>
      </c>
      <c r="D639" s="122">
        <v>0.0035140066588679256</v>
      </c>
      <c r="E639" s="122">
        <v>0.48175789465267765</v>
      </c>
      <c r="F639" s="84" t="s">
        <v>1935</v>
      </c>
      <c r="G639" s="84" t="b">
        <v>0</v>
      </c>
      <c r="H639" s="84" t="b">
        <v>0</v>
      </c>
      <c r="I639" s="84" t="b">
        <v>0</v>
      </c>
      <c r="J639" s="84" t="b">
        <v>0</v>
      </c>
      <c r="K639" s="84" t="b">
        <v>0</v>
      </c>
      <c r="L639" s="84" t="b">
        <v>0</v>
      </c>
    </row>
    <row r="640" spans="1:12" ht="15">
      <c r="A640" s="84" t="s">
        <v>2024</v>
      </c>
      <c r="B640" s="84" t="s">
        <v>2027</v>
      </c>
      <c r="C640" s="84">
        <v>3</v>
      </c>
      <c r="D640" s="122">
        <v>0.0035140066588679256</v>
      </c>
      <c r="E640" s="122">
        <v>1.1152263502322641</v>
      </c>
      <c r="F640" s="84" t="s">
        <v>1935</v>
      </c>
      <c r="G640" s="84" t="b">
        <v>0</v>
      </c>
      <c r="H640" s="84" t="b">
        <v>0</v>
      </c>
      <c r="I640" s="84" t="b">
        <v>0</v>
      </c>
      <c r="J640" s="84" t="b">
        <v>0</v>
      </c>
      <c r="K640" s="84" t="b">
        <v>0</v>
      </c>
      <c r="L640" s="84" t="b">
        <v>0</v>
      </c>
    </row>
    <row r="641" spans="1:12" ht="15">
      <c r="A641" s="84" t="s">
        <v>2023</v>
      </c>
      <c r="B641" s="84" t="s">
        <v>562</v>
      </c>
      <c r="C641" s="84">
        <v>3</v>
      </c>
      <c r="D641" s="122">
        <v>0.0035140066588679256</v>
      </c>
      <c r="E641" s="122">
        <v>0.612169361418202</v>
      </c>
      <c r="F641" s="84" t="s">
        <v>1935</v>
      </c>
      <c r="G641" s="84" t="b">
        <v>0</v>
      </c>
      <c r="H641" s="84" t="b">
        <v>0</v>
      </c>
      <c r="I641" s="84" t="b">
        <v>0</v>
      </c>
      <c r="J641" s="84" t="b">
        <v>0</v>
      </c>
      <c r="K641" s="84" t="b">
        <v>0</v>
      </c>
      <c r="L641" s="84" t="b">
        <v>0</v>
      </c>
    </row>
    <row r="642" spans="1:12" ht="15">
      <c r="A642" s="84" t="s">
        <v>562</v>
      </c>
      <c r="B642" s="84" t="s">
        <v>2027</v>
      </c>
      <c r="C642" s="84">
        <v>3</v>
      </c>
      <c r="D642" s="122">
        <v>0.0035140066588679256</v>
      </c>
      <c r="E642" s="122">
        <v>1.4162563458962454</v>
      </c>
      <c r="F642" s="84" t="s">
        <v>1935</v>
      </c>
      <c r="G642" s="84" t="b">
        <v>0</v>
      </c>
      <c r="H642" s="84" t="b">
        <v>0</v>
      </c>
      <c r="I642" s="84" t="b">
        <v>0</v>
      </c>
      <c r="J642" s="84" t="b">
        <v>0</v>
      </c>
      <c r="K642" s="84" t="b">
        <v>0</v>
      </c>
      <c r="L642" s="84" t="b">
        <v>0</v>
      </c>
    </row>
    <row r="643" spans="1:12" ht="15">
      <c r="A643" s="84" t="s">
        <v>2023</v>
      </c>
      <c r="B643" s="84" t="s">
        <v>265</v>
      </c>
      <c r="C643" s="84">
        <v>3</v>
      </c>
      <c r="D643" s="122">
        <v>0.0035140066588679256</v>
      </c>
      <c r="E643" s="122">
        <v>0.34042874185620836</v>
      </c>
      <c r="F643" s="84" t="s">
        <v>1935</v>
      </c>
      <c r="G643" s="84" t="b">
        <v>0</v>
      </c>
      <c r="H643" s="84" t="b">
        <v>0</v>
      </c>
      <c r="I643" s="84" t="b">
        <v>0</v>
      </c>
      <c r="J643" s="84" t="b">
        <v>0</v>
      </c>
      <c r="K643" s="84" t="b">
        <v>0</v>
      </c>
      <c r="L643" s="84" t="b">
        <v>0</v>
      </c>
    </row>
    <row r="644" spans="1:12" ht="15">
      <c r="A644" s="84" t="s">
        <v>252</v>
      </c>
      <c r="B644" s="84" t="s">
        <v>2518</v>
      </c>
      <c r="C644" s="84">
        <v>3</v>
      </c>
      <c r="D644" s="122">
        <v>0.0035140066588679256</v>
      </c>
      <c r="E644" s="122">
        <v>1.4732948468666096</v>
      </c>
      <c r="F644" s="84" t="s">
        <v>1935</v>
      </c>
      <c r="G644" s="84" t="b">
        <v>0</v>
      </c>
      <c r="H644" s="84" t="b">
        <v>0</v>
      </c>
      <c r="I644" s="84" t="b">
        <v>0</v>
      </c>
      <c r="J644" s="84" t="b">
        <v>0</v>
      </c>
      <c r="K644" s="84" t="b">
        <v>0</v>
      </c>
      <c r="L644" s="84" t="b">
        <v>0</v>
      </c>
    </row>
    <row r="645" spans="1:12" ht="15">
      <c r="A645" s="84" t="s">
        <v>2518</v>
      </c>
      <c r="B645" s="84" t="s">
        <v>262</v>
      </c>
      <c r="C645" s="84">
        <v>3</v>
      </c>
      <c r="D645" s="122">
        <v>0.0035140066588679256</v>
      </c>
      <c r="E645" s="122">
        <v>2.274927193099776</v>
      </c>
      <c r="F645" s="84" t="s">
        <v>1935</v>
      </c>
      <c r="G645" s="84" t="b">
        <v>0</v>
      </c>
      <c r="H645" s="84" t="b">
        <v>0</v>
      </c>
      <c r="I645" s="84" t="b">
        <v>0</v>
      </c>
      <c r="J645" s="84" t="b">
        <v>0</v>
      </c>
      <c r="K645" s="84" t="b">
        <v>0</v>
      </c>
      <c r="L645" s="84" t="b">
        <v>0</v>
      </c>
    </row>
    <row r="646" spans="1:12" ht="15">
      <c r="A646" s="84" t="s">
        <v>2552</v>
      </c>
      <c r="B646" s="84" t="s">
        <v>2434</v>
      </c>
      <c r="C646" s="84">
        <v>3</v>
      </c>
      <c r="D646" s="122">
        <v>0.0035140066588679256</v>
      </c>
      <c r="E646" s="122">
        <v>2.3541084391474008</v>
      </c>
      <c r="F646" s="84" t="s">
        <v>1935</v>
      </c>
      <c r="G646" s="84" t="b">
        <v>0</v>
      </c>
      <c r="H646" s="84" t="b">
        <v>0</v>
      </c>
      <c r="I646" s="84" t="b">
        <v>0</v>
      </c>
      <c r="J646" s="84" t="b">
        <v>0</v>
      </c>
      <c r="K646" s="84" t="b">
        <v>0</v>
      </c>
      <c r="L646" s="84" t="b">
        <v>0</v>
      </c>
    </row>
    <row r="647" spans="1:12" ht="15">
      <c r="A647" s="84" t="s">
        <v>265</v>
      </c>
      <c r="B647" s="84" t="s">
        <v>2105</v>
      </c>
      <c r="C647" s="84">
        <v>3</v>
      </c>
      <c r="D647" s="122">
        <v>0.0035140066588679256</v>
      </c>
      <c r="E647" s="122">
        <v>1.139264591099703</v>
      </c>
      <c r="F647" s="84" t="s">
        <v>1935</v>
      </c>
      <c r="G647" s="84" t="b">
        <v>0</v>
      </c>
      <c r="H647" s="84" t="b">
        <v>0</v>
      </c>
      <c r="I647" s="84" t="b">
        <v>0</v>
      </c>
      <c r="J647" s="84" t="b">
        <v>0</v>
      </c>
      <c r="K647" s="84" t="b">
        <v>0</v>
      </c>
      <c r="L647" s="84" t="b">
        <v>0</v>
      </c>
    </row>
    <row r="648" spans="1:12" ht="15">
      <c r="A648" s="84" t="s">
        <v>2474</v>
      </c>
      <c r="B648" s="84" t="s">
        <v>2571</v>
      </c>
      <c r="C648" s="84">
        <v>3</v>
      </c>
      <c r="D648" s="122">
        <v>0.0035140066588679256</v>
      </c>
      <c r="E648" s="122">
        <v>2.4510184521554574</v>
      </c>
      <c r="F648" s="84" t="s">
        <v>1935</v>
      </c>
      <c r="G648" s="84" t="b">
        <v>0</v>
      </c>
      <c r="H648" s="84" t="b">
        <v>0</v>
      </c>
      <c r="I648" s="84" t="b">
        <v>0</v>
      </c>
      <c r="J648" s="84" t="b">
        <v>0</v>
      </c>
      <c r="K648" s="84" t="b">
        <v>0</v>
      </c>
      <c r="L648" s="84" t="b">
        <v>0</v>
      </c>
    </row>
    <row r="649" spans="1:12" ht="15">
      <c r="A649" s="84" t="s">
        <v>2571</v>
      </c>
      <c r="B649" s="84" t="s">
        <v>2572</v>
      </c>
      <c r="C649" s="84">
        <v>3</v>
      </c>
      <c r="D649" s="122">
        <v>0.0035140066588679256</v>
      </c>
      <c r="E649" s="122">
        <v>2.5759571887637573</v>
      </c>
      <c r="F649" s="84" t="s">
        <v>1935</v>
      </c>
      <c r="G649" s="84" t="b">
        <v>0</v>
      </c>
      <c r="H649" s="84" t="b">
        <v>0</v>
      </c>
      <c r="I649" s="84" t="b">
        <v>0</v>
      </c>
      <c r="J649" s="84" t="b">
        <v>0</v>
      </c>
      <c r="K649" s="84" t="b">
        <v>0</v>
      </c>
      <c r="L649" s="84" t="b">
        <v>0</v>
      </c>
    </row>
    <row r="650" spans="1:12" ht="15">
      <c r="A650" s="84" t="s">
        <v>2481</v>
      </c>
      <c r="B650" s="84" t="s">
        <v>2482</v>
      </c>
      <c r="C650" s="84">
        <v>3</v>
      </c>
      <c r="D650" s="122">
        <v>0.0035140066588679256</v>
      </c>
      <c r="E650" s="122">
        <v>2.5759571887637573</v>
      </c>
      <c r="F650" s="84" t="s">
        <v>1935</v>
      </c>
      <c r="G650" s="84" t="b">
        <v>0</v>
      </c>
      <c r="H650" s="84" t="b">
        <v>0</v>
      </c>
      <c r="I650" s="84" t="b">
        <v>0</v>
      </c>
      <c r="J650" s="84" t="b">
        <v>0</v>
      </c>
      <c r="K650" s="84" t="b">
        <v>0</v>
      </c>
      <c r="L650" s="84" t="b">
        <v>0</v>
      </c>
    </row>
    <row r="651" spans="1:12" ht="15">
      <c r="A651" s="84" t="s">
        <v>2083</v>
      </c>
      <c r="B651" s="84" t="s">
        <v>2068</v>
      </c>
      <c r="C651" s="84">
        <v>3</v>
      </c>
      <c r="D651" s="122">
        <v>0.0035140066588679256</v>
      </c>
      <c r="E651" s="122">
        <v>2.274927193099776</v>
      </c>
      <c r="F651" s="84" t="s">
        <v>1935</v>
      </c>
      <c r="G651" s="84" t="b">
        <v>0</v>
      </c>
      <c r="H651" s="84" t="b">
        <v>0</v>
      </c>
      <c r="I651" s="84" t="b">
        <v>0</v>
      </c>
      <c r="J651" s="84" t="b">
        <v>0</v>
      </c>
      <c r="K651" s="84" t="b">
        <v>0</v>
      </c>
      <c r="L651" s="84" t="b">
        <v>0</v>
      </c>
    </row>
    <row r="652" spans="1:12" ht="15">
      <c r="A652" s="84" t="s">
        <v>2443</v>
      </c>
      <c r="B652" s="84" t="s">
        <v>2427</v>
      </c>
      <c r="C652" s="84">
        <v>3</v>
      </c>
      <c r="D652" s="122">
        <v>0.0035140066588679256</v>
      </c>
      <c r="E652" s="122">
        <v>2.0530784434834195</v>
      </c>
      <c r="F652" s="84" t="s">
        <v>1935</v>
      </c>
      <c r="G652" s="84" t="b">
        <v>0</v>
      </c>
      <c r="H652" s="84" t="b">
        <v>0</v>
      </c>
      <c r="I652" s="84" t="b">
        <v>0</v>
      </c>
      <c r="J652" s="84" t="b">
        <v>0</v>
      </c>
      <c r="K652" s="84" t="b">
        <v>0</v>
      </c>
      <c r="L652" s="84" t="b">
        <v>0</v>
      </c>
    </row>
    <row r="653" spans="1:12" ht="15">
      <c r="A653" s="84" t="s">
        <v>2429</v>
      </c>
      <c r="B653" s="84" t="s">
        <v>2023</v>
      </c>
      <c r="C653" s="84">
        <v>3</v>
      </c>
      <c r="D653" s="122">
        <v>0.0035140066588679256</v>
      </c>
      <c r="E653" s="122">
        <v>1.0473261145943285</v>
      </c>
      <c r="F653" s="84" t="s">
        <v>1935</v>
      </c>
      <c r="G653" s="84" t="b">
        <v>0</v>
      </c>
      <c r="H653" s="84" t="b">
        <v>0</v>
      </c>
      <c r="I653" s="84" t="b">
        <v>0</v>
      </c>
      <c r="J653" s="84" t="b">
        <v>0</v>
      </c>
      <c r="K653" s="84" t="b">
        <v>0</v>
      </c>
      <c r="L653" s="84" t="b">
        <v>0</v>
      </c>
    </row>
    <row r="654" spans="1:12" ht="15">
      <c r="A654" s="84" t="s">
        <v>2534</v>
      </c>
      <c r="B654" s="84" t="s">
        <v>252</v>
      </c>
      <c r="C654" s="84">
        <v>3</v>
      </c>
      <c r="D654" s="122">
        <v>0.0035140066588679256</v>
      </c>
      <c r="E654" s="122">
        <v>1.5906804455844636</v>
      </c>
      <c r="F654" s="84" t="s">
        <v>1935</v>
      </c>
      <c r="G654" s="84" t="b">
        <v>0</v>
      </c>
      <c r="H654" s="84" t="b">
        <v>1</v>
      </c>
      <c r="I654" s="84" t="b">
        <v>0</v>
      </c>
      <c r="J654" s="84" t="b">
        <v>0</v>
      </c>
      <c r="K654" s="84" t="b">
        <v>0</v>
      </c>
      <c r="L654" s="84" t="b">
        <v>0</v>
      </c>
    </row>
    <row r="655" spans="1:12" ht="15">
      <c r="A655" s="84" t="s">
        <v>252</v>
      </c>
      <c r="B655" s="84" t="s">
        <v>2437</v>
      </c>
      <c r="C655" s="84">
        <v>3</v>
      </c>
      <c r="D655" s="122">
        <v>0.0035140066588679256</v>
      </c>
      <c r="E655" s="122">
        <v>1.0473261145943285</v>
      </c>
      <c r="F655" s="84" t="s">
        <v>1935</v>
      </c>
      <c r="G655" s="84" t="b">
        <v>0</v>
      </c>
      <c r="H655" s="84" t="b">
        <v>0</v>
      </c>
      <c r="I655" s="84" t="b">
        <v>0</v>
      </c>
      <c r="J655" s="84" t="b">
        <v>0</v>
      </c>
      <c r="K655" s="84" t="b">
        <v>0</v>
      </c>
      <c r="L655" s="84" t="b">
        <v>0</v>
      </c>
    </row>
    <row r="656" spans="1:12" ht="15">
      <c r="A656" s="84" t="s">
        <v>2437</v>
      </c>
      <c r="B656" s="84" t="s">
        <v>2426</v>
      </c>
      <c r="C656" s="84">
        <v>3</v>
      </c>
      <c r="D656" s="122">
        <v>0.0035140066588679256</v>
      </c>
      <c r="E656" s="122">
        <v>1.6728672017718138</v>
      </c>
      <c r="F656" s="84" t="s">
        <v>1935</v>
      </c>
      <c r="G656" s="84" t="b">
        <v>0</v>
      </c>
      <c r="H656" s="84" t="b">
        <v>0</v>
      </c>
      <c r="I656" s="84" t="b">
        <v>0</v>
      </c>
      <c r="J656" s="84" t="b">
        <v>0</v>
      </c>
      <c r="K656" s="84" t="b">
        <v>0</v>
      </c>
      <c r="L656" s="84" t="b">
        <v>0</v>
      </c>
    </row>
    <row r="657" spans="1:12" ht="15">
      <c r="A657" s="84" t="s">
        <v>2426</v>
      </c>
      <c r="B657" s="84" t="s">
        <v>2438</v>
      </c>
      <c r="C657" s="84">
        <v>3</v>
      </c>
      <c r="D657" s="122">
        <v>0.0035140066588679256</v>
      </c>
      <c r="E657" s="122">
        <v>1.9281397068751198</v>
      </c>
      <c r="F657" s="84" t="s">
        <v>1935</v>
      </c>
      <c r="G657" s="84" t="b">
        <v>0</v>
      </c>
      <c r="H657" s="84" t="b">
        <v>0</v>
      </c>
      <c r="I657" s="84" t="b">
        <v>0</v>
      </c>
      <c r="J657" s="84" t="b">
        <v>0</v>
      </c>
      <c r="K657" s="84" t="b">
        <v>0</v>
      </c>
      <c r="L657" s="84" t="b">
        <v>0</v>
      </c>
    </row>
    <row r="658" spans="1:12" ht="15">
      <c r="A658" s="84" t="s">
        <v>2438</v>
      </c>
      <c r="B658" s="84" t="s">
        <v>2061</v>
      </c>
      <c r="C658" s="84">
        <v>3</v>
      </c>
      <c r="D658" s="122">
        <v>0.0035140066588679256</v>
      </c>
      <c r="E658" s="122">
        <v>1.6007807724887895</v>
      </c>
      <c r="F658" s="84" t="s">
        <v>1935</v>
      </c>
      <c r="G658" s="84" t="b">
        <v>0</v>
      </c>
      <c r="H658" s="84" t="b">
        <v>0</v>
      </c>
      <c r="I658" s="84" t="b">
        <v>0</v>
      </c>
      <c r="J658" s="84" t="b">
        <v>0</v>
      </c>
      <c r="K658" s="84" t="b">
        <v>0</v>
      </c>
      <c r="L658" s="84" t="b">
        <v>0</v>
      </c>
    </row>
    <row r="659" spans="1:12" ht="15">
      <c r="A659" s="84" t="s">
        <v>2062</v>
      </c>
      <c r="B659" s="84" t="s">
        <v>2491</v>
      </c>
      <c r="C659" s="84">
        <v>3</v>
      </c>
      <c r="D659" s="122">
        <v>0.0035140066588679256</v>
      </c>
      <c r="E659" s="122">
        <v>1.724019724219195</v>
      </c>
      <c r="F659" s="84" t="s">
        <v>1935</v>
      </c>
      <c r="G659" s="84" t="b">
        <v>0</v>
      </c>
      <c r="H659" s="84" t="b">
        <v>0</v>
      </c>
      <c r="I659" s="84" t="b">
        <v>0</v>
      </c>
      <c r="J659" s="84" t="b">
        <v>1</v>
      </c>
      <c r="K659" s="84" t="b">
        <v>0</v>
      </c>
      <c r="L659" s="84" t="b">
        <v>0</v>
      </c>
    </row>
    <row r="660" spans="1:12" ht="15">
      <c r="A660" s="84" t="s">
        <v>2491</v>
      </c>
      <c r="B660" s="84" t="s">
        <v>292</v>
      </c>
      <c r="C660" s="84">
        <v>3</v>
      </c>
      <c r="D660" s="122">
        <v>0.0035140066588679256</v>
      </c>
      <c r="E660" s="122">
        <v>2.149988456491476</v>
      </c>
      <c r="F660" s="84" t="s">
        <v>1935</v>
      </c>
      <c r="G660" s="84" t="b">
        <v>1</v>
      </c>
      <c r="H660" s="84" t="b">
        <v>0</v>
      </c>
      <c r="I660" s="84" t="b">
        <v>0</v>
      </c>
      <c r="J660" s="84" t="b">
        <v>0</v>
      </c>
      <c r="K660" s="84" t="b">
        <v>0</v>
      </c>
      <c r="L660" s="84" t="b">
        <v>0</v>
      </c>
    </row>
    <row r="661" spans="1:12" ht="15">
      <c r="A661" s="84" t="s">
        <v>2423</v>
      </c>
      <c r="B661" s="84" t="s">
        <v>2026</v>
      </c>
      <c r="C661" s="84">
        <v>3</v>
      </c>
      <c r="D661" s="122">
        <v>0.0035140066588679256</v>
      </c>
      <c r="E661" s="122">
        <v>1.2846870303889324</v>
      </c>
      <c r="F661" s="84" t="s">
        <v>1935</v>
      </c>
      <c r="G661" s="84" t="b">
        <v>0</v>
      </c>
      <c r="H661" s="84" t="b">
        <v>0</v>
      </c>
      <c r="I661" s="84" t="b">
        <v>0</v>
      </c>
      <c r="J661" s="84" t="b">
        <v>0</v>
      </c>
      <c r="K661" s="84" t="b">
        <v>0</v>
      </c>
      <c r="L661" s="84" t="b">
        <v>0</v>
      </c>
    </row>
    <row r="662" spans="1:12" ht="15">
      <c r="A662" s="84" t="s">
        <v>2526</v>
      </c>
      <c r="B662" s="84" t="s">
        <v>2527</v>
      </c>
      <c r="C662" s="84">
        <v>3</v>
      </c>
      <c r="D662" s="122">
        <v>0.0035140066588679256</v>
      </c>
      <c r="E662" s="122">
        <v>2.5759571887637573</v>
      </c>
      <c r="F662" s="84" t="s">
        <v>1935</v>
      </c>
      <c r="G662" s="84" t="b">
        <v>0</v>
      </c>
      <c r="H662" s="84" t="b">
        <v>0</v>
      </c>
      <c r="I662" s="84" t="b">
        <v>0</v>
      </c>
      <c r="J662" s="84" t="b">
        <v>0</v>
      </c>
      <c r="K662" s="84" t="b">
        <v>0</v>
      </c>
      <c r="L662" s="84" t="b">
        <v>0</v>
      </c>
    </row>
    <row r="663" spans="1:12" ht="15">
      <c r="A663" s="84" t="s">
        <v>2527</v>
      </c>
      <c r="B663" s="84" t="s">
        <v>2426</v>
      </c>
      <c r="C663" s="84">
        <v>3</v>
      </c>
      <c r="D663" s="122">
        <v>0.0035140066588679256</v>
      </c>
      <c r="E663" s="122">
        <v>2.0988359340440947</v>
      </c>
      <c r="F663" s="84" t="s">
        <v>1935</v>
      </c>
      <c r="G663" s="84" t="b">
        <v>0</v>
      </c>
      <c r="H663" s="84" t="b">
        <v>0</v>
      </c>
      <c r="I663" s="84" t="b">
        <v>0</v>
      </c>
      <c r="J663" s="84" t="b">
        <v>0</v>
      </c>
      <c r="K663" s="84" t="b">
        <v>0</v>
      </c>
      <c r="L663" s="84" t="b">
        <v>0</v>
      </c>
    </row>
    <row r="664" spans="1:12" ht="15">
      <c r="A664" s="84" t="s">
        <v>2426</v>
      </c>
      <c r="B664" s="84" t="s">
        <v>2528</v>
      </c>
      <c r="C664" s="84">
        <v>3</v>
      </c>
      <c r="D664" s="122">
        <v>0.0035140066588679256</v>
      </c>
      <c r="E664" s="122">
        <v>2.149988456491476</v>
      </c>
      <c r="F664" s="84" t="s">
        <v>1935</v>
      </c>
      <c r="G664" s="84" t="b">
        <v>0</v>
      </c>
      <c r="H664" s="84" t="b">
        <v>0</v>
      </c>
      <c r="I664" s="84" t="b">
        <v>0</v>
      </c>
      <c r="J664" s="84" t="b">
        <v>0</v>
      </c>
      <c r="K664" s="84" t="b">
        <v>0</v>
      </c>
      <c r="L664" s="84" t="b">
        <v>0</v>
      </c>
    </row>
    <row r="665" spans="1:12" ht="15">
      <c r="A665" s="84" t="s">
        <v>265</v>
      </c>
      <c r="B665" s="84" t="s">
        <v>2025</v>
      </c>
      <c r="C665" s="84">
        <v>2</v>
      </c>
      <c r="D665" s="122">
        <v>0.0026342129255405612</v>
      </c>
      <c r="E665" s="122">
        <v>0.2789265845287094</v>
      </c>
      <c r="F665" s="84" t="s">
        <v>1935</v>
      </c>
      <c r="G665" s="84" t="b">
        <v>0</v>
      </c>
      <c r="H665" s="84" t="b">
        <v>0</v>
      </c>
      <c r="I665" s="84" t="b">
        <v>0</v>
      </c>
      <c r="J665" s="84" t="b">
        <v>0</v>
      </c>
      <c r="K665" s="84" t="b">
        <v>0</v>
      </c>
      <c r="L665" s="84" t="b">
        <v>0</v>
      </c>
    </row>
    <row r="666" spans="1:12" ht="15">
      <c r="A666" s="84" t="s">
        <v>2437</v>
      </c>
      <c r="B666" s="84" t="s">
        <v>2689</v>
      </c>
      <c r="C666" s="84">
        <v>2</v>
      </c>
      <c r="D666" s="122">
        <v>0.0026342129255405612</v>
      </c>
      <c r="E666" s="122">
        <v>2.149988456491476</v>
      </c>
      <c r="F666" s="84" t="s">
        <v>1935</v>
      </c>
      <c r="G666" s="84" t="b">
        <v>0</v>
      </c>
      <c r="H666" s="84" t="b">
        <v>0</v>
      </c>
      <c r="I666" s="84" t="b">
        <v>0</v>
      </c>
      <c r="J666" s="84" t="b">
        <v>0</v>
      </c>
      <c r="K666" s="84" t="b">
        <v>0</v>
      </c>
      <c r="L666" s="84" t="b">
        <v>0</v>
      </c>
    </row>
    <row r="667" spans="1:12" ht="15">
      <c r="A667" s="84" t="s">
        <v>2689</v>
      </c>
      <c r="B667" s="84" t="s">
        <v>2426</v>
      </c>
      <c r="C667" s="84">
        <v>2</v>
      </c>
      <c r="D667" s="122">
        <v>0.0026342129255405612</v>
      </c>
      <c r="E667" s="122">
        <v>2.0988359340440947</v>
      </c>
      <c r="F667" s="84" t="s">
        <v>1935</v>
      </c>
      <c r="G667" s="84" t="b">
        <v>0</v>
      </c>
      <c r="H667" s="84" t="b">
        <v>0</v>
      </c>
      <c r="I667" s="84" t="b">
        <v>0</v>
      </c>
      <c r="J667" s="84" t="b">
        <v>0</v>
      </c>
      <c r="K667" s="84" t="b">
        <v>0</v>
      </c>
      <c r="L667" s="84" t="b">
        <v>0</v>
      </c>
    </row>
    <row r="668" spans="1:12" ht="15">
      <c r="A668" s="84" t="s">
        <v>2463</v>
      </c>
      <c r="B668" s="84" t="s">
        <v>2425</v>
      </c>
      <c r="C668" s="84">
        <v>2</v>
      </c>
      <c r="D668" s="122">
        <v>0.0026342129255405612</v>
      </c>
      <c r="E668" s="122">
        <v>1.7008959253720572</v>
      </c>
      <c r="F668" s="84" t="s">
        <v>1935</v>
      </c>
      <c r="G668" s="84" t="b">
        <v>0</v>
      </c>
      <c r="H668" s="84" t="b">
        <v>0</v>
      </c>
      <c r="I668" s="84" t="b">
        <v>0</v>
      </c>
      <c r="J668" s="84" t="b">
        <v>0</v>
      </c>
      <c r="K668" s="84" t="b">
        <v>0</v>
      </c>
      <c r="L668" s="84" t="b">
        <v>0</v>
      </c>
    </row>
    <row r="669" spans="1:12" ht="15">
      <c r="A669" s="84" t="s">
        <v>2553</v>
      </c>
      <c r="B669" s="84" t="s">
        <v>2090</v>
      </c>
      <c r="C669" s="84">
        <v>2</v>
      </c>
      <c r="D669" s="122">
        <v>0.0026342129255405612</v>
      </c>
      <c r="E669" s="122">
        <v>2.399865929708076</v>
      </c>
      <c r="F669" s="84" t="s">
        <v>1935</v>
      </c>
      <c r="G669" s="84" t="b">
        <v>0</v>
      </c>
      <c r="H669" s="84" t="b">
        <v>0</v>
      </c>
      <c r="I669" s="84" t="b">
        <v>0</v>
      </c>
      <c r="J669" s="84" t="b">
        <v>0</v>
      </c>
      <c r="K669" s="84" t="b">
        <v>0</v>
      </c>
      <c r="L669" s="84" t="b">
        <v>0</v>
      </c>
    </row>
    <row r="670" spans="1:12" ht="15">
      <c r="A670" s="84" t="s">
        <v>2067</v>
      </c>
      <c r="B670" s="84" t="s">
        <v>2508</v>
      </c>
      <c r="C670" s="84">
        <v>2</v>
      </c>
      <c r="D670" s="122">
        <v>0.0026342129255405612</v>
      </c>
      <c r="E670" s="122">
        <v>2.0988359340440947</v>
      </c>
      <c r="F670" s="84" t="s">
        <v>1935</v>
      </c>
      <c r="G670" s="84" t="b">
        <v>0</v>
      </c>
      <c r="H670" s="84" t="b">
        <v>0</v>
      </c>
      <c r="I670" s="84" t="b">
        <v>0</v>
      </c>
      <c r="J670" s="84" t="b">
        <v>0</v>
      </c>
      <c r="K670" s="84" t="b">
        <v>0</v>
      </c>
      <c r="L670" s="84" t="b">
        <v>0</v>
      </c>
    </row>
    <row r="671" spans="1:12" ht="15">
      <c r="A671" s="84" t="s">
        <v>2508</v>
      </c>
      <c r="B671" s="84" t="s">
        <v>2445</v>
      </c>
      <c r="C671" s="84">
        <v>2</v>
      </c>
      <c r="D671" s="122">
        <v>0.0026342129255405612</v>
      </c>
      <c r="E671" s="122">
        <v>2.4510184521554574</v>
      </c>
      <c r="F671" s="84" t="s">
        <v>1935</v>
      </c>
      <c r="G671" s="84" t="b">
        <v>0</v>
      </c>
      <c r="H671" s="84" t="b">
        <v>0</v>
      </c>
      <c r="I671" s="84" t="b">
        <v>0</v>
      </c>
      <c r="J671" s="84" t="b">
        <v>0</v>
      </c>
      <c r="K671" s="84" t="b">
        <v>0</v>
      </c>
      <c r="L671" s="84" t="b">
        <v>0</v>
      </c>
    </row>
    <row r="672" spans="1:12" ht="15">
      <c r="A672" s="84" t="s">
        <v>2577</v>
      </c>
      <c r="B672" s="84" t="s">
        <v>2023</v>
      </c>
      <c r="C672" s="84">
        <v>2</v>
      </c>
      <c r="D672" s="122">
        <v>0.0026342129255405612</v>
      </c>
      <c r="E672" s="122">
        <v>1.4732948468666096</v>
      </c>
      <c r="F672" s="84" t="s">
        <v>1935</v>
      </c>
      <c r="G672" s="84" t="b">
        <v>0</v>
      </c>
      <c r="H672" s="84" t="b">
        <v>0</v>
      </c>
      <c r="I672" s="84" t="b">
        <v>0</v>
      </c>
      <c r="J672" s="84" t="b">
        <v>0</v>
      </c>
      <c r="K672" s="84" t="b">
        <v>0</v>
      </c>
      <c r="L672" s="84" t="b">
        <v>0</v>
      </c>
    </row>
    <row r="673" spans="1:12" ht="15">
      <c r="A673" s="84" t="s">
        <v>265</v>
      </c>
      <c r="B673" s="84" t="s">
        <v>2026</v>
      </c>
      <c r="C673" s="84">
        <v>2</v>
      </c>
      <c r="D673" s="122">
        <v>0.0026342129255405612</v>
      </c>
      <c r="E673" s="122">
        <v>0.5372045997717406</v>
      </c>
      <c r="F673" s="84" t="s">
        <v>1935</v>
      </c>
      <c r="G673" s="84" t="b">
        <v>0</v>
      </c>
      <c r="H673" s="84" t="b">
        <v>0</v>
      </c>
      <c r="I673" s="84" t="b">
        <v>0</v>
      </c>
      <c r="J673" s="84" t="b">
        <v>0</v>
      </c>
      <c r="K673" s="84" t="b">
        <v>0</v>
      </c>
      <c r="L673" s="84" t="b">
        <v>0</v>
      </c>
    </row>
    <row r="674" spans="1:12" ht="15">
      <c r="A674" s="84" t="s">
        <v>2026</v>
      </c>
      <c r="B674" s="84" t="s">
        <v>562</v>
      </c>
      <c r="C674" s="84">
        <v>2</v>
      </c>
      <c r="D674" s="122">
        <v>0.0026342129255405612</v>
      </c>
      <c r="E674" s="122">
        <v>0.8784372508229713</v>
      </c>
      <c r="F674" s="84" t="s">
        <v>1935</v>
      </c>
      <c r="G674" s="84" t="b">
        <v>0</v>
      </c>
      <c r="H674" s="84" t="b">
        <v>0</v>
      </c>
      <c r="I674" s="84" t="b">
        <v>0</v>
      </c>
      <c r="J674" s="84" t="b">
        <v>0</v>
      </c>
      <c r="K674" s="84" t="b">
        <v>0</v>
      </c>
      <c r="L674" s="84" t="b">
        <v>0</v>
      </c>
    </row>
    <row r="675" spans="1:12" ht="15">
      <c r="A675" s="84" t="s">
        <v>2026</v>
      </c>
      <c r="B675" s="84" t="s">
        <v>265</v>
      </c>
      <c r="C675" s="84">
        <v>2</v>
      </c>
      <c r="D675" s="122">
        <v>0.0026342129255405612</v>
      </c>
      <c r="E675" s="122">
        <v>0.6066966312609776</v>
      </c>
      <c r="F675" s="84" t="s">
        <v>1935</v>
      </c>
      <c r="G675" s="84" t="b">
        <v>0</v>
      </c>
      <c r="H675" s="84" t="b">
        <v>0</v>
      </c>
      <c r="I675" s="84" t="b">
        <v>0</v>
      </c>
      <c r="J675" s="84" t="b">
        <v>0</v>
      </c>
      <c r="K675" s="84" t="b">
        <v>0</v>
      </c>
      <c r="L675" s="84" t="b">
        <v>0</v>
      </c>
    </row>
    <row r="676" spans="1:12" ht="15">
      <c r="A676" s="84" t="s">
        <v>2444</v>
      </c>
      <c r="B676" s="84" t="s">
        <v>2478</v>
      </c>
      <c r="C676" s="84">
        <v>2</v>
      </c>
      <c r="D676" s="122">
        <v>0.0026342129255405612</v>
      </c>
      <c r="E676" s="122">
        <v>2.274927193099776</v>
      </c>
      <c r="F676" s="84" t="s">
        <v>1935</v>
      </c>
      <c r="G676" s="84" t="b">
        <v>1</v>
      </c>
      <c r="H676" s="84" t="b">
        <v>0</v>
      </c>
      <c r="I676" s="84" t="b">
        <v>0</v>
      </c>
      <c r="J676" s="84" t="b">
        <v>0</v>
      </c>
      <c r="K676" s="84" t="b">
        <v>0</v>
      </c>
      <c r="L676" s="84" t="b">
        <v>0</v>
      </c>
    </row>
    <row r="677" spans="1:12" ht="15">
      <c r="A677" s="84" t="s">
        <v>2478</v>
      </c>
      <c r="B677" s="84" t="s">
        <v>252</v>
      </c>
      <c r="C677" s="84">
        <v>2</v>
      </c>
      <c r="D677" s="122">
        <v>0.0026342129255405612</v>
      </c>
      <c r="E677" s="122">
        <v>1.4145891865287823</v>
      </c>
      <c r="F677" s="84" t="s">
        <v>1935</v>
      </c>
      <c r="G677" s="84" t="b">
        <v>0</v>
      </c>
      <c r="H677" s="84" t="b">
        <v>0</v>
      </c>
      <c r="I677" s="84" t="b">
        <v>0</v>
      </c>
      <c r="J677" s="84" t="b">
        <v>0</v>
      </c>
      <c r="K677" s="84" t="b">
        <v>0</v>
      </c>
      <c r="L677" s="84" t="b">
        <v>0</v>
      </c>
    </row>
    <row r="678" spans="1:12" ht="15">
      <c r="A678" s="84" t="s">
        <v>2589</v>
      </c>
      <c r="B678" s="84" t="s">
        <v>2590</v>
      </c>
      <c r="C678" s="84">
        <v>2</v>
      </c>
      <c r="D678" s="122">
        <v>0.0026342129255405612</v>
      </c>
      <c r="E678" s="122">
        <v>2.7520484478194387</v>
      </c>
      <c r="F678" s="84" t="s">
        <v>1935</v>
      </c>
      <c r="G678" s="84" t="b">
        <v>0</v>
      </c>
      <c r="H678" s="84" t="b">
        <v>0</v>
      </c>
      <c r="I678" s="84" t="b">
        <v>0</v>
      </c>
      <c r="J678" s="84" t="b">
        <v>0</v>
      </c>
      <c r="K678" s="84" t="b">
        <v>0</v>
      </c>
      <c r="L678" s="84" t="b">
        <v>0</v>
      </c>
    </row>
    <row r="679" spans="1:12" ht="15">
      <c r="A679" s="84" t="s">
        <v>2524</v>
      </c>
      <c r="B679" s="84" t="s">
        <v>2493</v>
      </c>
      <c r="C679" s="84">
        <v>2</v>
      </c>
      <c r="D679" s="122">
        <v>0.0026342129255405612</v>
      </c>
      <c r="E679" s="122">
        <v>2.399865929708076</v>
      </c>
      <c r="F679" s="84" t="s">
        <v>1935</v>
      </c>
      <c r="G679" s="84" t="b">
        <v>0</v>
      </c>
      <c r="H679" s="84" t="b">
        <v>0</v>
      </c>
      <c r="I679" s="84" t="b">
        <v>0</v>
      </c>
      <c r="J679" s="84" t="b">
        <v>0</v>
      </c>
      <c r="K679" s="84" t="b">
        <v>0</v>
      </c>
      <c r="L679" s="84" t="b">
        <v>0</v>
      </c>
    </row>
    <row r="680" spans="1:12" ht="15">
      <c r="A680" s="84" t="s">
        <v>2470</v>
      </c>
      <c r="B680" s="84" t="s">
        <v>2423</v>
      </c>
      <c r="C680" s="84">
        <v>2</v>
      </c>
      <c r="D680" s="122">
        <v>0.0026342129255405612</v>
      </c>
      <c r="E680" s="122">
        <v>1.8355944992695135</v>
      </c>
      <c r="F680" s="84" t="s">
        <v>1935</v>
      </c>
      <c r="G680" s="84" t="b">
        <v>0</v>
      </c>
      <c r="H680" s="84" t="b">
        <v>0</v>
      </c>
      <c r="I680" s="84" t="b">
        <v>0</v>
      </c>
      <c r="J680" s="84" t="b">
        <v>0</v>
      </c>
      <c r="K680" s="84" t="b">
        <v>0</v>
      </c>
      <c r="L680" s="84" t="b">
        <v>0</v>
      </c>
    </row>
    <row r="681" spans="1:12" ht="15">
      <c r="A681" s="84" t="s">
        <v>2466</v>
      </c>
      <c r="B681" s="84" t="s">
        <v>2539</v>
      </c>
      <c r="C681" s="84">
        <v>2</v>
      </c>
      <c r="D681" s="122">
        <v>0.003132606958096822</v>
      </c>
      <c r="E681" s="122">
        <v>2.5759571887637573</v>
      </c>
      <c r="F681" s="84" t="s">
        <v>1935</v>
      </c>
      <c r="G681" s="84" t="b">
        <v>0</v>
      </c>
      <c r="H681" s="84" t="b">
        <v>0</v>
      </c>
      <c r="I681" s="84" t="b">
        <v>0</v>
      </c>
      <c r="J681" s="84" t="b">
        <v>0</v>
      </c>
      <c r="K681" s="84" t="b">
        <v>0</v>
      </c>
      <c r="L681" s="84" t="b">
        <v>0</v>
      </c>
    </row>
    <row r="682" spans="1:12" ht="15">
      <c r="A682" s="84" t="s">
        <v>2539</v>
      </c>
      <c r="B682" s="84" t="s">
        <v>2540</v>
      </c>
      <c r="C682" s="84">
        <v>2</v>
      </c>
      <c r="D682" s="122">
        <v>0.003132606958096822</v>
      </c>
      <c r="E682" s="122">
        <v>2.7520484478194387</v>
      </c>
      <c r="F682" s="84" t="s">
        <v>1935</v>
      </c>
      <c r="G682" s="84" t="b">
        <v>0</v>
      </c>
      <c r="H682" s="84" t="b">
        <v>0</v>
      </c>
      <c r="I682" s="84" t="b">
        <v>0</v>
      </c>
      <c r="J682" s="84" t="b">
        <v>0</v>
      </c>
      <c r="K682" s="84" t="b">
        <v>0</v>
      </c>
      <c r="L682" s="84" t="b">
        <v>0</v>
      </c>
    </row>
    <row r="683" spans="1:12" ht="15">
      <c r="A683" s="84" t="s">
        <v>2540</v>
      </c>
      <c r="B683" s="84" t="s">
        <v>2423</v>
      </c>
      <c r="C683" s="84">
        <v>2</v>
      </c>
      <c r="D683" s="122">
        <v>0.003132606958096822</v>
      </c>
      <c r="E683" s="122">
        <v>2.0116857583251946</v>
      </c>
      <c r="F683" s="84" t="s">
        <v>1935</v>
      </c>
      <c r="G683" s="84" t="b">
        <v>0</v>
      </c>
      <c r="H683" s="84" t="b">
        <v>0</v>
      </c>
      <c r="I683" s="84" t="b">
        <v>0</v>
      </c>
      <c r="J683" s="84" t="b">
        <v>0</v>
      </c>
      <c r="K683" s="84" t="b">
        <v>0</v>
      </c>
      <c r="L683" s="84" t="b">
        <v>0</v>
      </c>
    </row>
    <row r="684" spans="1:12" ht="15">
      <c r="A684" s="84" t="s">
        <v>2531</v>
      </c>
      <c r="B684" s="84" t="s">
        <v>2683</v>
      </c>
      <c r="C684" s="84">
        <v>2</v>
      </c>
      <c r="D684" s="122">
        <v>0.0026342129255405612</v>
      </c>
      <c r="E684" s="122">
        <v>2.7520484478194387</v>
      </c>
      <c r="F684" s="84" t="s">
        <v>1935</v>
      </c>
      <c r="G684" s="84" t="b">
        <v>1</v>
      </c>
      <c r="H684" s="84" t="b">
        <v>0</v>
      </c>
      <c r="I684" s="84" t="b">
        <v>0</v>
      </c>
      <c r="J684" s="84" t="b">
        <v>0</v>
      </c>
      <c r="K684" s="84" t="b">
        <v>0</v>
      </c>
      <c r="L684" s="84" t="b">
        <v>0</v>
      </c>
    </row>
    <row r="685" spans="1:12" ht="15">
      <c r="A685" s="84" t="s">
        <v>2683</v>
      </c>
      <c r="B685" s="84" t="s">
        <v>2684</v>
      </c>
      <c r="C685" s="84">
        <v>2</v>
      </c>
      <c r="D685" s="122">
        <v>0.0026342129255405612</v>
      </c>
      <c r="E685" s="122">
        <v>2.7520484478194387</v>
      </c>
      <c r="F685" s="84" t="s">
        <v>1935</v>
      </c>
      <c r="G685" s="84" t="b">
        <v>0</v>
      </c>
      <c r="H685" s="84" t="b">
        <v>0</v>
      </c>
      <c r="I685" s="84" t="b">
        <v>0</v>
      </c>
      <c r="J685" s="84" t="b">
        <v>0</v>
      </c>
      <c r="K685" s="84" t="b">
        <v>0</v>
      </c>
      <c r="L685" s="84" t="b">
        <v>0</v>
      </c>
    </row>
    <row r="686" spans="1:12" ht="15">
      <c r="A686" s="84" t="s">
        <v>2024</v>
      </c>
      <c r="B686" s="84" t="s">
        <v>2025</v>
      </c>
      <c r="C686" s="84">
        <v>2</v>
      </c>
      <c r="D686" s="122">
        <v>0.0026342129255405612</v>
      </c>
      <c r="E686" s="122">
        <v>0.4767370932776269</v>
      </c>
      <c r="F686" s="84" t="s">
        <v>1935</v>
      </c>
      <c r="G686" s="84" t="b">
        <v>0</v>
      </c>
      <c r="H686" s="84" t="b">
        <v>0</v>
      </c>
      <c r="I686" s="84" t="b">
        <v>0</v>
      </c>
      <c r="J686" s="84" t="b">
        <v>0</v>
      </c>
      <c r="K686" s="84" t="b">
        <v>0</v>
      </c>
      <c r="L686" s="84" t="b">
        <v>0</v>
      </c>
    </row>
    <row r="687" spans="1:12" ht="15">
      <c r="A687" s="84" t="s">
        <v>2027</v>
      </c>
      <c r="B687" s="84" t="s">
        <v>595</v>
      </c>
      <c r="C687" s="84">
        <v>2</v>
      </c>
      <c r="D687" s="122">
        <v>0.0026342129255405612</v>
      </c>
      <c r="E687" s="122">
        <v>1.4790471757557009</v>
      </c>
      <c r="F687" s="84" t="s">
        <v>1935</v>
      </c>
      <c r="G687" s="84" t="b">
        <v>0</v>
      </c>
      <c r="H687" s="84" t="b">
        <v>0</v>
      </c>
      <c r="I687" s="84" t="b">
        <v>0</v>
      </c>
      <c r="J687" s="84" t="b">
        <v>0</v>
      </c>
      <c r="K687" s="84" t="b">
        <v>0</v>
      </c>
      <c r="L687" s="84" t="b">
        <v>0</v>
      </c>
    </row>
    <row r="688" spans="1:12" ht="15">
      <c r="A688" s="84" t="s">
        <v>2785</v>
      </c>
      <c r="B688" s="84" t="s">
        <v>2592</v>
      </c>
      <c r="C688" s="84">
        <v>2</v>
      </c>
      <c r="D688" s="122">
        <v>0.0026342129255405612</v>
      </c>
      <c r="E688" s="122">
        <v>2.5759571887637573</v>
      </c>
      <c r="F688" s="84" t="s">
        <v>1935</v>
      </c>
      <c r="G688" s="84" t="b">
        <v>0</v>
      </c>
      <c r="H688" s="84" t="b">
        <v>0</v>
      </c>
      <c r="I688" s="84" t="b">
        <v>0</v>
      </c>
      <c r="J688" s="84" t="b">
        <v>1</v>
      </c>
      <c r="K688" s="84" t="b">
        <v>0</v>
      </c>
      <c r="L688" s="84" t="b">
        <v>0</v>
      </c>
    </row>
    <row r="689" spans="1:12" ht="15">
      <c r="A689" s="84" t="s">
        <v>2451</v>
      </c>
      <c r="B689" s="84" t="s">
        <v>2457</v>
      </c>
      <c r="C689" s="84">
        <v>2</v>
      </c>
      <c r="D689" s="122">
        <v>0.0026342129255405612</v>
      </c>
      <c r="E689" s="122">
        <v>2.17801718009172</v>
      </c>
      <c r="F689" s="84" t="s">
        <v>1935</v>
      </c>
      <c r="G689" s="84" t="b">
        <v>0</v>
      </c>
      <c r="H689" s="84" t="b">
        <v>0</v>
      </c>
      <c r="I689" s="84" t="b">
        <v>0</v>
      </c>
      <c r="J689" s="84" t="b">
        <v>0</v>
      </c>
      <c r="K689" s="84" t="b">
        <v>0</v>
      </c>
      <c r="L689" s="84" t="b">
        <v>0</v>
      </c>
    </row>
    <row r="690" spans="1:12" ht="15">
      <c r="A690" s="84" t="s">
        <v>2425</v>
      </c>
      <c r="B690" s="84" t="s">
        <v>252</v>
      </c>
      <c r="C690" s="84">
        <v>2</v>
      </c>
      <c r="D690" s="122">
        <v>0.0026342129255405612</v>
      </c>
      <c r="E690" s="122">
        <v>0.8503177560902199</v>
      </c>
      <c r="F690" s="84" t="s">
        <v>1935</v>
      </c>
      <c r="G690" s="84" t="b">
        <v>0</v>
      </c>
      <c r="H690" s="84" t="b">
        <v>0</v>
      </c>
      <c r="I690" s="84" t="b">
        <v>0</v>
      </c>
      <c r="J690" s="84" t="b">
        <v>0</v>
      </c>
      <c r="K690" s="84" t="b">
        <v>0</v>
      </c>
      <c r="L690" s="84" t="b">
        <v>0</v>
      </c>
    </row>
    <row r="691" spans="1:12" ht="15">
      <c r="A691" s="84" t="s">
        <v>2434</v>
      </c>
      <c r="B691" s="84" t="s">
        <v>2464</v>
      </c>
      <c r="C691" s="84">
        <v>2</v>
      </c>
      <c r="D691" s="122">
        <v>0.0026342129255405612</v>
      </c>
      <c r="E691" s="122">
        <v>2.17801718009172</v>
      </c>
      <c r="F691" s="84" t="s">
        <v>1935</v>
      </c>
      <c r="G691" s="84" t="b">
        <v>0</v>
      </c>
      <c r="H691" s="84" t="b">
        <v>0</v>
      </c>
      <c r="I691" s="84" t="b">
        <v>0</v>
      </c>
      <c r="J691" s="84" t="b">
        <v>0</v>
      </c>
      <c r="K691" s="84" t="b">
        <v>0</v>
      </c>
      <c r="L691" s="84" t="b">
        <v>0</v>
      </c>
    </row>
    <row r="692" spans="1:12" ht="15">
      <c r="A692" s="84" t="s">
        <v>2464</v>
      </c>
      <c r="B692" s="84" t="s">
        <v>265</v>
      </c>
      <c r="C692" s="84">
        <v>2</v>
      </c>
      <c r="D692" s="122">
        <v>0.0026342129255405612</v>
      </c>
      <c r="E692" s="122">
        <v>1.243518728848152</v>
      </c>
      <c r="F692" s="84" t="s">
        <v>1935</v>
      </c>
      <c r="G692" s="84" t="b">
        <v>0</v>
      </c>
      <c r="H692" s="84" t="b">
        <v>0</v>
      </c>
      <c r="I692" s="84" t="b">
        <v>0</v>
      </c>
      <c r="J692" s="84" t="b">
        <v>0</v>
      </c>
      <c r="K692" s="84" t="b">
        <v>0</v>
      </c>
      <c r="L692" s="84" t="b">
        <v>0</v>
      </c>
    </row>
    <row r="693" spans="1:12" ht="15">
      <c r="A693" s="84" t="s">
        <v>2026</v>
      </c>
      <c r="B693" s="84" t="s">
        <v>2024</v>
      </c>
      <c r="C693" s="84">
        <v>2</v>
      </c>
      <c r="D693" s="122">
        <v>0.0026342129255405612</v>
      </c>
      <c r="E693" s="122">
        <v>0.7216511469626766</v>
      </c>
      <c r="F693" s="84" t="s">
        <v>1935</v>
      </c>
      <c r="G693" s="84" t="b">
        <v>0</v>
      </c>
      <c r="H693" s="84" t="b">
        <v>0</v>
      </c>
      <c r="I693" s="84" t="b">
        <v>0</v>
      </c>
      <c r="J693" s="84" t="b">
        <v>0</v>
      </c>
      <c r="K693" s="84" t="b">
        <v>0</v>
      </c>
      <c r="L693" s="84" t="b">
        <v>0</v>
      </c>
    </row>
    <row r="694" spans="1:12" ht="15">
      <c r="A694" s="84" t="s">
        <v>2424</v>
      </c>
      <c r="B694" s="84" t="s">
        <v>2452</v>
      </c>
      <c r="C694" s="84">
        <v>2</v>
      </c>
      <c r="D694" s="122">
        <v>0.0026342129255405612</v>
      </c>
      <c r="E694" s="122">
        <v>2.0530784434834195</v>
      </c>
      <c r="F694" s="84" t="s">
        <v>1935</v>
      </c>
      <c r="G694" s="84" t="b">
        <v>0</v>
      </c>
      <c r="H694" s="84" t="b">
        <v>0</v>
      </c>
      <c r="I694" s="84" t="b">
        <v>0</v>
      </c>
      <c r="J694" s="84" t="b">
        <v>0</v>
      </c>
      <c r="K694" s="84" t="b">
        <v>0</v>
      </c>
      <c r="L694" s="84" t="b">
        <v>0</v>
      </c>
    </row>
    <row r="695" spans="1:12" ht="15">
      <c r="A695" s="84" t="s">
        <v>278</v>
      </c>
      <c r="B695" s="84" t="s">
        <v>2436</v>
      </c>
      <c r="C695" s="84">
        <v>2</v>
      </c>
      <c r="D695" s="122">
        <v>0.0026342129255405612</v>
      </c>
      <c r="E695" s="122">
        <v>2.5759571887637573</v>
      </c>
      <c r="F695" s="84" t="s">
        <v>1935</v>
      </c>
      <c r="G695" s="84" t="b">
        <v>0</v>
      </c>
      <c r="H695" s="84" t="b">
        <v>0</v>
      </c>
      <c r="I695" s="84" t="b">
        <v>0</v>
      </c>
      <c r="J695" s="84" t="b">
        <v>0</v>
      </c>
      <c r="K695" s="84" t="b">
        <v>0</v>
      </c>
      <c r="L695" s="84" t="b">
        <v>0</v>
      </c>
    </row>
    <row r="696" spans="1:12" ht="15">
      <c r="A696" s="84" t="s">
        <v>2592</v>
      </c>
      <c r="B696" s="84" t="s">
        <v>2681</v>
      </c>
      <c r="C696" s="84">
        <v>2</v>
      </c>
      <c r="D696" s="122">
        <v>0.0026342129255405612</v>
      </c>
      <c r="E696" s="122">
        <v>2.5759571887637573</v>
      </c>
      <c r="F696" s="84" t="s">
        <v>1935</v>
      </c>
      <c r="G696" s="84" t="b">
        <v>1</v>
      </c>
      <c r="H696" s="84" t="b">
        <v>0</v>
      </c>
      <c r="I696" s="84" t="b">
        <v>0</v>
      </c>
      <c r="J696" s="84" t="b">
        <v>0</v>
      </c>
      <c r="K696" s="84" t="b">
        <v>0</v>
      </c>
      <c r="L696" s="84" t="b">
        <v>0</v>
      </c>
    </row>
    <row r="697" spans="1:12" ht="15">
      <c r="A697" s="84" t="s">
        <v>2681</v>
      </c>
      <c r="B697" s="84" t="s">
        <v>2682</v>
      </c>
      <c r="C697" s="84">
        <v>2</v>
      </c>
      <c r="D697" s="122">
        <v>0.0026342129255405612</v>
      </c>
      <c r="E697" s="122">
        <v>2.7520484478194387</v>
      </c>
      <c r="F697" s="84" t="s">
        <v>1935</v>
      </c>
      <c r="G697" s="84" t="b">
        <v>0</v>
      </c>
      <c r="H697" s="84" t="b">
        <v>0</v>
      </c>
      <c r="I697" s="84" t="b">
        <v>0</v>
      </c>
      <c r="J697" s="84" t="b">
        <v>0</v>
      </c>
      <c r="K697" s="84" t="b">
        <v>0</v>
      </c>
      <c r="L697" s="84" t="b">
        <v>0</v>
      </c>
    </row>
    <row r="698" spans="1:12" ht="15">
      <c r="A698" s="84" t="s">
        <v>2486</v>
      </c>
      <c r="B698" s="84" t="s">
        <v>265</v>
      </c>
      <c r="C698" s="84">
        <v>2</v>
      </c>
      <c r="D698" s="122">
        <v>0.003132606958096822</v>
      </c>
      <c r="E698" s="122">
        <v>1.243518728848152</v>
      </c>
      <c r="F698" s="84" t="s">
        <v>1935</v>
      </c>
      <c r="G698" s="84" t="b">
        <v>0</v>
      </c>
      <c r="H698" s="84" t="b">
        <v>0</v>
      </c>
      <c r="I698" s="84" t="b">
        <v>0</v>
      </c>
      <c r="J698" s="84" t="b">
        <v>0</v>
      </c>
      <c r="K698" s="84" t="b">
        <v>0</v>
      </c>
      <c r="L698" s="84" t="b">
        <v>0</v>
      </c>
    </row>
    <row r="699" spans="1:12" ht="15">
      <c r="A699" s="84" t="s">
        <v>2554</v>
      </c>
      <c r="B699" s="84" t="s">
        <v>2555</v>
      </c>
      <c r="C699" s="84">
        <v>2</v>
      </c>
      <c r="D699" s="122">
        <v>0.0026342129255405612</v>
      </c>
      <c r="E699" s="122">
        <v>2.7520484478194387</v>
      </c>
      <c r="F699" s="84" t="s">
        <v>1935</v>
      </c>
      <c r="G699" s="84" t="b">
        <v>0</v>
      </c>
      <c r="H699" s="84" t="b">
        <v>0</v>
      </c>
      <c r="I699" s="84" t="b">
        <v>0</v>
      </c>
      <c r="J699" s="84" t="b">
        <v>0</v>
      </c>
      <c r="K699" s="84" t="b">
        <v>0</v>
      </c>
      <c r="L699" s="84" t="b">
        <v>0</v>
      </c>
    </row>
    <row r="700" spans="1:12" ht="15">
      <c r="A700" s="84" t="s">
        <v>265</v>
      </c>
      <c r="B700" s="84" t="s">
        <v>2485</v>
      </c>
      <c r="C700" s="84">
        <v>2</v>
      </c>
      <c r="D700" s="122">
        <v>0.0026342129255405612</v>
      </c>
      <c r="E700" s="122">
        <v>1.264203327708003</v>
      </c>
      <c r="F700" s="84" t="s">
        <v>1935</v>
      </c>
      <c r="G700" s="84" t="b">
        <v>0</v>
      </c>
      <c r="H700" s="84" t="b">
        <v>0</v>
      </c>
      <c r="I700" s="84" t="b">
        <v>0</v>
      </c>
      <c r="J700" s="84" t="b">
        <v>0</v>
      </c>
      <c r="K700" s="84" t="b">
        <v>0</v>
      </c>
      <c r="L700" s="84" t="b">
        <v>0</v>
      </c>
    </row>
    <row r="701" spans="1:12" ht="15">
      <c r="A701" s="84" t="s">
        <v>2433</v>
      </c>
      <c r="B701" s="84" t="s">
        <v>2431</v>
      </c>
      <c r="C701" s="84">
        <v>2</v>
      </c>
      <c r="D701" s="122">
        <v>0.0026342129255405612</v>
      </c>
      <c r="E701" s="122">
        <v>2.0530784434834195</v>
      </c>
      <c r="F701" s="84" t="s">
        <v>1935</v>
      </c>
      <c r="G701" s="84" t="b">
        <v>0</v>
      </c>
      <c r="H701" s="84" t="b">
        <v>0</v>
      </c>
      <c r="I701" s="84" t="b">
        <v>0</v>
      </c>
      <c r="J701" s="84" t="b">
        <v>0</v>
      </c>
      <c r="K701" s="84" t="b">
        <v>0</v>
      </c>
      <c r="L701" s="84" t="b">
        <v>0</v>
      </c>
    </row>
    <row r="702" spans="1:12" ht="15">
      <c r="A702" s="84" t="s">
        <v>2431</v>
      </c>
      <c r="B702" s="84" t="s">
        <v>2465</v>
      </c>
      <c r="C702" s="84">
        <v>2</v>
      </c>
      <c r="D702" s="122">
        <v>0.0026342129255405612</v>
      </c>
      <c r="E702" s="122">
        <v>1.9561684304753633</v>
      </c>
      <c r="F702" s="84" t="s">
        <v>1935</v>
      </c>
      <c r="G702" s="84" t="b">
        <v>0</v>
      </c>
      <c r="H702" s="84" t="b">
        <v>0</v>
      </c>
      <c r="I702" s="84" t="b">
        <v>0</v>
      </c>
      <c r="J702" s="84" t="b">
        <v>0</v>
      </c>
      <c r="K702" s="84" t="b">
        <v>0</v>
      </c>
      <c r="L702" s="84" t="b">
        <v>0</v>
      </c>
    </row>
    <row r="703" spans="1:12" ht="15">
      <c r="A703" s="84" t="s">
        <v>2570</v>
      </c>
      <c r="B703" s="84" t="s">
        <v>2474</v>
      </c>
      <c r="C703" s="84">
        <v>2</v>
      </c>
      <c r="D703" s="122">
        <v>0.0026342129255405612</v>
      </c>
      <c r="E703" s="122">
        <v>2.4510184521554574</v>
      </c>
      <c r="F703" s="84" t="s">
        <v>1935</v>
      </c>
      <c r="G703" s="84" t="b">
        <v>0</v>
      </c>
      <c r="H703" s="84" t="b">
        <v>0</v>
      </c>
      <c r="I703" s="84" t="b">
        <v>0</v>
      </c>
      <c r="J703" s="84" t="b">
        <v>0</v>
      </c>
      <c r="K703" s="84" t="b">
        <v>0</v>
      </c>
      <c r="L703" s="84" t="b">
        <v>0</v>
      </c>
    </row>
    <row r="704" spans="1:12" ht="15">
      <c r="A704" s="84" t="s">
        <v>2572</v>
      </c>
      <c r="B704" s="84" t="s">
        <v>2553</v>
      </c>
      <c r="C704" s="84">
        <v>2</v>
      </c>
      <c r="D704" s="122">
        <v>0.0026342129255405612</v>
      </c>
      <c r="E704" s="122">
        <v>2.399865929708076</v>
      </c>
      <c r="F704" s="84" t="s">
        <v>1935</v>
      </c>
      <c r="G704" s="84" t="b">
        <v>0</v>
      </c>
      <c r="H704" s="84" t="b">
        <v>0</v>
      </c>
      <c r="I704" s="84" t="b">
        <v>0</v>
      </c>
      <c r="J704" s="84" t="b">
        <v>0</v>
      </c>
      <c r="K704" s="84" t="b">
        <v>0</v>
      </c>
      <c r="L704" s="84" t="b">
        <v>0</v>
      </c>
    </row>
    <row r="705" spans="1:12" ht="15">
      <c r="A705" s="84" t="s">
        <v>2023</v>
      </c>
      <c r="B705" s="84" t="s">
        <v>2760</v>
      </c>
      <c r="C705" s="84">
        <v>2</v>
      </c>
      <c r="D705" s="122">
        <v>0.0026342129255405612</v>
      </c>
      <c r="E705" s="122">
        <v>1.4967759427161325</v>
      </c>
      <c r="F705" s="84" t="s">
        <v>1935</v>
      </c>
      <c r="G705" s="84" t="b">
        <v>0</v>
      </c>
      <c r="H705" s="84" t="b">
        <v>0</v>
      </c>
      <c r="I705" s="84" t="b">
        <v>0</v>
      </c>
      <c r="J705" s="84" t="b">
        <v>0</v>
      </c>
      <c r="K705" s="84" t="b">
        <v>0</v>
      </c>
      <c r="L705" s="84" t="b">
        <v>0</v>
      </c>
    </row>
    <row r="706" spans="1:12" ht="15">
      <c r="A706" s="84" t="s">
        <v>2025</v>
      </c>
      <c r="B706" s="84" t="s">
        <v>2023</v>
      </c>
      <c r="C706" s="84">
        <v>2</v>
      </c>
      <c r="D706" s="122">
        <v>0.0026342129255405612</v>
      </c>
      <c r="E706" s="122">
        <v>0.3593514945597728</v>
      </c>
      <c r="F706" s="84" t="s">
        <v>1935</v>
      </c>
      <c r="G706" s="84" t="b">
        <v>0</v>
      </c>
      <c r="H706" s="84" t="b">
        <v>0</v>
      </c>
      <c r="I706" s="84" t="b">
        <v>0</v>
      </c>
      <c r="J706" s="84" t="b">
        <v>0</v>
      </c>
      <c r="K706" s="84" t="b">
        <v>0</v>
      </c>
      <c r="L706" s="84" t="b">
        <v>0</v>
      </c>
    </row>
    <row r="707" spans="1:12" ht="15">
      <c r="A707" s="84" t="s">
        <v>252</v>
      </c>
      <c r="B707" s="84" t="s">
        <v>581</v>
      </c>
      <c r="C707" s="84">
        <v>2</v>
      </c>
      <c r="D707" s="122">
        <v>0.0026342129255405612</v>
      </c>
      <c r="E707" s="122">
        <v>0.4732948468666096</v>
      </c>
      <c r="F707" s="84" t="s">
        <v>1935</v>
      </c>
      <c r="G707" s="84" t="b">
        <v>0</v>
      </c>
      <c r="H707" s="84" t="b">
        <v>0</v>
      </c>
      <c r="I707" s="84" t="b">
        <v>0</v>
      </c>
      <c r="J707" s="84" t="b">
        <v>0</v>
      </c>
      <c r="K707" s="84" t="b">
        <v>0</v>
      </c>
      <c r="L707" s="84" t="b">
        <v>0</v>
      </c>
    </row>
    <row r="708" spans="1:12" ht="15">
      <c r="A708" s="84" t="s">
        <v>2068</v>
      </c>
      <c r="B708" s="84" t="s">
        <v>2435</v>
      </c>
      <c r="C708" s="84">
        <v>2</v>
      </c>
      <c r="D708" s="122">
        <v>0.0026342129255405612</v>
      </c>
      <c r="E708" s="122">
        <v>1.9738971974357948</v>
      </c>
      <c r="F708" s="84" t="s">
        <v>1935</v>
      </c>
      <c r="G708" s="84" t="b">
        <v>0</v>
      </c>
      <c r="H708" s="84" t="b">
        <v>0</v>
      </c>
      <c r="I708" s="84" t="b">
        <v>0</v>
      </c>
      <c r="J708" s="84" t="b">
        <v>0</v>
      </c>
      <c r="K708" s="84" t="b">
        <v>0</v>
      </c>
      <c r="L708" s="84" t="b">
        <v>0</v>
      </c>
    </row>
    <row r="709" spans="1:12" ht="15">
      <c r="A709" s="84" t="s">
        <v>2482</v>
      </c>
      <c r="B709" s="84" t="s">
        <v>2497</v>
      </c>
      <c r="C709" s="84">
        <v>2</v>
      </c>
      <c r="D709" s="122">
        <v>0.0026342129255405612</v>
      </c>
      <c r="E709" s="122">
        <v>2.5759571887637573</v>
      </c>
      <c r="F709" s="84" t="s">
        <v>1935</v>
      </c>
      <c r="G709" s="84" t="b">
        <v>0</v>
      </c>
      <c r="H709" s="84" t="b">
        <v>0</v>
      </c>
      <c r="I709" s="84" t="b">
        <v>0</v>
      </c>
      <c r="J709" s="84" t="b">
        <v>0</v>
      </c>
      <c r="K709" s="84" t="b">
        <v>0</v>
      </c>
      <c r="L709" s="84" t="b">
        <v>0</v>
      </c>
    </row>
    <row r="710" spans="1:12" ht="15">
      <c r="A710" s="84" t="s">
        <v>252</v>
      </c>
      <c r="B710" s="84" t="s">
        <v>2456</v>
      </c>
      <c r="C710" s="84">
        <v>2</v>
      </c>
      <c r="D710" s="122">
        <v>0.0026342129255405612</v>
      </c>
      <c r="E710" s="122">
        <v>1.4732948468666096</v>
      </c>
      <c r="F710" s="84" t="s">
        <v>1935</v>
      </c>
      <c r="G710" s="84" t="b">
        <v>0</v>
      </c>
      <c r="H710" s="84" t="b">
        <v>0</v>
      </c>
      <c r="I710" s="84" t="b">
        <v>0</v>
      </c>
      <c r="J710" s="84" t="b">
        <v>0</v>
      </c>
      <c r="K710" s="84" t="b">
        <v>0</v>
      </c>
      <c r="L710" s="84" t="b">
        <v>0</v>
      </c>
    </row>
    <row r="711" spans="1:12" ht="15">
      <c r="A711" s="84" t="s">
        <v>2067</v>
      </c>
      <c r="B711" s="84" t="s">
        <v>2465</v>
      </c>
      <c r="C711" s="84">
        <v>2</v>
      </c>
      <c r="D711" s="122">
        <v>0.0026342129255405612</v>
      </c>
      <c r="E711" s="122">
        <v>1.7008959253720572</v>
      </c>
      <c r="F711" s="84" t="s">
        <v>1935</v>
      </c>
      <c r="G711" s="84" t="b">
        <v>0</v>
      </c>
      <c r="H711" s="84" t="b">
        <v>0</v>
      </c>
      <c r="I711" s="84" t="b">
        <v>0</v>
      </c>
      <c r="J711" s="84" t="b">
        <v>0</v>
      </c>
      <c r="K711" s="84" t="b">
        <v>0</v>
      </c>
      <c r="L711" s="84" t="b">
        <v>0</v>
      </c>
    </row>
    <row r="712" spans="1:12" ht="15">
      <c r="A712" s="84" t="s">
        <v>2465</v>
      </c>
      <c r="B712" s="84" t="s">
        <v>2439</v>
      </c>
      <c r="C712" s="84">
        <v>2</v>
      </c>
      <c r="D712" s="122">
        <v>0.0026342129255405612</v>
      </c>
      <c r="E712" s="122">
        <v>2.0530784434834195</v>
      </c>
      <c r="F712" s="84" t="s">
        <v>1935</v>
      </c>
      <c r="G712" s="84" t="b">
        <v>0</v>
      </c>
      <c r="H712" s="84" t="b">
        <v>0</v>
      </c>
      <c r="I712" s="84" t="b">
        <v>0</v>
      </c>
      <c r="J712" s="84" t="b">
        <v>0</v>
      </c>
      <c r="K712" s="84" t="b">
        <v>0</v>
      </c>
      <c r="L712" s="84" t="b">
        <v>0</v>
      </c>
    </row>
    <row r="713" spans="1:12" ht="15">
      <c r="A713" s="84" t="s">
        <v>2427</v>
      </c>
      <c r="B713" s="84" t="s">
        <v>2535</v>
      </c>
      <c r="C713" s="84">
        <v>2</v>
      </c>
      <c r="D713" s="122">
        <v>0.0026342129255405612</v>
      </c>
      <c r="E713" s="122">
        <v>2.274927193099776</v>
      </c>
      <c r="F713" s="84" t="s">
        <v>1935</v>
      </c>
      <c r="G713" s="84" t="b">
        <v>0</v>
      </c>
      <c r="H713" s="84" t="b">
        <v>0</v>
      </c>
      <c r="I713" s="84" t="b">
        <v>0</v>
      </c>
      <c r="J713" s="84" t="b">
        <v>0</v>
      </c>
      <c r="K713" s="84" t="b">
        <v>0</v>
      </c>
      <c r="L713" s="84" t="b">
        <v>0</v>
      </c>
    </row>
    <row r="714" spans="1:12" ht="15">
      <c r="A714" s="84" t="s">
        <v>2535</v>
      </c>
      <c r="B714" s="84" t="s">
        <v>255</v>
      </c>
      <c r="C714" s="84">
        <v>2</v>
      </c>
      <c r="D714" s="122">
        <v>0.0026342129255405612</v>
      </c>
      <c r="E714" s="122">
        <v>2.3541084391474008</v>
      </c>
      <c r="F714" s="84" t="s">
        <v>1935</v>
      </c>
      <c r="G714" s="84" t="b">
        <v>0</v>
      </c>
      <c r="H714" s="84" t="b">
        <v>0</v>
      </c>
      <c r="I714" s="84" t="b">
        <v>0</v>
      </c>
      <c r="J714" s="84" t="b">
        <v>0</v>
      </c>
      <c r="K714" s="84" t="b">
        <v>0</v>
      </c>
      <c r="L714" s="84" t="b">
        <v>0</v>
      </c>
    </row>
    <row r="715" spans="1:12" ht="15">
      <c r="A715" s="84" t="s">
        <v>255</v>
      </c>
      <c r="B715" s="84" t="s">
        <v>2459</v>
      </c>
      <c r="C715" s="84">
        <v>2</v>
      </c>
      <c r="D715" s="122">
        <v>0.0026342129255405612</v>
      </c>
      <c r="E715" s="122">
        <v>2.17801718009172</v>
      </c>
      <c r="F715" s="84" t="s">
        <v>1935</v>
      </c>
      <c r="G715" s="84" t="b">
        <v>0</v>
      </c>
      <c r="H715" s="84" t="b">
        <v>0</v>
      </c>
      <c r="I715" s="84" t="b">
        <v>0</v>
      </c>
      <c r="J715" s="84" t="b">
        <v>0</v>
      </c>
      <c r="K715" s="84" t="b">
        <v>0</v>
      </c>
      <c r="L715" s="84" t="b">
        <v>0</v>
      </c>
    </row>
    <row r="716" spans="1:12" ht="15">
      <c r="A716" s="84" t="s">
        <v>2459</v>
      </c>
      <c r="B716" s="84" t="s">
        <v>2536</v>
      </c>
      <c r="C716" s="84">
        <v>2</v>
      </c>
      <c r="D716" s="122">
        <v>0.0026342129255405612</v>
      </c>
      <c r="E716" s="122">
        <v>2.5759571887637573</v>
      </c>
      <c r="F716" s="84" t="s">
        <v>1935</v>
      </c>
      <c r="G716" s="84" t="b">
        <v>0</v>
      </c>
      <c r="H716" s="84" t="b">
        <v>0</v>
      </c>
      <c r="I716" s="84" t="b">
        <v>0</v>
      </c>
      <c r="J716" s="84" t="b">
        <v>0</v>
      </c>
      <c r="K716" s="84" t="b">
        <v>0</v>
      </c>
      <c r="L716" s="84" t="b">
        <v>0</v>
      </c>
    </row>
    <row r="717" spans="1:12" ht="15">
      <c r="A717" s="84" t="s">
        <v>2536</v>
      </c>
      <c r="B717" s="84" t="s">
        <v>2480</v>
      </c>
      <c r="C717" s="84">
        <v>2</v>
      </c>
      <c r="D717" s="122">
        <v>0.0026342129255405612</v>
      </c>
      <c r="E717" s="122">
        <v>2.5759571887637573</v>
      </c>
      <c r="F717" s="84" t="s">
        <v>1935</v>
      </c>
      <c r="G717" s="84" t="b">
        <v>0</v>
      </c>
      <c r="H717" s="84" t="b">
        <v>0</v>
      </c>
      <c r="I717" s="84" t="b">
        <v>0</v>
      </c>
      <c r="J717" s="84" t="b">
        <v>1</v>
      </c>
      <c r="K717" s="84" t="b">
        <v>0</v>
      </c>
      <c r="L717" s="84" t="b">
        <v>0</v>
      </c>
    </row>
    <row r="718" spans="1:12" ht="15">
      <c r="A718" s="84" t="s">
        <v>2480</v>
      </c>
      <c r="B718" s="84" t="s">
        <v>2537</v>
      </c>
      <c r="C718" s="84">
        <v>2</v>
      </c>
      <c r="D718" s="122">
        <v>0.0026342129255405612</v>
      </c>
      <c r="E718" s="122">
        <v>2.5759571887637573</v>
      </c>
      <c r="F718" s="84" t="s">
        <v>1935</v>
      </c>
      <c r="G718" s="84" t="b">
        <v>1</v>
      </c>
      <c r="H718" s="84" t="b">
        <v>0</v>
      </c>
      <c r="I718" s="84" t="b">
        <v>0</v>
      </c>
      <c r="J718" s="84" t="b">
        <v>0</v>
      </c>
      <c r="K718" s="84" t="b">
        <v>0</v>
      </c>
      <c r="L718" s="84" t="b">
        <v>0</v>
      </c>
    </row>
    <row r="719" spans="1:12" ht="15">
      <c r="A719" s="84" t="s">
        <v>2601</v>
      </c>
      <c r="B719" s="84" t="s">
        <v>2602</v>
      </c>
      <c r="C719" s="84">
        <v>2</v>
      </c>
      <c r="D719" s="122">
        <v>0.0026342129255405612</v>
      </c>
      <c r="E719" s="122">
        <v>2.7520484478194387</v>
      </c>
      <c r="F719" s="84" t="s">
        <v>1935</v>
      </c>
      <c r="G719" s="84" t="b">
        <v>1</v>
      </c>
      <c r="H719" s="84" t="b">
        <v>0</v>
      </c>
      <c r="I719" s="84" t="b">
        <v>0</v>
      </c>
      <c r="J719" s="84" t="b">
        <v>0</v>
      </c>
      <c r="K719" s="84" t="b">
        <v>0</v>
      </c>
      <c r="L719" s="84" t="b">
        <v>0</v>
      </c>
    </row>
    <row r="720" spans="1:12" ht="15">
      <c r="A720" s="84" t="s">
        <v>2602</v>
      </c>
      <c r="B720" s="84" t="s">
        <v>2437</v>
      </c>
      <c r="C720" s="84">
        <v>2</v>
      </c>
      <c r="D720" s="122">
        <v>0.0026342129255405612</v>
      </c>
      <c r="E720" s="122">
        <v>2.149988456491476</v>
      </c>
      <c r="F720" s="84" t="s">
        <v>1935</v>
      </c>
      <c r="G720" s="84" t="b">
        <v>0</v>
      </c>
      <c r="H720" s="84" t="b">
        <v>0</v>
      </c>
      <c r="I720" s="84" t="b">
        <v>0</v>
      </c>
      <c r="J720" s="84" t="b">
        <v>0</v>
      </c>
      <c r="K720" s="84" t="b">
        <v>0</v>
      </c>
      <c r="L720" s="84" t="b">
        <v>0</v>
      </c>
    </row>
    <row r="721" spans="1:12" ht="15">
      <c r="A721" s="84" t="s">
        <v>2437</v>
      </c>
      <c r="B721" s="84" t="s">
        <v>273</v>
      </c>
      <c r="C721" s="84">
        <v>2</v>
      </c>
      <c r="D721" s="122">
        <v>0.0026342129255405612</v>
      </c>
      <c r="E721" s="122">
        <v>1.9738971974357948</v>
      </c>
      <c r="F721" s="84" t="s">
        <v>1935</v>
      </c>
      <c r="G721" s="84" t="b">
        <v>0</v>
      </c>
      <c r="H721" s="84" t="b">
        <v>0</v>
      </c>
      <c r="I721" s="84" t="b">
        <v>0</v>
      </c>
      <c r="J721" s="84" t="b">
        <v>0</v>
      </c>
      <c r="K721" s="84" t="b">
        <v>0</v>
      </c>
      <c r="L721" s="84" t="b">
        <v>0</v>
      </c>
    </row>
    <row r="722" spans="1:12" ht="15">
      <c r="A722" s="84" t="s">
        <v>273</v>
      </c>
      <c r="B722" s="84" t="s">
        <v>2603</v>
      </c>
      <c r="C722" s="84">
        <v>2</v>
      </c>
      <c r="D722" s="122">
        <v>0.0026342129255405612</v>
      </c>
      <c r="E722" s="122">
        <v>2.4510184521554574</v>
      </c>
      <c r="F722" s="84" t="s">
        <v>1935</v>
      </c>
      <c r="G722" s="84" t="b">
        <v>0</v>
      </c>
      <c r="H722" s="84" t="b">
        <v>0</v>
      </c>
      <c r="I722" s="84" t="b">
        <v>0</v>
      </c>
      <c r="J722" s="84" t="b">
        <v>0</v>
      </c>
      <c r="K722" s="84" t="b">
        <v>0</v>
      </c>
      <c r="L722" s="84" t="b">
        <v>0</v>
      </c>
    </row>
    <row r="723" spans="1:12" ht="15">
      <c r="A723" s="84" t="s">
        <v>2603</v>
      </c>
      <c r="B723" s="84" t="s">
        <v>2061</v>
      </c>
      <c r="C723" s="84">
        <v>2</v>
      </c>
      <c r="D723" s="122">
        <v>0.0026342129255405612</v>
      </c>
      <c r="E723" s="122">
        <v>1.8226295221051458</v>
      </c>
      <c r="F723" s="84" t="s">
        <v>1935</v>
      </c>
      <c r="G723" s="84" t="b">
        <v>0</v>
      </c>
      <c r="H723" s="84" t="b">
        <v>0</v>
      </c>
      <c r="I723" s="84" t="b">
        <v>0</v>
      </c>
      <c r="J723" s="84" t="b">
        <v>0</v>
      </c>
      <c r="K723" s="84" t="b">
        <v>0</v>
      </c>
      <c r="L723" s="84" t="b">
        <v>0</v>
      </c>
    </row>
    <row r="724" spans="1:12" ht="15">
      <c r="A724" s="84" t="s">
        <v>2062</v>
      </c>
      <c r="B724" s="84" t="s">
        <v>2429</v>
      </c>
      <c r="C724" s="84">
        <v>2</v>
      </c>
      <c r="D724" s="122">
        <v>0.0026342129255405612</v>
      </c>
      <c r="E724" s="122">
        <v>1.3048904164772193</v>
      </c>
      <c r="F724" s="84" t="s">
        <v>1935</v>
      </c>
      <c r="G724" s="84" t="b">
        <v>0</v>
      </c>
      <c r="H724" s="84" t="b">
        <v>0</v>
      </c>
      <c r="I724" s="84" t="b">
        <v>0</v>
      </c>
      <c r="J724" s="84" t="b">
        <v>0</v>
      </c>
      <c r="K724" s="84" t="b">
        <v>0</v>
      </c>
      <c r="L724" s="84" t="b">
        <v>0</v>
      </c>
    </row>
    <row r="725" spans="1:12" ht="15">
      <c r="A725" s="84" t="s">
        <v>562</v>
      </c>
      <c r="B725" s="84" t="s">
        <v>265</v>
      </c>
      <c r="C725" s="84">
        <v>2</v>
      </c>
      <c r="D725" s="122">
        <v>0.0026342129255405612</v>
      </c>
      <c r="E725" s="122">
        <v>0.6066966312609776</v>
      </c>
      <c r="F725" s="84" t="s">
        <v>1935</v>
      </c>
      <c r="G725" s="84" t="b">
        <v>0</v>
      </c>
      <c r="H725" s="84" t="b">
        <v>0</v>
      </c>
      <c r="I725" s="84" t="b">
        <v>0</v>
      </c>
      <c r="J725" s="84" t="b">
        <v>0</v>
      </c>
      <c r="K725" s="84" t="b">
        <v>0</v>
      </c>
      <c r="L725" s="84" t="b">
        <v>0</v>
      </c>
    </row>
    <row r="726" spans="1:12" ht="15">
      <c r="A726" s="84" t="s">
        <v>254</v>
      </c>
      <c r="B726" s="84" t="s">
        <v>2534</v>
      </c>
      <c r="C726" s="84">
        <v>2</v>
      </c>
      <c r="D726" s="122">
        <v>0.0026342129255405612</v>
      </c>
      <c r="E726" s="122">
        <v>2.274927193099776</v>
      </c>
      <c r="F726" s="84" t="s">
        <v>1935</v>
      </c>
      <c r="G726" s="84" t="b">
        <v>0</v>
      </c>
      <c r="H726" s="84" t="b">
        <v>0</v>
      </c>
      <c r="I726" s="84" t="b">
        <v>0</v>
      </c>
      <c r="J726" s="84" t="b">
        <v>0</v>
      </c>
      <c r="K726" s="84" t="b">
        <v>1</v>
      </c>
      <c r="L726" s="84" t="b">
        <v>0</v>
      </c>
    </row>
    <row r="727" spans="1:12" ht="15">
      <c r="A727" s="84" t="s">
        <v>292</v>
      </c>
      <c r="B727" s="84" t="s">
        <v>2600</v>
      </c>
      <c r="C727" s="84">
        <v>2</v>
      </c>
      <c r="D727" s="122">
        <v>0.0026342129255405612</v>
      </c>
      <c r="E727" s="122">
        <v>2.274927193099776</v>
      </c>
      <c r="F727" s="84" t="s">
        <v>1935</v>
      </c>
      <c r="G727" s="84" t="b">
        <v>0</v>
      </c>
      <c r="H727" s="84" t="b">
        <v>0</v>
      </c>
      <c r="I727" s="84" t="b">
        <v>0</v>
      </c>
      <c r="J727" s="84" t="b">
        <v>0</v>
      </c>
      <c r="K727" s="84" t="b">
        <v>0</v>
      </c>
      <c r="L727" s="84" t="b">
        <v>0</v>
      </c>
    </row>
    <row r="728" spans="1:12" ht="15">
      <c r="A728" s="84" t="s">
        <v>254</v>
      </c>
      <c r="B728" s="84" t="s">
        <v>252</v>
      </c>
      <c r="C728" s="84">
        <v>2</v>
      </c>
      <c r="D728" s="122">
        <v>0.0026342129255405612</v>
      </c>
      <c r="E728" s="122">
        <v>1.1135591908648013</v>
      </c>
      <c r="F728" s="84" t="s">
        <v>1935</v>
      </c>
      <c r="G728" s="84" t="b">
        <v>0</v>
      </c>
      <c r="H728" s="84" t="b">
        <v>0</v>
      </c>
      <c r="I728" s="84" t="b">
        <v>0</v>
      </c>
      <c r="J728" s="84" t="b">
        <v>0</v>
      </c>
      <c r="K728" s="84" t="b">
        <v>0</v>
      </c>
      <c r="L728" s="84" t="b">
        <v>0</v>
      </c>
    </row>
    <row r="729" spans="1:12" ht="15">
      <c r="A729" s="84" t="s">
        <v>252</v>
      </c>
      <c r="B729" s="84" t="s">
        <v>2597</v>
      </c>
      <c r="C729" s="84">
        <v>2</v>
      </c>
      <c r="D729" s="122">
        <v>0.0026342129255405612</v>
      </c>
      <c r="E729" s="122">
        <v>1.4732948468666096</v>
      </c>
      <c r="F729" s="84" t="s">
        <v>1935</v>
      </c>
      <c r="G729" s="84" t="b">
        <v>0</v>
      </c>
      <c r="H729" s="84" t="b">
        <v>0</v>
      </c>
      <c r="I729" s="84" t="b">
        <v>0</v>
      </c>
      <c r="J729" s="84" t="b">
        <v>0</v>
      </c>
      <c r="K729" s="84" t="b">
        <v>0</v>
      </c>
      <c r="L729" s="84" t="b">
        <v>0</v>
      </c>
    </row>
    <row r="730" spans="1:12" ht="15">
      <c r="A730" s="84" t="s">
        <v>2597</v>
      </c>
      <c r="B730" s="84" t="s">
        <v>2472</v>
      </c>
      <c r="C730" s="84">
        <v>2</v>
      </c>
      <c r="D730" s="122">
        <v>0.0026342129255405612</v>
      </c>
      <c r="E730" s="122">
        <v>2.5759571887637573</v>
      </c>
      <c r="F730" s="84" t="s">
        <v>1935</v>
      </c>
      <c r="G730" s="84" t="b">
        <v>0</v>
      </c>
      <c r="H730" s="84" t="b">
        <v>0</v>
      </c>
      <c r="I730" s="84" t="b">
        <v>0</v>
      </c>
      <c r="J730" s="84" t="b">
        <v>0</v>
      </c>
      <c r="K730" s="84" t="b">
        <v>0</v>
      </c>
      <c r="L730" s="84" t="b">
        <v>0</v>
      </c>
    </row>
    <row r="731" spans="1:12" ht="15">
      <c r="A731" s="84" t="s">
        <v>2472</v>
      </c>
      <c r="B731" s="84" t="s">
        <v>2598</v>
      </c>
      <c r="C731" s="84">
        <v>2</v>
      </c>
      <c r="D731" s="122">
        <v>0.0026342129255405612</v>
      </c>
      <c r="E731" s="122">
        <v>2.5759571887637573</v>
      </c>
      <c r="F731" s="84" t="s">
        <v>1935</v>
      </c>
      <c r="G731" s="84" t="b">
        <v>0</v>
      </c>
      <c r="H731" s="84" t="b">
        <v>0</v>
      </c>
      <c r="I731" s="84" t="b">
        <v>0</v>
      </c>
      <c r="J731" s="84" t="b">
        <v>0</v>
      </c>
      <c r="K731" s="84" t="b">
        <v>0</v>
      </c>
      <c r="L731" s="84" t="b">
        <v>0</v>
      </c>
    </row>
    <row r="732" spans="1:12" ht="15">
      <c r="A732" s="84" t="s">
        <v>2598</v>
      </c>
      <c r="B732" s="84" t="s">
        <v>292</v>
      </c>
      <c r="C732" s="84">
        <v>2</v>
      </c>
      <c r="D732" s="122">
        <v>0.0026342129255405612</v>
      </c>
      <c r="E732" s="122">
        <v>2.274927193099776</v>
      </c>
      <c r="F732" s="84" t="s">
        <v>1935</v>
      </c>
      <c r="G732" s="84" t="b">
        <v>0</v>
      </c>
      <c r="H732" s="84" t="b">
        <v>0</v>
      </c>
      <c r="I732" s="84" t="b">
        <v>0</v>
      </c>
      <c r="J732" s="84" t="b">
        <v>0</v>
      </c>
      <c r="K732" s="84" t="b">
        <v>0</v>
      </c>
      <c r="L732" s="84" t="b">
        <v>0</v>
      </c>
    </row>
    <row r="733" spans="1:12" ht="15">
      <c r="A733" s="84" t="s">
        <v>292</v>
      </c>
      <c r="B733" s="84" t="s">
        <v>2599</v>
      </c>
      <c r="C733" s="84">
        <v>2</v>
      </c>
      <c r="D733" s="122">
        <v>0.0026342129255405612</v>
      </c>
      <c r="E733" s="122">
        <v>2.274927193099776</v>
      </c>
      <c r="F733" s="84" t="s">
        <v>1935</v>
      </c>
      <c r="G733" s="84" t="b">
        <v>0</v>
      </c>
      <c r="H733" s="84" t="b">
        <v>0</v>
      </c>
      <c r="I733" s="84" t="b">
        <v>0</v>
      </c>
      <c r="J733" s="84" t="b">
        <v>1</v>
      </c>
      <c r="K733" s="84" t="b">
        <v>0</v>
      </c>
      <c r="L733" s="84" t="b">
        <v>0</v>
      </c>
    </row>
    <row r="734" spans="1:12" ht="15">
      <c r="A734" s="84" t="s">
        <v>2599</v>
      </c>
      <c r="B734" s="84" t="s">
        <v>2494</v>
      </c>
      <c r="C734" s="84">
        <v>2</v>
      </c>
      <c r="D734" s="122">
        <v>0.0026342129255405612</v>
      </c>
      <c r="E734" s="122">
        <v>2.5759571887637573</v>
      </c>
      <c r="F734" s="84" t="s">
        <v>1935</v>
      </c>
      <c r="G734" s="84" t="b">
        <v>1</v>
      </c>
      <c r="H734" s="84" t="b">
        <v>0</v>
      </c>
      <c r="I734" s="84" t="b">
        <v>0</v>
      </c>
      <c r="J734" s="84" t="b">
        <v>1</v>
      </c>
      <c r="K734" s="84" t="b">
        <v>0</v>
      </c>
      <c r="L734" s="84" t="b">
        <v>0</v>
      </c>
    </row>
    <row r="735" spans="1:12" ht="15">
      <c r="A735" s="84" t="s">
        <v>2494</v>
      </c>
      <c r="B735" s="84" t="s">
        <v>2533</v>
      </c>
      <c r="C735" s="84">
        <v>2</v>
      </c>
      <c r="D735" s="122">
        <v>0.0026342129255405612</v>
      </c>
      <c r="E735" s="122">
        <v>2.5759571887637573</v>
      </c>
      <c r="F735" s="84" t="s">
        <v>1935</v>
      </c>
      <c r="G735" s="84" t="b">
        <v>1</v>
      </c>
      <c r="H735" s="84" t="b">
        <v>0</v>
      </c>
      <c r="I735" s="84" t="b">
        <v>0</v>
      </c>
      <c r="J735" s="84" t="b">
        <v>0</v>
      </c>
      <c r="K735" s="84" t="b">
        <v>0</v>
      </c>
      <c r="L735" s="84" t="b">
        <v>0</v>
      </c>
    </row>
    <row r="736" spans="1:12" ht="15">
      <c r="A736" s="84" t="s">
        <v>2533</v>
      </c>
      <c r="B736" s="84" t="s">
        <v>2495</v>
      </c>
      <c r="C736" s="84">
        <v>2</v>
      </c>
      <c r="D736" s="122">
        <v>0.0026342129255405612</v>
      </c>
      <c r="E736" s="122">
        <v>2.7520484478194387</v>
      </c>
      <c r="F736" s="84" t="s">
        <v>1935</v>
      </c>
      <c r="G736" s="84" t="b">
        <v>0</v>
      </c>
      <c r="H736" s="84" t="b">
        <v>0</v>
      </c>
      <c r="I736" s="84" t="b">
        <v>0</v>
      </c>
      <c r="J736" s="84" t="b">
        <v>0</v>
      </c>
      <c r="K736" s="84" t="b">
        <v>0</v>
      </c>
      <c r="L736" s="84" t="b">
        <v>0</v>
      </c>
    </row>
    <row r="737" spans="1:12" ht="15">
      <c r="A737" s="84" t="s">
        <v>2495</v>
      </c>
      <c r="B737" s="84" t="s">
        <v>290</v>
      </c>
      <c r="C737" s="84">
        <v>2</v>
      </c>
      <c r="D737" s="122">
        <v>0.0026342129255405612</v>
      </c>
      <c r="E737" s="122">
        <v>2.5759571887637573</v>
      </c>
      <c r="F737" s="84" t="s">
        <v>1935</v>
      </c>
      <c r="G737" s="84" t="b">
        <v>0</v>
      </c>
      <c r="H737" s="84" t="b">
        <v>0</v>
      </c>
      <c r="I737" s="84" t="b">
        <v>0</v>
      </c>
      <c r="J737" s="84" t="b">
        <v>0</v>
      </c>
      <c r="K737" s="84" t="b">
        <v>0</v>
      </c>
      <c r="L737" s="84" t="b">
        <v>0</v>
      </c>
    </row>
    <row r="738" spans="1:12" ht="15">
      <c r="A738" s="84" t="s">
        <v>2468</v>
      </c>
      <c r="B738" s="84" t="s">
        <v>2423</v>
      </c>
      <c r="C738" s="84">
        <v>2</v>
      </c>
      <c r="D738" s="122">
        <v>0.0026342129255405612</v>
      </c>
      <c r="E738" s="122">
        <v>2.0116857583251946</v>
      </c>
      <c r="F738" s="84" t="s">
        <v>1935</v>
      </c>
      <c r="G738" s="84" t="b">
        <v>1</v>
      </c>
      <c r="H738" s="84" t="b">
        <v>0</v>
      </c>
      <c r="I738" s="84" t="b">
        <v>0</v>
      </c>
      <c r="J738" s="84" t="b">
        <v>0</v>
      </c>
      <c r="K738" s="84" t="b">
        <v>0</v>
      </c>
      <c r="L738" s="84" t="b">
        <v>0</v>
      </c>
    </row>
    <row r="739" spans="1:12" ht="15">
      <c r="A739" s="84" t="s">
        <v>2026</v>
      </c>
      <c r="B739" s="84" t="s">
        <v>2025</v>
      </c>
      <c r="C739" s="84">
        <v>2</v>
      </c>
      <c r="D739" s="122">
        <v>0.0026342129255405612</v>
      </c>
      <c r="E739" s="122">
        <v>0.7777670889416081</v>
      </c>
      <c r="F739" s="84" t="s">
        <v>1935</v>
      </c>
      <c r="G739" s="84" t="b">
        <v>0</v>
      </c>
      <c r="H739" s="84" t="b">
        <v>0</v>
      </c>
      <c r="I739" s="84" t="b">
        <v>0</v>
      </c>
      <c r="J739" s="84" t="b">
        <v>0</v>
      </c>
      <c r="K739" s="84" t="b">
        <v>0</v>
      </c>
      <c r="L739" s="84" t="b">
        <v>0</v>
      </c>
    </row>
    <row r="740" spans="1:12" ht="15">
      <c r="A740" s="84" t="s">
        <v>2025</v>
      </c>
      <c r="B740" s="84" t="s">
        <v>2072</v>
      </c>
      <c r="C740" s="84">
        <v>2</v>
      </c>
      <c r="D740" s="122">
        <v>0.0026342129255405612</v>
      </c>
      <c r="E740" s="122">
        <v>1.6381050955126017</v>
      </c>
      <c r="F740" s="84" t="s">
        <v>1935</v>
      </c>
      <c r="G740" s="84" t="b">
        <v>0</v>
      </c>
      <c r="H740" s="84" t="b">
        <v>0</v>
      </c>
      <c r="I740" s="84" t="b">
        <v>0</v>
      </c>
      <c r="J740" s="84" t="b">
        <v>0</v>
      </c>
      <c r="K740" s="84" t="b">
        <v>0</v>
      </c>
      <c r="L740" s="84" t="b">
        <v>0</v>
      </c>
    </row>
    <row r="741" spans="1:12" ht="15">
      <c r="A741" s="84" t="s">
        <v>2072</v>
      </c>
      <c r="B741" s="84" t="s">
        <v>2067</v>
      </c>
      <c r="C741" s="84">
        <v>2</v>
      </c>
      <c r="D741" s="122">
        <v>0.0026342129255405612</v>
      </c>
      <c r="E741" s="122">
        <v>2.0530784434834195</v>
      </c>
      <c r="F741" s="84" t="s">
        <v>1935</v>
      </c>
      <c r="G741" s="84" t="b">
        <v>0</v>
      </c>
      <c r="H741" s="84" t="b">
        <v>0</v>
      </c>
      <c r="I741" s="84" t="b">
        <v>0</v>
      </c>
      <c r="J741" s="84" t="b">
        <v>0</v>
      </c>
      <c r="K741" s="84" t="b">
        <v>0</v>
      </c>
      <c r="L741" s="84" t="b">
        <v>0</v>
      </c>
    </row>
    <row r="742" spans="1:12" ht="15">
      <c r="A742" s="84" t="s">
        <v>302</v>
      </c>
      <c r="B742" s="84" t="s">
        <v>2442</v>
      </c>
      <c r="C742" s="84">
        <v>2</v>
      </c>
      <c r="D742" s="122">
        <v>0.0026342129255405612</v>
      </c>
      <c r="E742" s="122">
        <v>1.5759571887637573</v>
      </c>
      <c r="F742" s="84" t="s">
        <v>1935</v>
      </c>
      <c r="G742" s="84" t="b">
        <v>0</v>
      </c>
      <c r="H742" s="84" t="b">
        <v>0</v>
      </c>
      <c r="I742" s="84" t="b">
        <v>0</v>
      </c>
      <c r="J742" s="84" t="b">
        <v>0</v>
      </c>
      <c r="K742" s="84" t="b">
        <v>0</v>
      </c>
      <c r="L742" s="84" t="b">
        <v>0</v>
      </c>
    </row>
    <row r="743" spans="1:12" ht="15">
      <c r="A743" s="84" t="s">
        <v>2442</v>
      </c>
      <c r="B743" s="84" t="s">
        <v>2025</v>
      </c>
      <c r="C743" s="84">
        <v>2</v>
      </c>
      <c r="D743" s="122">
        <v>0.0026342129255405612</v>
      </c>
      <c r="E743" s="122">
        <v>1.1135591908648013</v>
      </c>
      <c r="F743" s="84" t="s">
        <v>1935</v>
      </c>
      <c r="G743" s="84" t="b">
        <v>0</v>
      </c>
      <c r="H743" s="84" t="b">
        <v>0</v>
      </c>
      <c r="I743" s="84" t="b">
        <v>0</v>
      </c>
      <c r="J743" s="84" t="b">
        <v>0</v>
      </c>
      <c r="K743" s="84" t="b">
        <v>0</v>
      </c>
      <c r="L743" s="84" t="b">
        <v>0</v>
      </c>
    </row>
    <row r="744" spans="1:12" ht="15">
      <c r="A744" s="84" t="s">
        <v>2580</v>
      </c>
      <c r="B744" s="84" t="s">
        <v>2674</v>
      </c>
      <c r="C744" s="84">
        <v>2</v>
      </c>
      <c r="D744" s="122">
        <v>0.0026342129255405612</v>
      </c>
      <c r="E744" s="122">
        <v>2.5759571887637573</v>
      </c>
      <c r="F744" s="84" t="s">
        <v>1935</v>
      </c>
      <c r="G744" s="84" t="b">
        <v>0</v>
      </c>
      <c r="H744" s="84" t="b">
        <v>0</v>
      </c>
      <c r="I744" s="84" t="b">
        <v>0</v>
      </c>
      <c r="J744" s="84" t="b">
        <v>0</v>
      </c>
      <c r="K744" s="84" t="b">
        <v>0</v>
      </c>
      <c r="L744" s="84" t="b">
        <v>0</v>
      </c>
    </row>
    <row r="745" spans="1:12" ht="15">
      <c r="A745" s="84" t="s">
        <v>2674</v>
      </c>
      <c r="B745" s="84" t="s">
        <v>2469</v>
      </c>
      <c r="C745" s="84">
        <v>2</v>
      </c>
      <c r="D745" s="122">
        <v>0.0026342129255405612</v>
      </c>
      <c r="E745" s="122">
        <v>2.5759571887637573</v>
      </c>
      <c r="F745" s="84" t="s">
        <v>1935</v>
      </c>
      <c r="G745" s="84" t="b">
        <v>0</v>
      </c>
      <c r="H745" s="84" t="b">
        <v>0</v>
      </c>
      <c r="I745" s="84" t="b">
        <v>0</v>
      </c>
      <c r="J745" s="84" t="b">
        <v>0</v>
      </c>
      <c r="K745" s="84" t="b">
        <v>0</v>
      </c>
      <c r="L745" s="84" t="b">
        <v>0</v>
      </c>
    </row>
    <row r="746" spans="1:12" ht="15">
      <c r="A746" s="84" t="s">
        <v>2454</v>
      </c>
      <c r="B746" s="84" t="s">
        <v>2442</v>
      </c>
      <c r="C746" s="84">
        <v>2</v>
      </c>
      <c r="D746" s="122">
        <v>0.0026342129255405612</v>
      </c>
      <c r="E746" s="122">
        <v>1.9738971974357948</v>
      </c>
      <c r="F746" s="84" t="s">
        <v>1935</v>
      </c>
      <c r="G746" s="84" t="b">
        <v>0</v>
      </c>
      <c r="H746" s="84" t="b">
        <v>0</v>
      </c>
      <c r="I746" s="84" t="b">
        <v>0</v>
      </c>
      <c r="J746" s="84" t="b">
        <v>0</v>
      </c>
      <c r="K746" s="84" t="b">
        <v>0</v>
      </c>
      <c r="L746" s="84" t="b">
        <v>0</v>
      </c>
    </row>
    <row r="747" spans="1:12" ht="15">
      <c r="A747" s="84" t="s">
        <v>302</v>
      </c>
      <c r="B747" s="84" t="s">
        <v>2105</v>
      </c>
      <c r="C747" s="84">
        <v>2</v>
      </c>
      <c r="D747" s="122">
        <v>0.0026342129255405612</v>
      </c>
      <c r="E747" s="122">
        <v>1.5759571887637573</v>
      </c>
      <c r="F747" s="84" t="s">
        <v>1935</v>
      </c>
      <c r="G747" s="84" t="b">
        <v>0</v>
      </c>
      <c r="H747" s="84" t="b">
        <v>0</v>
      </c>
      <c r="I747" s="84" t="b">
        <v>0</v>
      </c>
      <c r="J747" s="84" t="b">
        <v>0</v>
      </c>
      <c r="K747" s="84" t="b">
        <v>0</v>
      </c>
      <c r="L747" s="84" t="b">
        <v>0</v>
      </c>
    </row>
    <row r="748" spans="1:12" ht="15">
      <c r="A748" s="84" t="s">
        <v>2492</v>
      </c>
      <c r="B748" s="84" t="s">
        <v>2578</v>
      </c>
      <c r="C748" s="84">
        <v>2</v>
      </c>
      <c r="D748" s="122">
        <v>0.0026342129255405612</v>
      </c>
      <c r="E748" s="122">
        <v>2.5759571887637573</v>
      </c>
      <c r="F748" s="84" t="s">
        <v>1935</v>
      </c>
      <c r="G748" s="84" t="b">
        <v>1</v>
      </c>
      <c r="H748" s="84" t="b">
        <v>0</v>
      </c>
      <c r="I748" s="84" t="b">
        <v>0</v>
      </c>
      <c r="J748" s="84" t="b">
        <v>0</v>
      </c>
      <c r="K748" s="84" t="b">
        <v>0</v>
      </c>
      <c r="L748" s="84" t="b">
        <v>0</v>
      </c>
    </row>
    <row r="749" spans="1:12" ht="15">
      <c r="A749" s="84" t="s">
        <v>2578</v>
      </c>
      <c r="B749" s="84" t="s">
        <v>2579</v>
      </c>
      <c r="C749" s="84">
        <v>2</v>
      </c>
      <c r="D749" s="122">
        <v>0.0026342129255405612</v>
      </c>
      <c r="E749" s="122">
        <v>2.7520484478194387</v>
      </c>
      <c r="F749" s="84" t="s">
        <v>1935</v>
      </c>
      <c r="G749" s="84" t="b">
        <v>0</v>
      </c>
      <c r="H749" s="84" t="b">
        <v>0</v>
      </c>
      <c r="I749" s="84" t="b">
        <v>0</v>
      </c>
      <c r="J749" s="84" t="b">
        <v>0</v>
      </c>
      <c r="K749" s="84" t="b">
        <v>0</v>
      </c>
      <c r="L749" s="84" t="b">
        <v>0</v>
      </c>
    </row>
    <row r="750" spans="1:12" ht="15">
      <c r="A750" s="84" t="s">
        <v>2579</v>
      </c>
      <c r="B750" s="84" t="s">
        <v>2526</v>
      </c>
      <c r="C750" s="84">
        <v>2</v>
      </c>
      <c r="D750" s="122">
        <v>0.0026342129255405612</v>
      </c>
      <c r="E750" s="122">
        <v>2.5759571887637573</v>
      </c>
      <c r="F750" s="84" t="s">
        <v>1935</v>
      </c>
      <c r="G750" s="84" t="b">
        <v>0</v>
      </c>
      <c r="H750" s="84" t="b">
        <v>0</v>
      </c>
      <c r="I750" s="84" t="b">
        <v>0</v>
      </c>
      <c r="J750" s="84" t="b">
        <v>0</v>
      </c>
      <c r="K750" s="84" t="b">
        <v>0</v>
      </c>
      <c r="L750" s="84" t="b">
        <v>0</v>
      </c>
    </row>
    <row r="751" spans="1:12" ht="15">
      <c r="A751" s="84" t="s">
        <v>2528</v>
      </c>
      <c r="B751" s="84" t="s">
        <v>2429</v>
      </c>
      <c r="C751" s="84">
        <v>2</v>
      </c>
      <c r="D751" s="122">
        <v>0.0026342129255405612</v>
      </c>
      <c r="E751" s="122">
        <v>2.0318891444134817</v>
      </c>
      <c r="F751" s="84" t="s">
        <v>1935</v>
      </c>
      <c r="G751" s="84" t="b">
        <v>0</v>
      </c>
      <c r="H751" s="84" t="b">
        <v>0</v>
      </c>
      <c r="I751" s="84" t="b">
        <v>0</v>
      </c>
      <c r="J751" s="84" t="b">
        <v>0</v>
      </c>
      <c r="K751" s="84" t="b">
        <v>0</v>
      </c>
      <c r="L751" s="84" t="b">
        <v>0</v>
      </c>
    </row>
    <row r="752" spans="1:12" ht="15">
      <c r="A752" s="84" t="s">
        <v>2429</v>
      </c>
      <c r="B752" s="84" t="s">
        <v>2024</v>
      </c>
      <c r="C752" s="84">
        <v>2</v>
      </c>
      <c r="D752" s="122">
        <v>0.0026342129255405612</v>
      </c>
      <c r="E752" s="122">
        <v>0.9325045122775698</v>
      </c>
      <c r="F752" s="84" t="s">
        <v>1935</v>
      </c>
      <c r="G752" s="84" t="b">
        <v>0</v>
      </c>
      <c r="H752" s="84" t="b">
        <v>0</v>
      </c>
      <c r="I752" s="84" t="b">
        <v>0</v>
      </c>
      <c r="J752" s="84" t="b">
        <v>0</v>
      </c>
      <c r="K752" s="84" t="b">
        <v>0</v>
      </c>
      <c r="L752" s="84" t="b">
        <v>0</v>
      </c>
    </row>
    <row r="753" spans="1:12" ht="15">
      <c r="A753" s="84" t="s">
        <v>2026</v>
      </c>
      <c r="B753" s="84" t="s">
        <v>2435</v>
      </c>
      <c r="C753" s="84">
        <v>2</v>
      </c>
      <c r="D753" s="122">
        <v>0.0026342129255405612</v>
      </c>
      <c r="E753" s="122">
        <v>1.6381050955126017</v>
      </c>
      <c r="F753" s="84" t="s">
        <v>1935</v>
      </c>
      <c r="G753" s="84" t="b">
        <v>0</v>
      </c>
      <c r="H753" s="84" t="b">
        <v>0</v>
      </c>
      <c r="I753" s="84" t="b">
        <v>0</v>
      </c>
      <c r="J753" s="84" t="b">
        <v>0</v>
      </c>
      <c r="K753" s="84" t="b">
        <v>0</v>
      </c>
      <c r="L753" s="84" t="b">
        <v>0</v>
      </c>
    </row>
    <row r="754" spans="1:12" ht="15">
      <c r="A754" s="84" t="s">
        <v>2435</v>
      </c>
      <c r="B754" s="84" t="s">
        <v>302</v>
      </c>
      <c r="C754" s="84">
        <v>2</v>
      </c>
      <c r="D754" s="122">
        <v>0.0026342129255405612</v>
      </c>
      <c r="E754" s="122">
        <v>1.7978059383801137</v>
      </c>
      <c r="F754" s="84" t="s">
        <v>1935</v>
      </c>
      <c r="G754" s="84" t="b">
        <v>0</v>
      </c>
      <c r="H754" s="84" t="b">
        <v>0</v>
      </c>
      <c r="I754" s="84" t="b">
        <v>0</v>
      </c>
      <c r="J754" s="84" t="b">
        <v>0</v>
      </c>
      <c r="K754" s="84" t="b">
        <v>0</v>
      </c>
      <c r="L754" s="84" t="b">
        <v>0</v>
      </c>
    </row>
    <row r="755" spans="1:12" ht="15">
      <c r="A755" s="84" t="s">
        <v>302</v>
      </c>
      <c r="B755" s="84" t="s">
        <v>2428</v>
      </c>
      <c r="C755" s="84">
        <v>2</v>
      </c>
      <c r="D755" s="122">
        <v>0.0026342129255405612</v>
      </c>
      <c r="E755" s="122">
        <v>1.5759571887637573</v>
      </c>
      <c r="F755" s="84" t="s">
        <v>1935</v>
      </c>
      <c r="G755" s="84" t="b">
        <v>0</v>
      </c>
      <c r="H755" s="84" t="b">
        <v>0</v>
      </c>
      <c r="I755" s="84" t="b">
        <v>0</v>
      </c>
      <c r="J755" s="84" t="b">
        <v>0</v>
      </c>
      <c r="K755" s="84" t="b">
        <v>0</v>
      </c>
      <c r="L755" s="84" t="b">
        <v>0</v>
      </c>
    </row>
    <row r="756" spans="1:12" ht="15">
      <c r="A756" s="84" t="s">
        <v>2428</v>
      </c>
      <c r="B756" s="84" t="s">
        <v>2523</v>
      </c>
      <c r="C756" s="84">
        <v>2</v>
      </c>
      <c r="D756" s="122">
        <v>0.0026342129255405612</v>
      </c>
      <c r="E756" s="122">
        <v>2.274927193099776</v>
      </c>
      <c r="F756" s="84" t="s">
        <v>1935</v>
      </c>
      <c r="G756" s="84" t="b">
        <v>0</v>
      </c>
      <c r="H756" s="84" t="b">
        <v>0</v>
      </c>
      <c r="I756" s="84" t="b">
        <v>0</v>
      </c>
      <c r="J756" s="84" t="b">
        <v>0</v>
      </c>
      <c r="K756" s="84" t="b">
        <v>0</v>
      </c>
      <c r="L756" s="84" t="b">
        <v>0</v>
      </c>
    </row>
    <row r="757" spans="1:12" ht="15">
      <c r="A757" s="84" t="s">
        <v>2463</v>
      </c>
      <c r="B757" s="84" t="s">
        <v>2424</v>
      </c>
      <c r="C757" s="84">
        <v>2</v>
      </c>
      <c r="D757" s="122">
        <v>0.0026342129255405612</v>
      </c>
      <c r="E757" s="122">
        <v>1.7520484478194385</v>
      </c>
      <c r="F757" s="84" t="s">
        <v>1935</v>
      </c>
      <c r="G757" s="84" t="b">
        <v>0</v>
      </c>
      <c r="H757" s="84" t="b">
        <v>0</v>
      </c>
      <c r="I757" s="84" t="b">
        <v>0</v>
      </c>
      <c r="J757" s="84" t="b">
        <v>0</v>
      </c>
      <c r="K757" s="84" t="b">
        <v>0</v>
      </c>
      <c r="L757" s="84" t="b">
        <v>0</v>
      </c>
    </row>
    <row r="758" spans="1:12" ht="15">
      <c r="A758" s="84" t="s">
        <v>2447</v>
      </c>
      <c r="B758" s="84" t="s">
        <v>2448</v>
      </c>
      <c r="C758" s="84">
        <v>2</v>
      </c>
      <c r="D758" s="122">
        <v>0.0026342129255405612</v>
      </c>
      <c r="E758" s="122">
        <v>2.7520484478194387</v>
      </c>
      <c r="F758" s="84" t="s">
        <v>1935</v>
      </c>
      <c r="G758" s="84" t="b">
        <v>0</v>
      </c>
      <c r="H758" s="84" t="b">
        <v>0</v>
      </c>
      <c r="I758" s="84" t="b">
        <v>0</v>
      </c>
      <c r="J758" s="84" t="b">
        <v>0</v>
      </c>
      <c r="K758" s="84" t="b">
        <v>0</v>
      </c>
      <c r="L758" s="84" t="b">
        <v>0</v>
      </c>
    </row>
    <row r="759" spans="1:12" ht="15">
      <c r="A759" s="84" t="s">
        <v>2448</v>
      </c>
      <c r="B759" s="84" t="s">
        <v>2449</v>
      </c>
      <c r="C759" s="84">
        <v>2</v>
      </c>
      <c r="D759" s="122">
        <v>0.0026342129255405612</v>
      </c>
      <c r="E759" s="122">
        <v>2.7520484478194387</v>
      </c>
      <c r="F759" s="84" t="s">
        <v>1935</v>
      </c>
      <c r="G759" s="84" t="b">
        <v>0</v>
      </c>
      <c r="H759" s="84" t="b">
        <v>0</v>
      </c>
      <c r="I759" s="84" t="b">
        <v>0</v>
      </c>
      <c r="J759" s="84" t="b">
        <v>0</v>
      </c>
      <c r="K759" s="84" t="b">
        <v>0</v>
      </c>
      <c r="L759" s="84" t="b">
        <v>0</v>
      </c>
    </row>
    <row r="760" spans="1:12" ht="15">
      <c r="A760" s="84" t="s">
        <v>2449</v>
      </c>
      <c r="B760" s="84" t="s">
        <v>2450</v>
      </c>
      <c r="C760" s="84">
        <v>2</v>
      </c>
      <c r="D760" s="122">
        <v>0.0026342129255405612</v>
      </c>
      <c r="E760" s="122">
        <v>2.7520484478194387</v>
      </c>
      <c r="F760" s="84" t="s">
        <v>1935</v>
      </c>
      <c r="G760" s="84" t="b">
        <v>0</v>
      </c>
      <c r="H760" s="84" t="b">
        <v>0</v>
      </c>
      <c r="I760" s="84" t="b">
        <v>0</v>
      </c>
      <c r="J760" s="84" t="b">
        <v>0</v>
      </c>
      <c r="K760" s="84" t="b">
        <v>0</v>
      </c>
      <c r="L760" s="84" t="b">
        <v>0</v>
      </c>
    </row>
    <row r="761" spans="1:12" ht="15">
      <c r="A761" s="84" t="s">
        <v>2450</v>
      </c>
      <c r="B761" s="84" t="s">
        <v>2560</v>
      </c>
      <c r="C761" s="84">
        <v>2</v>
      </c>
      <c r="D761" s="122">
        <v>0.0026342129255405612</v>
      </c>
      <c r="E761" s="122">
        <v>2.7520484478194387</v>
      </c>
      <c r="F761" s="84" t="s">
        <v>1935</v>
      </c>
      <c r="G761" s="84" t="b">
        <v>0</v>
      </c>
      <c r="H761" s="84" t="b">
        <v>0</v>
      </c>
      <c r="I761" s="84" t="b">
        <v>0</v>
      </c>
      <c r="J761" s="84" t="b">
        <v>0</v>
      </c>
      <c r="K761" s="84" t="b">
        <v>0</v>
      </c>
      <c r="L761" s="84" t="b">
        <v>0</v>
      </c>
    </row>
    <row r="762" spans="1:12" ht="15">
      <c r="A762" s="84" t="s">
        <v>2560</v>
      </c>
      <c r="B762" s="84" t="s">
        <v>2561</v>
      </c>
      <c r="C762" s="84">
        <v>2</v>
      </c>
      <c r="D762" s="122">
        <v>0.0026342129255405612</v>
      </c>
      <c r="E762" s="122">
        <v>2.7520484478194387</v>
      </c>
      <c r="F762" s="84" t="s">
        <v>1935</v>
      </c>
      <c r="G762" s="84" t="b">
        <v>0</v>
      </c>
      <c r="H762" s="84" t="b">
        <v>0</v>
      </c>
      <c r="I762" s="84" t="b">
        <v>0</v>
      </c>
      <c r="J762" s="84" t="b">
        <v>0</v>
      </c>
      <c r="K762" s="84" t="b">
        <v>0</v>
      </c>
      <c r="L762" s="84" t="b">
        <v>0</v>
      </c>
    </row>
    <row r="763" spans="1:12" ht="15">
      <c r="A763" s="84" t="s">
        <v>2561</v>
      </c>
      <c r="B763" s="84" t="s">
        <v>2562</v>
      </c>
      <c r="C763" s="84">
        <v>2</v>
      </c>
      <c r="D763" s="122">
        <v>0.0026342129255405612</v>
      </c>
      <c r="E763" s="122">
        <v>2.7520484478194387</v>
      </c>
      <c r="F763" s="84" t="s">
        <v>1935</v>
      </c>
      <c r="G763" s="84" t="b">
        <v>0</v>
      </c>
      <c r="H763" s="84" t="b">
        <v>0</v>
      </c>
      <c r="I763" s="84" t="b">
        <v>0</v>
      </c>
      <c r="J763" s="84" t="b">
        <v>0</v>
      </c>
      <c r="K763" s="84" t="b">
        <v>0</v>
      </c>
      <c r="L763" s="84" t="b">
        <v>0</v>
      </c>
    </row>
    <row r="764" spans="1:12" ht="15">
      <c r="A764" s="84" t="s">
        <v>2562</v>
      </c>
      <c r="B764" s="84" t="s">
        <v>260</v>
      </c>
      <c r="C764" s="84">
        <v>2</v>
      </c>
      <c r="D764" s="122">
        <v>0.0026342129255405612</v>
      </c>
      <c r="E764" s="122">
        <v>2.7520484478194387</v>
      </c>
      <c r="F764" s="84" t="s">
        <v>1935</v>
      </c>
      <c r="G764" s="84" t="b">
        <v>0</v>
      </c>
      <c r="H764" s="84" t="b">
        <v>0</v>
      </c>
      <c r="I764" s="84" t="b">
        <v>0</v>
      </c>
      <c r="J764" s="84" t="b">
        <v>0</v>
      </c>
      <c r="K764" s="84" t="b">
        <v>0</v>
      </c>
      <c r="L764" s="84" t="b">
        <v>0</v>
      </c>
    </row>
    <row r="765" spans="1:12" ht="15">
      <c r="A765" s="84" t="s">
        <v>260</v>
      </c>
      <c r="B765" s="84" t="s">
        <v>301</v>
      </c>
      <c r="C765" s="84">
        <v>2</v>
      </c>
      <c r="D765" s="122">
        <v>0.0026342129255405612</v>
      </c>
      <c r="E765" s="122">
        <v>2.5759571887637573</v>
      </c>
      <c r="F765" s="84" t="s">
        <v>1935</v>
      </c>
      <c r="G765" s="84" t="b">
        <v>0</v>
      </c>
      <c r="H765" s="84" t="b">
        <v>0</v>
      </c>
      <c r="I765" s="84" t="b">
        <v>0</v>
      </c>
      <c r="J765" s="84" t="b">
        <v>0</v>
      </c>
      <c r="K765" s="84" t="b">
        <v>0</v>
      </c>
      <c r="L765" s="84" t="b">
        <v>0</v>
      </c>
    </row>
    <row r="766" spans="1:12" ht="15">
      <c r="A766" s="84" t="s">
        <v>301</v>
      </c>
      <c r="B766" s="84" t="s">
        <v>261</v>
      </c>
      <c r="C766" s="84">
        <v>2</v>
      </c>
      <c r="D766" s="122">
        <v>0.0026342129255405612</v>
      </c>
      <c r="E766" s="122">
        <v>2.5759571887637573</v>
      </c>
      <c r="F766" s="84" t="s">
        <v>1935</v>
      </c>
      <c r="G766" s="84" t="b">
        <v>0</v>
      </c>
      <c r="H766" s="84" t="b">
        <v>0</v>
      </c>
      <c r="I766" s="84" t="b">
        <v>0</v>
      </c>
      <c r="J766" s="84" t="b">
        <v>0</v>
      </c>
      <c r="K766" s="84" t="b">
        <v>0</v>
      </c>
      <c r="L766" s="84" t="b">
        <v>0</v>
      </c>
    </row>
    <row r="767" spans="1:12" ht="15">
      <c r="A767" s="84" t="s">
        <v>252</v>
      </c>
      <c r="B767" s="84" t="s">
        <v>2498</v>
      </c>
      <c r="C767" s="84">
        <v>2</v>
      </c>
      <c r="D767" s="122">
        <v>0.0026342129255405612</v>
      </c>
      <c r="E767" s="122">
        <v>1.4732948468666096</v>
      </c>
      <c r="F767" s="84" t="s">
        <v>1935</v>
      </c>
      <c r="G767" s="84" t="b">
        <v>0</v>
      </c>
      <c r="H767" s="84" t="b">
        <v>0</v>
      </c>
      <c r="I767" s="84" t="b">
        <v>0</v>
      </c>
      <c r="J767" s="84" t="b">
        <v>1</v>
      </c>
      <c r="K767" s="84" t="b">
        <v>0</v>
      </c>
      <c r="L767" s="84" t="b">
        <v>0</v>
      </c>
    </row>
    <row r="768" spans="1:12" ht="15">
      <c r="A768" s="84" t="s">
        <v>2487</v>
      </c>
      <c r="B768" s="84" t="s">
        <v>2461</v>
      </c>
      <c r="C768" s="84">
        <v>2</v>
      </c>
      <c r="D768" s="122">
        <v>0.0026342129255405612</v>
      </c>
      <c r="E768" s="122">
        <v>2.7520484478194387</v>
      </c>
      <c r="F768" s="84" t="s">
        <v>1935</v>
      </c>
      <c r="G768" s="84" t="b">
        <v>0</v>
      </c>
      <c r="H768" s="84" t="b">
        <v>0</v>
      </c>
      <c r="I768" s="84" t="b">
        <v>0</v>
      </c>
      <c r="J768" s="84" t="b">
        <v>0</v>
      </c>
      <c r="K768" s="84" t="b">
        <v>0</v>
      </c>
      <c r="L768" s="84" t="b">
        <v>0</v>
      </c>
    </row>
    <row r="769" spans="1:12" ht="15">
      <c r="A769" s="84" t="s">
        <v>2461</v>
      </c>
      <c r="B769" s="84" t="s">
        <v>2427</v>
      </c>
      <c r="C769" s="84">
        <v>2</v>
      </c>
      <c r="D769" s="122">
        <v>0.0026342129255405612</v>
      </c>
      <c r="E769" s="122">
        <v>2.274927193099776</v>
      </c>
      <c r="F769" s="84" t="s">
        <v>1935</v>
      </c>
      <c r="G769" s="84" t="b">
        <v>0</v>
      </c>
      <c r="H769" s="84" t="b">
        <v>0</v>
      </c>
      <c r="I769" s="84" t="b">
        <v>0</v>
      </c>
      <c r="J769" s="84" t="b">
        <v>0</v>
      </c>
      <c r="K769" s="84" t="b">
        <v>0</v>
      </c>
      <c r="L769" s="84" t="b">
        <v>0</v>
      </c>
    </row>
    <row r="770" spans="1:12" ht="15">
      <c r="A770" s="84" t="s">
        <v>2593</v>
      </c>
      <c r="B770" s="84" t="s">
        <v>2759</v>
      </c>
      <c r="C770" s="84">
        <v>2</v>
      </c>
      <c r="D770" s="122">
        <v>0.0026342129255405612</v>
      </c>
      <c r="E770" s="122">
        <v>2.5759571887637573</v>
      </c>
      <c r="F770" s="84" t="s">
        <v>1935</v>
      </c>
      <c r="G770" s="84" t="b">
        <v>1</v>
      </c>
      <c r="H770" s="84" t="b">
        <v>0</v>
      </c>
      <c r="I770" s="84" t="b">
        <v>0</v>
      </c>
      <c r="J770" s="84" t="b">
        <v>0</v>
      </c>
      <c r="K770" s="84" t="b">
        <v>0</v>
      </c>
      <c r="L770" s="84" t="b">
        <v>0</v>
      </c>
    </row>
    <row r="771" spans="1:12" ht="15">
      <c r="A771" s="84" t="s">
        <v>2759</v>
      </c>
      <c r="B771" s="84" t="s">
        <v>2078</v>
      </c>
      <c r="C771" s="84">
        <v>2</v>
      </c>
      <c r="D771" s="122">
        <v>0.0026342129255405612</v>
      </c>
      <c r="E771" s="122">
        <v>2.7520484478194387</v>
      </c>
      <c r="F771" s="84" t="s">
        <v>1935</v>
      </c>
      <c r="G771" s="84" t="b">
        <v>0</v>
      </c>
      <c r="H771" s="84" t="b">
        <v>0</v>
      </c>
      <c r="I771" s="84" t="b">
        <v>0</v>
      </c>
      <c r="J771" s="84" t="b">
        <v>0</v>
      </c>
      <c r="K771" s="84" t="b">
        <v>0</v>
      </c>
      <c r="L771" s="84" t="b">
        <v>0</v>
      </c>
    </row>
    <row r="772" spans="1:12" ht="15">
      <c r="A772" s="84" t="s">
        <v>2078</v>
      </c>
      <c r="B772" s="84" t="s">
        <v>252</v>
      </c>
      <c r="C772" s="84">
        <v>2</v>
      </c>
      <c r="D772" s="122">
        <v>0.0026342129255405612</v>
      </c>
      <c r="E772" s="122">
        <v>1.5906804455844636</v>
      </c>
      <c r="F772" s="84" t="s">
        <v>1935</v>
      </c>
      <c r="G772" s="84" t="b">
        <v>0</v>
      </c>
      <c r="H772" s="84" t="b">
        <v>0</v>
      </c>
      <c r="I772" s="84" t="b">
        <v>0</v>
      </c>
      <c r="J772" s="84" t="b">
        <v>0</v>
      </c>
      <c r="K772" s="84" t="b">
        <v>0</v>
      </c>
      <c r="L772" s="84" t="b">
        <v>0</v>
      </c>
    </row>
    <row r="773" spans="1:12" ht="15">
      <c r="A773" s="84" t="s">
        <v>252</v>
      </c>
      <c r="B773" s="84" t="s">
        <v>2552</v>
      </c>
      <c r="C773" s="84">
        <v>2</v>
      </c>
      <c r="D773" s="122">
        <v>0.0026342129255405612</v>
      </c>
      <c r="E773" s="122">
        <v>1.2972035878109283</v>
      </c>
      <c r="F773" s="84" t="s">
        <v>1935</v>
      </c>
      <c r="G773" s="84" t="b">
        <v>0</v>
      </c>
      <c r="H773" s="84" t="b">
        <v>0</v>
      </c>
      <c r="I773" s="84" t="b">
        <v>0</v>
      </c>
      <c r="J773" s="84" t="b">
        <v>0</v>
      </c>
      <c r="K773" s="84" t="b">
        <v>0</v>
      </c>
      <c r="L773" s="84" t="b">
        <v>0</v>
      </c>
    </row>
    <row r="774" spans="1:12" ht="15">
      <c r="A774" s="84" t="s">
        <v>2434</v>
      </c>
      <c r="B774" s="84" t="s">
        <v>2077</v>
      </c>
      <c r="C774" s="84">
        <v>2</v>
      </c>
      <c r="D774" s="122">
        <v>0.0026342129255405612</v>
      </c>
      <c r="E774" s="122">
        <v>2.3541084391474008</v>
      </c>
      <c r="F774" s="84" t="s">
        <v>1935</v>
      </c>
      <c r="G774" s="84" t="b">
        <v>0</v>
      </c>
      <c r="H774" s="84" t="b">
        <v>0</v>
      </c>
      <c r="I774" s="84" t="b">
        <v>0</v>
      </c>
      <c r="J774" s="84" t="b">
        <v>0</v>
      </c>
      <c r="K774" s="84" t="b">
        <v>0</v>
      </c>
      <c r="L774" s="84" t="b">
        <v>0</v>
      </c>
    </row>
    <row r="775" spans="1:12" ht="15">
      <c r="A775" s="84" t="s">
        <v>2077</v>
      </c>
      <c r="B775" s="84" t="s">
        <v>2569</v>
      </c>
      <c r="C775" s="84">
        <v>2</v>
      </c>
      <c r="D775" s="122">
        <v>0.0026342129255405612</v>
      </c>
      <c r="E775" s="122">
        <v>2.5759571887637573</v>
      </c>
      <c r="F775" s="84" t="s">
        <v>1935</v>
      </c>
      <c r="G775" s="84" t="b">
        <v>0</v>
      </c>
      <c r="H775" s="84" t="b">
        <v>0</v>
      </c>
      <c r="I775" s="84" t="b">
        <v>0</v>
      </c>
      <c r="J775" s="84" t="b">
        <v>0</v>
      </c>
      <c r="K775" s="84" t="b">
        <v>0</v>
      </c>
      <c r="L775" s="84" t="b">
        <v>0</v>
      </c>
    </row>
    <row r="776" spans="1:12" ht="15">
      <c r="A776" s="84" t="s">
        <v>2569</v>
      </c>
      <c r="B776" s="84" t="s">
        <v>562</v>
      </c>
      <c r="C776" s="84">
        <v>2</v>
      </c>
      <c r="D776" s="122">
        <v>0.0026342129255405612</v>
      </c>
      <c r="E776" s="122">
        <v>1.5152593484101455</v>
      </c>
      <c r="F776" s="84" t="s">
        <v>1935</v>
      </c>
      <c r="G776" s="84" t="b">
        <v>0</v>
      </c>
      <c r="H776" s="84" t="b">
        <v>0</v>
      </c>
      <c r="I776" s="84" t="b">
        <v>0</v>
      </c>
      <c r="J776" s="84" t="b">
        <v>0</v>
      </c>
      <c r="K776" s="84" t="b">
        <v>0</v>
      </c>
      <c r="L776" s="84" t="b">
        <v>0</v>
      </c>
    </row>
    <row r="777" spans="1:12" ht="15">
      <c r="A777" s="84" t="s">
        <v>271</v>
      </c>
      <c r="B777" s="84" t="s">
        <v>252</v>
      </c>
      <c r="C777" s="84">
        <v>6</v>
      </c>
      <c r="D777" s="122">
        <v>0.008473427559735297</v>
      </c>
      <c r="E777" s="122">
        <v>1.4891440150652617</v>
      </c>
      <c r="F777" s="84" t="s">
        <v>1936</v>
      </c>
      <c r="G777" s="84" t="b">
        <v>0</v>
      </c>
      <c r="H777" s="84" t="b">
        <v>0</v>
      </c>
      <c r="I777" s="84" t="b">
        <v>0</v>
      </c>
      <c r="J777" s="84" t="b">
        <v>0</v>
      </c>
      <c r="K777" s="84" t="b">
        <v>0</v>
      </c>
      <c r="L777" s="84" t="b">
        <v>0</v>
      </c>
    </row>
    <row r="778" spans="1:12" ht="15">
      <c r="A778" s="84" t="s">
        <v>262</v>
      </c>
      <c r="B778" s="84" t="s">
        <v>242</v>
      </c>
      <c r="C778" s="84">
        <v>6</v>
      </c>
      <c r="D778" s="122">
        <v>0.008473427559735297</v>
      </c>
      <c r="E778" s="122">
        <v>1.6015661942515655</v>
      </c>
      <c r="F778" s="84" t="s">
        <v>1936</v>
      </c>
      <c r="G778" s="84" t="b">
        <v>0</v>
      </c>
      <c r="H778" s="84" t="b">
        <v>0</v>
      </c>
      <c r="I778" s="84" t="b">
        <v>0</v>
      </c>
      <c r="J778" s="84" t="b">
        <v>0</v>
      </c>
      <c r="K778" s="84" t="b">
        <v>0</v>
      </c>
      <c r="L778" s="84" t="b">
        <v>0</v>
      </c>
    </row>
    <row r="779" spans="1:12" ht="15">
      <c r="A779" s="84" t="s">
        <v>2061</v>
      </c>
      <c r="B779" s="84" t="s">
        <v>2062</v>
      </c>
      <c r="C779" s="84">
        <v>5</v>
      </c>
      <c r="D779" s="122">
        <v>0.007686633914689563</v>
      </c>
      <c r="E779" s="122">
        <v>2.0689276116820716</v>
      </c>
      <c r="F779" s="84" t="s">
        <v>1936</v>
      </c>
      <c r="G779" s="84" t="b">
        <v>0</v>
      </c>
      <c r="H779" s="84" t="b">
        <v>0</v>
      </c>
      <c r="I779" s="84" t="b">
        <v>0</v>
      </c>
      <c r="J779" s="84" t="b">
        <v>0</v>
      </c>
      <c r="K779" s="84" t="b">
        <v>0</v>
      </c>
      <c r="L779" s="84" t="b">
        <v>0</v>
      </c>
    </row>
    <row r="780" spans="1:12" ht="15">
      <c r="A780" s="84" t="s">
        <v>242</v>
      </c>
      <c r="B780" s="84" t="s">
        <v>271</v>
      </c>
      <c r="C780" s="84">
        <v>5</v>
      </c>
      <c r="D780" s="122">
        <v>0.007686633914689563</v>
      </c>
      <c r="E780" s="122">
        <v>1.7856263829785222</v>
      </c>
      <c r="F780" s="84" t="s">
        <v>1936</v>
      </c>
      <c r="G780" s="84" t="b">
        <v>0</v>
      </c>
      <c r="H780" s="84" t="b">
        <v>0</v>
      </c>
      <c r="I780" s="84" t="b">
        <v>0</v>
      </c>
      <c r="J780" s="84" t="b">
        <v>0</v>
      </c>
      <c r="K780" s="84" t="b">
        <v>0</v>
      </c>
      <c r="L780" s="84" t="b">
        <v>0</v>
      </c>
    </row>
    <row r="781" spans="1:12" ht="15">
      <c r="A781" s="84" t="s">
        <v>240</v>
      </c>
      <c r="B781" s="84" t="s">
        <v>252</v>
      </c>
      <c r="C781" s="84">
        <v>5</v>
      </c>
      <c r="D781" s="122">
        <v>0.007686633914689563</v>
      </c>
      <c r="E781" s="122">
        <v>1.285024032409337</v>
      </c>
      <c r="F781" s="84" t="s">
        <v>1936</v>
      </c>
      <c r="G781" s="84" t="b">
        <v>0</v>
      </c>
      <c r="H781" s="84" t="b">
        <v>0</v>
      </c>
      <c r="I781" s="84" t="b">
        <v>0</v>
      </c>
      <c r="J781" s="84" t="b">
        <v>0</v>
      </c>
      <c r="K781" s="84" t="b">
        <v>0</v>
      </c>
      <c r="L781" s="84" t="b">
        <v>0</v>
      </c>
    </row>
    <row r="782" spans="1:12" ht="15">
      <c r="A782" s="84" t="s">
        <v>581</v>
      </c>
      <c r="B782" s="84" t="s">
        <v>2061</v>
      </c>
      <c r="C782" s="84">
        <v>4</v>
      </c>
      <c r="D782" s="122">
        <v>0.006761692679985814</v>
      </c>
      <c r="E782" s="122">
        <v>1.7678976160180906</v>
      </c>
      <c r="F782" s="84" t="s">
        <v>1936</v>
      </c>
      <c r="G782" s="84" t="b">
        <v>0</v>
      </c>
      <c r="H782" s="84" t="b">
        <v>0</v>
      </c>
      <c r="I782" s="84" t="b">
        <v>0</v>
      </c>
      <c r="J782" s="84" t="b">
        <v>0</v>
      </c>
      <c r="K782" s="84" t="b">
        <v>0</v>
      </c>
      <c r="L782" s="84" t="b">
        <v>0</v>
      </c>
    </row>
    <row r="783" spans="1:12" ht="15">
      <c r="A783" s="84" t="s">
        <v>2062</v>
      </c>
      <c r="B783" s="84" t="s">
        <v>1226</v>
      </c>
      <c r="C783" s="84">
        <v>4</v>
      </c>
      <c r="D783" s="122">
        <v>0.006761692679985814</v>
      </c>
      <c r="E783" s="122">
        <v>2.068927611682072</v>
      </c>
      <c r="F783" s="84" t="s">
        <v>1936</v>
      </c>
      <c r="G783" s="84" t="b">
        <v>0</v>
      </c>
      <c r="H783" s="84" t="b">
        <v>0</v>
      </c>
      <c r="I783" s="84" t="b">
        <v>0</v>
      </c>
      <c r="J783" s="84" t="b">
        <v>0</v>
      </c>
      <c r="K783" s="84" t="b">
        <v>0</v>
      </c>
      <c r="L783" s="84" t="b">
        <v>0</v>
      </c>
    </row>
    <row r="784" spans="1:12" ht="15">
      <c r="A784" s="84" t="s">
        <v>2083</v>
      </c>
      <c r="B784" s="84" t="s">
        <v>2068</v>
      </c>
      <c r="C784" s="84">
        <v>4</v>
      </c>
      <c r="D784" s="122">
        <v>0.006761692679985814</v>
      </c>
      <c r="E784" s="122">
        <v>2.068927611682072</v>
      </c>
      <c r="F784" s="84" t="s">
        <v>1936</v>
      </c>
      <c r="G784" s="84" t="b">
        <v>0</v>
      </c>
      <c r="H784" s="84" t="b">
        <v>0</v>
      </c>
      <c r="I784" s="84" t="b">
        <v>0</v>
      </c>
      <c r="J784" s="84" t="b">
        <v>0</v>
      </c>
      <c r="K784" s="84" t="b">
        <v>0</v>
      </c>
      <c r="L784" s="84" t="b">
        <v>0</v>
      </c>
    </row>
    <row r="785" spans="1:12" ht="15">
      <c r="A785" s="84" t="s">
        <v>2023</v>
      </c>
      <c r="B785" s="84" t="s">
        <v>2024</v>
      </c>
      <c r="C785" s="84">
        <v>4</v>
      </c>
      <c r="D785" s="122">
        <v>0.006761692679985814</v>
      </c>
      <c r="E785" s="122">
        <v>1.8928363526263907</v>
      </c>
      <c r="F785" s="84" t="s">
        <v>1936</v>
      </c>
      <c r="G785" s="84" t="b">
        <v>0</v>
      </c>
      <c r="H785" s="84" t="b">
        <v>0</v>
      </c>
      <c r="I785" s="84" t="b">
        <v>0</v>
      </c>
      <c r="J785" s="84" t="b">
        <v>0</v>
      </c>
      <c r="K785" s="84" t="b">
        <v>0</v>
      </c>
      <c r="L785" s="84" t="b">
        <v>0</v>
      </c>
    </row>
    <row r="786" spans="1:12" ht="15">
      <c r="A786" s="84" t="s">
        <v>2065</v>
      </c>
      <c r="B786" s="84" t="s">
        <v>2550</v>
      </c>
      <c r="C786" s="84">
        <v>4</v>
      </c>
      <c r="D786" s="122">
        <v>0.007551194965030363</v>
      </c>
      <c r="E786" s="122">
        <v>1.9227995760038339</v>
      </c>
      <c r="F786" s="84" t="s">
        <v>1936</v>
      </c>
      <c r="G786" s="84" t="b">
        <v>0</v>
      </c>
      <c r="H786" s="84" t="b">
        <v>0</v>
      </c>
      <c r="I786" s="84" t="b">
        <v>0</v>
      </c>
      <c r="J786" s="84" t="b">
        <v>0</v>
      </c>
      <c r="K786" s="84" t="b">
        <v>0</v>
      </c>
      <c r="L786" s="84" t="b">
        <v>0</v>
      </c>
    </row>
    <row r="787" spans="1:12" ht="15">
      <c r="A787" s="84" t="s">
        <v>263</v>
      </c>
      <c r="B787" s="84" t="s">
        <v>262</v>
      </c>
      <c r="C787" s="84">
        <v>4</v>
      </c>
      <c r="D787" s="122">
        <v>0.006761692679985814</v>
      </c>
      <c r="E787" s="122">
        <v>1.688716369970466</v>
      </c>
      <c r="F787" s="84" t="s">
        <v>1936</v>
      </c>
      <c r="G787" s="84" t="b">
        <v>0</v>
      </c>
      <c r="H787" s="84" t="b">
        <v>0</v>
      </c>
      <c r="I787" s="84" t="b">
        <v>0</v>
      </c>
      <c r="J787" s="84" t="b">
        <v>0</v>
      </c>
      <c r="K787" s="84" t="b">
        <v>0</v>
      </c>
      <c r="L787" s="84" t="b">
        <v>0</v>
      </c>
    </row>
    <row r="788" spans="1:12" ht="15">
      <c r="A788" s="84" t="s">
        <v>2434</v>
      </c>
      <c r="B788" s="84" t="s">
        <v>2464</v>
      </c>
      <c r="C788" s="84">
        <v>3</v>
      </c>
      <c r="D788" s="122">
        <v>0.005663396223772772</v>
      </c>
      <c r="E788" s="122">
        <v>2.290776361298428</v>
      </c>
      <c r="F788" s="84" t="s">
        <v>1936</v>
      </c>
      <c r="G788" s="84" t="b">
        <v>0</v>
      </c>
      <c r="H788" s="84" t="b">
        <v>0</v>
      </c>
      <c r="I788" s="84" t="b">
        <v>0</v>
      </c>
      <c r="J788" s="84" t="b">
        <v>0</v>
      </c>
      <c r="K788" s="84" t="b">
        <v>0</v>
      </c>
      <c r="L788" s="84" t="b">
        <v>0</v>
      </c>
    </row>
    <row r="789" spans="1:12" ht="15">
      <c r="A789" s="84" t="s">
        <v>252</v>
      </c>
      <c r="B789" s="84" t="s">
        <v>2430</v>
      </c>
      <c r="C789" s="84">
        <v>3</v>
      </c>
      <c r="D789" s="122">
        <v>0.005663396223772772</v>
      </c>
      <c r="E789" s="122">
        <v>1.1446483256201903</v>
      </c>
      <c r="F789" s="84" t="s">
        <v>1936</v>
      </c>
      <c r="G789" s="84" t="b">
        <v>0</v>
      </c>
      <c r="H789" s="84" t="b">
        <v>0</v>
      </c>
      <c r="I789" s="84" t="b">
        <v>0</v>
      </c>
      <c r="J789" s="84" t="b">
        <v>0</v>
      </c>
      <c r="K789" s="84" t="b">
        <v>0</v>
      </c>
      <c r="L789" s="84" t="b">
        <v>0</v>
      </c>
    </row>
    <row r="790" spans="1:12" ht="15">
      <c r="A790" s="84" t="s">
        <v>2424</v>
      </c>
      <c r="B790" s="84" t="s">
        <v>2452</v>
      </c>
      <c r="C790" s="84">
        <v>3</v>
      </c>
      <c r="D790" s="122">
        <v>0.005663396223772772</v>
      </c>
      <c r="E790" s="122">
        <v>2.1658376246901283</v>
      </c>
      <c r="F790" s="84" t="s">
        <v>1936</v>
      </c>
      <c r="G790" s="84" t="b">
        <v>0</v>
      </c>
      <c r="H790" s="84" t="b">
        <v>0</v>
      </c>
      <c r="I790" s="84" t="b">
        <v>0</v>
      </c>
      <c r="J790" s="84" t="b">
        <v>0</v>
      </c>
      <c r="K790" s="84" t="b">
        <v>0</v>
      </c>
      <c r="L790" s="84" t="b">
        <v>0</v>
      </c>
    </row>
    <row r="791" spans="1:12" ht="15">
      <c r="A791" s="84" t="s">
        <v>252</v>
      </c>
      <c r="B791" s="84" t="s">
        <v>2468</v>
      </c>
      <c r="C791" s="84">
        <v>3</v>
      </c>
      <c r="D791" s="122">
        <v>0.005663396223772772</v>
      </c>
      <c r="E791" s="122">
        <v>1.1446483256201903</v>
      </c>
      <c r="F791" s="84" t="s">
        <v>1936</v>
      </c>
      <c r="G791" s="84" t="b">
        <v>0</v>
      </c>
      <c r="H791" s="84" t="b">
        <v>0</v>
      </c>
      <c r="I791" s="84" t="b">
        <v>0</v>
      </c>
      <c r="J791" s="84" t="b">
        <v>1</v>
      </c>
      <c r="K791" s="84" t="b">
        <v>0</v>
      </c>
      <c r="L791" s="84" t="b">
        <v>0</v>
      </c>
    </row>
    <row r="792" spans="1:12" ht="15">
      <c r="A792" s="84" t="s">
        <v>2468</v>
      </c>
      <c r="B792" s="84" t="s">
        <v>2423</v>
      </c>
      <c r="C792" s="84">
        <v>3</v>
      </c>
      <c r="D792" s="122">
        <v>0.005663396223772772</v>
      </c>
      <c r="E792" s="122">
        <v>2.068927611682072</v>
      </c>
      <c r="F792" s="84" t="s">
        <v>1936</v>
      </c>
      <c r="G792" s="84" t="b">
        <v>1</v>
      </c>
      <c r="H792" s="84" t="b">
        <v>0</v>
      </c>
      <c r="I792" s="84" t="b">
        <v>0</v>
      </c>
      <c r="J792" s="84" t="b">
        <v>0</v>
      </c>
      <c r="K792" s="84" t="b">
        <v>0</v>
      </c>
      <c r="L792" s="84" t="b">
        <v>0</v>
      </c>
    </row>
    <row r="793" spans="1:12" ht="15">
      <c r="A793" s="84" t="s">
        <v>2423</v>
      </c>
      <c r="B793" s="84" t="s">
        <v>2026</v>
      </c>
      <c r="C793" s="84">
        <v>3</v>
      </c>
      <c r="D793" s="122">
        <v>0.005663396223772772</v>
      </c>
      <c r="E793" s="122">
        <v>1.7678976160180906</v>
      </c>
      <c r="F793" s="84" t="s">
        <v>1936</v>
      </c>
      <c r="G793" s="84" t="b">
        <v>0</v>
      </c>
      <c r="H793" s="84" t="b">
        <v>0</v>
      </c>
      <c r="I793" s="84" t="b">
        <v>0</v>
      </c>
      <c r="J793" s="84" t="b">
        <v>0</v>
      </c>
      <c r="K793" s="84" t="b">
        <v>0</v>
      </c>
      <c r="L793" s="84" t="b">
        <v>0</v>
      </c>
    </row>
    <row r="794" spans="1:12" ht="15">
      <c r="A794" s="84" t="s">
        <v>2447</v>
      </c>
      <c r="B794" s="84" t="s">
        <v>2448</v>
      </c>
      <c r="C794" s="84">
        <v>3</v>
      </c>
      <c r="D794" s="122">
        <v>0.005663396223772772</v>
      </c>
      <c r="E794" s="122">
        <v>2.290776361298428</v>
      </c>
      <c r="F794" s="84" t="s">
        <v>1936</v>
      </c>
      <c r="G794" s="84" t="b">
        <v>0</v>
      </c>
      <c r="H794" s="84" t="b">
        <v>0</v>
      </c>
      <c r="I794" s="84" t="b">
        <v>0</v>
      </c>
      <c r="J794" s="84" t="b">
        <v>0</v>
      </c>
      <c r="K794" s="84" t="b">
        <v>0</v>
      </c>
      <c r="L794" s="84" t="b">
        <v>0</v>
      </c>
    </row>
    <row r="795" spans="1:12" ht="15">
      <c r="A795" s="84" t="s">
        <v>2448</v>
      </c>
      <c r="B795" s="84" t="s">
        <v>2449</v>
      </c>
      <c r="C795" s="84">
        <v>3</v>
      </c>
      <c r="D795" s="122">
        <v>0.005663396223772772</v>
      </c>
      <c r="E795" s="122">
        <v>2.290776361298428</v>
      </c>
      <c r="F795" s="84" t="s">
        <v>1936</v>
      </c>
      <c r="G795" s="84" t="b">
        <v>0</v>
      </c>
      <c r="H795" s="84" t="b">
        <v>0</v>
      </c>
      <c r="I795" s="84" t="b">
        <v>0</v>
      </c>
      <c r="J795" s="84" t="b">
        <v>0</v>
      </c>
      <c r="K795" s="84" t="b">
        <v>0</v>
      </c>
      <c r="L795" s="84" t="b">
        <v>0</v>
      </c>
    </row>
    <row r="796" spans="1:12" ht="15">
      <c r="A796" s="84" t="s">
        <v>2449</v>
      </c>
      <c r="B796" s="84" t="s">
        <v>2450</v>
      </c>
      <c r="C796" s="84">
        <v>3</v>
      </c>
      <c r="D796" s="122">
        <v>0.005663396223772772</v>
      </c>
      <c r="E796" s="122">
        <v>2.290776361298428</v>
      </c>
      <c r="F796" s="84" t="s">
        <v>1936</v>
      </c>
      <c r="G796" s="84" t="b">
        <v>0</v>
      </c>
      <c r="H796" s="84" t="b">
        <v>0</v>
      </c>
      <c r="I796" s="84" t="b">
        <v>0</v>
      </c>
      <c r="J796" s="84" t="b">
        <v>0</v>
      </c>
      <c r="K796" s="84" t="b">
        <v>0</v>
      </c>
      <c r="L796" s="84" t="b">
        <v>0</v>
      </c>
    </row>
    <row r="797" spans="1:12" ht="15">
      <c r="A797" s="84" t="s">
        <v>241</v>
      </c>
      <c r="B797" s="84" t="s">
        <v>240</v>
      </c>
      <c r="C797" s="84">
        <v>3</v>
      </c>
      <c r="D797" s="122">
        <v>0.005663396223772772</v>
      </c>
      <c r="E797" s="122">
        <v>2.068927611682072</v>
      </c>
      <c r="F797" s="84" t="s">
        <v>1936</v>
      </c>
      <c r="G797" s="84" t="b">
        <v>0</v>
      </c>
      <c r="H797" s="84" t="b">
        <v>0</v>
      </c>
      <c r="I797" s="84" t="b">
        <v>0</v>
      </c>
      <c r="J797" s="84" t="b">
        <v>0</v>
      </c>
      <c r="K797" s="84" t="b">
        <v>0</v>
      </c>
      <c r="L797" s="84" t="b">
        <v>0</v>
      </c>
    </row>
    <row r="798" spans="1:12" ht="15">
      <c r="A798" s="84" t="s">
        <v>2643</v>
      </c>
      <c r="B798" s="84" t="s">
        <v>2096</v>
      </c>
      <c r="C798" s="84">
        <v>2</v>
      </c>
      <c r="D798" s="122">
        <v>0.00433196796926299</v>
      </c>
      <c r="E798" s="122">
        <v>2.4668676203541096</v>
      </c>
      <c r="F798" s="84" t="s">
        <v>1936</v>
      </c>
      <c r="G798" s="84" t="b">
        <v>0</v>
      </c>
      <c r="H798" s="84" t="b">
        <v>0</v>
      </c>
      <c r="I798" s="84" t="b">
        <v>0</v>
      </c>
      <c r="J798" s="84" t="b">
        <v>0</v>
      </c>
      <c r="K798" s="84" t="b">
        <v>0</v>
      </c>
      <c r="L798" s="84" t="b">
        <v>0</v>
      </c>
    </row>
    <row r="799" spans="1:12" ht="15">
      <c r="A799" s="84" t="s">
        <v>2102</v>
      </c>
      <c r="B799" s="84" t="s">
        <v>265</v>
      </c>
      <c r="C799" s="84">
        <v>2</v>
      </c>
      <c r="D799" s="122">
        <v>0.00433196796926299</v>
      </c>
      <c r="E799" s="122">
        <v>1.5126251109147846</v>
      </c>
      <c r="F799" s="84" t="s">
        <v>1936</v>
      </c>
      <c r="G799" s="84" t="b">
        <v>0</v>
      </c>
      <c r="H799" s="84" t="b">
        <v>0</v>
      </c>
      <c r="I799" s="84" t="b">
        <v>0</v>
      </c>
      <c r="J799" s="84" t="b">
        <v>0</v>
      </c>
      <c r="K799" s="84" t="b">
        <v>0</v>
      </c>
      <c r="L799" s="84" t="b">
        <v>0</v>
      </c>
    </row>
    <row r="800" spans="1:12" ht="15">
      <c r="A800" s="84" t="s">
        <v>252</v>
      </c>
      <c r="B800" s="84" t="s">
        <v>2444</v>
      </c>
      <c r="C800" s="84">
        <v>2</v>
      </c>
      <c r="D800" s="122">
        <v>0.00433196796926299</v>
      </c>
      <c r="E800" s="122">
        <v>1.1446483256201903</v>
      </c>
      <c r="F800" s="84" t="s">
        <v>1936</v>
      </c>
      <c r="G800" s="84" t="b">
        <v>0</v>
      </c>
      <c r="H800" s="84" t="b">
        <v>0</v>
      </c>
      <c r="I800" s="84" t="b">
        <v>0</v>
      </c>
      <c r="J800" s="84" t="b">
        <v>1</v>
      </c>
      <c r="K800" s="84" t="b">
        <v>0</v>
      </c>
      <c r="L800" s="84" t="b">
        <v>0</v>
      </c>
    </row>
    <row r="801" spans="1:12" ht="15">
      <c r="A801" s="84" t="s">
        <v>252</v>
      </c>
      <c r="B801" s="84" t="s">
        <v>2425</v>
      </c>
      <c r="C801" s="84">
        <v>2</v>
      </c>
      <c r="D801" s="122">
        <v>0.00433196796926299</v>
      </c>
      <c r="E801" s="122">
        <v>1.1446483256201903</v>
      </c>
      <c r="F801" s="84" t="s">
        <v>1936</v>
      </c>
      <c r="G801" s="84" t="b">
        <v>0</v>
      </c>
      <c r="H801" s="84" t="b">
        <v>0</v>
      </c>
      <c r="I801" s="84" t="b">
        <v>0</v>
      </c>
      <c r="J801" s="84" t="b">
        <v>0</v>
      </c>
      <c r="K801" s="84" t="b">
        <v>0</v>
      </c>
      <c r="L801" s="84" t="b">
        <v>0</v>
      </c>
    </row>
    <row r="802" spans="1:12" ht="15">
      <c r="A802" s="84" t="s">
        <v>2441</v>
      </c>
      <c r="B802" s="84" t="s">
        <v>2102</v>
      </c>
      <c r="C802" s="84">
        <v>2</v>
      </c>
      <c r="D802" s="122">
        <v>0.00433196796926299</v>
      </c>
      <c r="E802" s="122">
        <v>2.290776361298428</v>
      </c>
      <c r="F802" s="84" t="s">
        <v>1936</v>
      </c>
      <c r="G802" s="84" t="b">
        <v>0</v>
      </c>
      <c r="H802" s="84" t="b">
        <v>0</v>
      </c>
      <c r="I802" s="84" t="b">
        <v>0</v>
      </c>
      <c r="J802" s="84" t="b">
        <v>0</v>
      </c>
      <c r="K802" s="84" t="b">
        <v>0</v>
      </c>
      <c r="L802" s="84" t="b">
        <v>0</v>
      </c>
    </row>
    <row r="803" spans="1:12" ht="15">
      <c r="A803" s="84" t="s">
        <v>2566</v>
      </c>
      <c r="B803" s="84" t="s">
        <v>2514</v>
      </c>
      <c r="C803" s="84">
        <v>2</v>
      </c>
      <c r="D803" s="122">
        <v>0.00433196796926299</v>
      </c>
      <c r="E803" s="122">
        <v>2.4668676203541096</v>
      </c>
      <c r="F803" s="84" t="s">
        <v>1936</v>
      </c>
      <c r="G803" s="84" t="b">
        <v>0</v>
      </c>
      <c r="H803" s="84" t="b">
        <v>0</v>
      </c>
      <c r="I803" s="84" t="b">
        <v>0</v>
      </c>
      <c r="J803" s="84" t="b">
        <v>0</v>
      </c>
      <c r="K803" s="84" t="b">
        <v>0</v>
      </c>
      <c r="L803" s="84" t="b">
        <v>0</v>
      </c>
    </row>
    <row r="804" spans="1:12" ht="15">
      <c r="A804" s="84" t="s">
        <v>2740</v>
      </c>
      <c r="B804" s="84" t="s">
        <v>2741</v>
      </c>
      <c r="C804" s="84">
        <v>2</v>
      </c>
      <c r="D804" s="122">
        <v>0.00433196796926299</v>
      </c>
      <c r="E804" s="122">
        <v>2.4668676203541096</v>
      </c>
      <c r="F804" s="84" t="s">
        <v>1936</v>
      </c>
      <c r="G804" s="84" t="b">
        <v>0</v>
      </c>
      <c r="H804" s="84" t="b">
        <v>0</v>
      </c>
      <c r="I804" s="84" t="b">
        <v>0</v>
      </c>
      <c r="J804" s="84" t="b">
        <v>0</v>
      </c>
      <c r="K804" s="84" t="b">
        <v>0</v>
      </c>
      <c r="L804" s="84" t="b">
        <v>0</v>
      </c>
    </row>
    <row r="805" spans="1:12" ht="15">
      <c r="A805" s="84" t="s">
        <v>2741</v>
      </c>
      <c r="B805" s="84" t="s">
        <v>2064</v>
      </c>
      <c r="C805" s="84">
        <v>2</v>
      </c>
      <c r="D805" s="122">
        <v>0.00433196796926299</v>
      </c>
      <c r="E805" s="122">
        <v>1.864807629026147</v>
      </c>
      <c r="F805" s="84" t="s">
        <v>1936</v>
      </c>
      <c r="G805" s="84" t="b">
        <v>0</v>
      </c>
      <c r="H805" s="84" t="b">
        <v>0</v>
      </c>
      <c r="I805" s="84" t="b">
        <v>0</v>
      </c>
      <c r="J805" s="84" t="b">
        <v>0</v>
      </c>
      <c r="K805" s="84" t="b">
        <v>0</v>
      </c>
      <c r="L805" s="84" t="b">
        <v>0</v>
      </c>
    </row>
    <row r="806" spans="1:12" ht="15">
      <c r="A806" s="84" t="s">
        <v>2064</v>
      </c>
      <c r="B806" s="84" t="s">
        <v>2515</v>
      </c>
      <c r="C806" s="84">
        <v>2</v>
      </c>
      <c r="D806" s="122">
        <v>0.00433196796926299</v>
      </c>
      <c r="E806" s="122">
        <v>1.8136551065787658</v>
      </c>
      <c r="F806" s="84" t="s">
        <v>1936</v>
      </c>
      <c r="G806" s="84" t="b">
        <v>0</v>
      </c>
      <c r="H806" s="84" t="b">
        <v>0</v>
      </c>
      <c r="I806" s="84" t="b">
        <v>0</v>
      </c>
      <c r="J806" s="84" t="b">
        <v>0</v>
      </c>
      <c r="K806" s="84" t="b">
        <v>0</v>
      </c>
      <c r="L806" s="84" t="b">
        <v>0</v>
      </c>
    </row>
    <row r="807" spans="1:12" ht="15">
      <c r="A807" s="84" t="s">
        <v>2515</v>
      </c>
      <c r="B807" s="84" t="s">
        <v>2549</v>
      </c>
      <c r="C807" s="84">
        <v>2</v>
      </c>
      <c r="D807" s="122">
        <v>0.00433196796926299</v>
      </c>
      <c r="E807" s="122">
        <v>2.1658376246901283</v>
      </c>
      <c r="F807" s="84" t="s">
        <v>1936</v>
      </c>
      <c r="G807" s="84" t="b">
        <v>0</v>
      </c>
      <c r="H807" s="84" t="b">
        <v>0</v>
      </c>
      <c r="I807" s="84" t="b">
        <v>0</v>
      </c>
      <c r="J807" s="84" t="b">
        <v>0</v>
      </c>
      <c r="K807" s="84" t="b">
        <v>0</v>
      </c>
      <c r="L807" s="84" t="b">
        <v>0</v>
      </c>
    </row>
    <row r="808" spans="1:12" ht="15">
      <c r="A808" s="84" t="s">
        <v>2549</v>
      </c>
      <c r="B808" s="84" t="s">
        <v>2742</v>
      </c>
      <c r="C808" s="84">
        <v>2</v>
      </c>
      <c r="D808" s="122">
        <v>0.00433196796926299</v>
      </c>
      <c r="E808" s="122">
        <v>2.1658376246901283</v>
      </c>
      <c r="F808" s="84" t="s">
        <v>1936</v>
      </c>
      <c r="G808" s="84" t="b">
        <v>0</v>
      </c>
      <c r="H808" s="84" t="b">
        <v>0</v>
      </c>
      <c r="I808" s="84" t="b">
        <v>0</v>
      </c>
      <c r="J808" s="84" t="b">
        <v>0</v>
      </c>
      <c r="K808" s="84" t="b">
        <v>0</v>
      </c>
      <c r="L808" s="84" t="b">
        <v>0</v>
      </c>
    </row>
    <row r="809" spans="1:12" ht="15">
      <c r="A809" s="84" t="s">
        <v>2742</v>
      </c>
      <c r="B809" s="84" t="s">
        <v>2522</v>
      </c>
      <c r="C809" s="84">
        <v>2</v>
      </c>
      <c r="D809" s="122">
        <v>0.00433196796926299</v>
      </c>
      <c r="E809" s="122">
        <v>2.290776361298428</v>
      </c>
      <c r="F809" s="84" t="s">
        <v>1936</v>
      </c>
      <c r="G809" s="84" t="b">
        <v>0</v>
      </c>
      <c r="H809" s="84" t="b">
        <v>0</v>
      </c>
      <c r="I809" s="84" t="b">
        <v>0</v>
      </c>
      <c r="J809" s="84" t="b">
        <v>0</v>
      </c>
      <c r="K809" s="84" t="b">
        <v>0</v>
      </c>
      <c r="L809" s="84" t="b">
        <v>0</v>
      </c>
    </row>
    <row r="810" spans="1:12" ht="15">
      <c r="A810" s="84" t="s">
        <v>2522</v>
      </c>
      <c r="B810" s="84" t="s">
        <v>2083</v>
      </c>
      <c r="C810" s="84">
        <v>2</v>
      </c>
      <c r="D810" s="122">
        <v>0.00433196796926299</v>
      </c>
      <c r="E810" s="122">
        <v>1.989746365634447</v>
      </c>
      <c r="F810" s="84" t="s">
        <v>1936</v>
      </c>
      <c r="G810" s="84" t="b">
        <v>0</v>
      </c>
      <c r="H810" s="84" t="b">
        <v>0</v>
      </c>
      <c r="I810" s="84" t="b">
        <v>0</v>
      </c>
      <c r="J810" s="84" t="b">
        <v>0</v>
      </c>
      <c r="K810" s="84" t="b">
        <v>0</v>
      </c>
      <c r="L810" s="84" t="b">
        <v>0</v>
      </c>
    </row>
    <row r="811" spans="1:12" ht="15">
      <c r="A811" s="84" t="s">
        <v>2068</v>
      </c>
      <c r="B811" s="84" t="s">
        <v>2442</v>
      </c>
      <c r="C811" s="84">
        <v>2</v>
      </c>
      <c r="D811" s="122">
        <v>0.00433196796926299</v>
      </c>
      <c r="E811" s="122">
        <v>1.8928363526263907</v>
      </c>
      <c r="F811" s="84" t="s">
        <v>1936</v>
      </c>
      <c r="G811" s="84" t="b">
        <v>0</v>
      </c>
      <c r="H811" s="84" t="b">
        <v>0</v>
      </c>
      <c r="I811" s="84" t="b">
        <v>0</v>
      </c>
      <c r="J811" s="84" t="b">
        <v>0</v>
      </c>
      <c r="K811" s="84" t="b">
        <v>0</v>
      </c>
      <c r="L811" s="84" t="b">
        <v>0</v>
      </c>
    </row>
    <row r="812" spans="1:12" ht="15">
      <c r="A812" s="84" t="s">
        <v>2442</v>
      </c>
      <c r="B812" s="84" t="s">
        <v>2454</v>
      </c>
      <c r="C812" s="84">
        <v>2</v>
      </c>
      <c r="D812" s="122">
        <v>0.00433196796926299</v>
      </c>
      <c r="E812" s="122">
        <v>1.989746365634447</v>
      </c>
      <c r="F812" s="84" t="s">
        <v>1936</v>
      </c>
      <c r="G812" s="84" t="b">
        <v>0</v>
      </c>
      <c r="H812" s="84" t="b">
        <v>0</v>
      </c>
      <c r="I812" s="84" t="b">
        <v>0</v>
      </c>
      <c r="J812" s="84" t="b">
        <v>0</v>
      </c>
      <c r="K812" s="84" t="b">
        <v>0</v>
      </c>
      <c r="L812" s="84" t="b">
        <v>0</v>
      </c>
    </row>
    <row r="813" spans="1:12" ht="15">
      <c r="A813" s="84" t="s">
        <v>2454</v>
      </c>
      <c r="B813" s="84" t="s">
        <v>265</v>
      </c>
      <c r="C813" s="84">
        <v>2</v>
      </c>
      <c r="D813" s="122">
        <v>0.00433196796926299</v>
      </c>
      <c r="E813" s="122">
        <v>1.3876863743064847</v>
      </c>
      <c r="F813" s="84" t="s">
        <v>1936</v>
      </c>
      <c r="G813" s="84" t="b">
        <v>0</v>
      </c>
      <c r="H813" s="84" t="b">
        <v>0</v>
      </c>
      <c r="I813" s="84" t="b">
        <v>0</v>
      </c>
      <c r="J813" s="84" t="b">
        <v>0</v>
      </c>
      <c r="K813" s="84" t="b">
        <v>0</v>
      </c>
      <c r="L813" s="84" t="b">
        <v>0</v>
      </c>
    </row>
    <row r="814" spans="1:12" ht="15">
      <c r="A814" s="84" t="s">
        <v>265</v>
      </c>
      <c r="B814" s="84" t="s">
        <v>2743</v>
      </c>
      <c r="C814" s="84">
        <v>2</v>
      </c>
      <c r="D814" s="122">
        <v>0.00433196796926299</v>
      </c>
      <c r="E814" s="122">
        <v>1.7265049308598657</v>
      </c>
      <c r="F814" s="84" t="s">
        <v>1936</v>
      </c>
      <c r="G814" s="84" t="b">
        <v>0</v>
      </c>
      <c r="H814" s="84" t="b">
        <v>0</v>
      </c>
      <c r="I814" s="84" t="b">
        <v>0</v>
      </c>
      <c r="J814" s="84" t="b">
        <v>0</v>
      </c>
      <c r="K814" s="84" t="b">
        <v>0</v>
      </c>
      <c r="L814" s="84" t="b">
        <v>0</v>
      </c>
    </row>
    <row r="815" spans="1:12" ht="15">
      <c r="A815" s="84" t="s">
        <v>2568</v>
      </c>
      <c r="B815" s="84" t="s">
        <v>2472</v>
      </c>
      <c r="C815" s="84">
        <v>2</v>
      </c>
      <c r="D815" s="122">
        <v>0.00433196796926299</v>
      </c>
      <c r="E815" s="122">
        <v>2.4668676203541096</v>
      </c>
      <c r="F815" s="84" t="s">
        <v>1936</v>
      </c>
      <c r="G815" s="84" t="b">
        <v>0</v>
      </c>
      <c r="H815" s="84" t="b">
        <v>0</v>
      </c>
      <c r="I815" s="84" t="b">
        <v>0</v>
      </c>
      <c r="J815" s="84" t="b">
        <v>0</v>
      </c>
      <c r="K815" s="84" t="b">
        <v>0</v>
      </c>
      <c r="L815" s="84" t="b">
        <v>0</v>
      </c>
    </row>
    <row r="816" spans="1:12" ht="15">
      <c r="A816" s="84" t="s">
        <v>2472</v>
      </c>
      <c r="B816" s="84" t="s">
        <v>2657</v>
      </c>
      <c r="C816" s="84">
        <v>2</v>
      </c>
      <c r="D816" s="122">
        <v>0.00433196796926299</v>
      </c>
      <c r="E816" s="122">
        <v>2.4668676203541096</v>
      </c>
      <c r="F816" s="84" t="s">
        <v>1936</v>
      </c>
      <c r="G816" s="84" t="b">
        <v>0</v>
      </c>
      <c r="H816" s="84" t="b">
        <v>0</v>
      </c>
      <c r="I816" s="84" t="b">
        <v>0</v>
      </c>
      <c r="J816" s="84" t="b">
        <v>0</v>
      </c>
      <c r="K816" s="84" t="b">
        <v>0</v>
      </c>
      <c r="L816" s="84" t="b">
        <v>0</v>
      </c>
    </row>
    <row r="817" spans="1:12" ht="15">
      <c r="A817" s="84" t="s">
        <v>2511</v>
      </c>
      <c r="B817" s="84" t="s">
        <v>2644</v>
      </c>
      <c r="C817" s="84">
        <v>2</v>
      </c>
      <c r="D817" s="122">
        <v>0.00433196796926299</v>
      </c>
      <c r="E817" s="122">
        <v>2.4668676203541096</v>
      </c>
      <c r="F817" s="84" t="s">
        <v>1936</v>
      </c>
      <c r="G817" s="84" t="b">
        <v>0</v>
      </c>
      <c r="H817" s="84" t="b">
        <v>0</v>
      </c>
      <c r="I817" s="84" t="b">
        <v>0</v>
      </c>
      <c r="J817" s="84" t="b">
        <v>0</v>
      </c>
      <c r="K817" s="84" t="b">
        <v>0</v>
      </c>
      <c r="L817" s="84" t="b">
        <v>0</v>
      </c>
    </row>
    <row r="818" spans="1:12" ht="15">
      <c r="A818" s="84" t="s">
        <v>2644</v>
      </c>
      <c r="B818" s="84" t="s">
        <v>2064</v>
      </c>
      <c r="C818" s="84">
        <v>2</v>
      </c>
      <c r="D818" s="122">
        <v>0.00433196796926299</v>
      </c>
      <c r="E818" s="122">
        <v>1.864807629026147</v>
      </c>
      <c r="F818" s="84" t="s">
        <v>1936</v>
      </c>
      <c r="G818" s="84" t="b">
        <v>0</v>
      </c>
      <c r="H818" s="84" t="b">
        <v>0</v>
      </c>
      <c r="I818" s="84" t="b">
        <v>0</v>
      </c>
      <c r="J818" s="84" t="b">
        <v>0</v>
      </c>
      <c r="K818" s="84" t="b">
        <v>0</v>
      </c>
      <c r="L818" s="84" t="b">
        <v>0</v>
      </c>
    </row>
    <row r="819" spans="1:12" ht="15">
      <c r="A819" s="84" t="s">
        <v>2064</v>
      </c>
      <c r="B819" s="84" t="s">
        <v>2645</v>
      </c>
      <c r="C819" s="84">
        <v>2</v>
      </c>
      <c r="D819" s="122">
        <v>0.00433196796926299</v>
      </c>
      <c r="E819" s="122">
        <v>1.8136551065787658</v>
      </c>
      <c r="F819" s="84" t="s">
        <v>1936</v>
      </c>
      <c r="G819" s="84" t="b">
        <v>0</v>
      </c>
      <c r="H819" s="84" t="b">
        <v>0</v>
      </c>
      <c r="I819" s="84" t="b">
        <v>0</v>
      </c>
      <c r="J819" s="84" t="b">
        <v>0</v>
      </c>
      <c r="K819" s="84" t="b">
        <v>0</v>
      </c>
      <c r="L819" s="84" t="b">
        <v>0</v>
      </c>
    </row>
    <row r="820" spans="1:12" ht="15">
      <c r="A820" s="84" t="s">
        <v>2645</v>
      </c>
      <c r="B820" s="84" t="s">
        <v>2646</v>
      </c>
      <c r="C820" s="84">
        <v>2</v>
      </c>
      <c r="D820" s="122">
        <v>0.00433196796926299</v>
      </c>
      <c r="E820" s="122">
        <v>2.4668676203541096</v>
      </c>
      <c r="F820" s="84" t="s">
        <v>1936</v>
      </c>
      <c r="G820" s="84" t="b">
        <v>0</v>
      </c>
      <c r="H820" s="84" t="b">
        <v>0</v>
      </c>
      <c r="I820" s="84" t="b">
        <v>0</v>
      </c>
      <c r="J820" s="84" t="b">
        <v>0</v>
      </c>
      <c r="K820" s="84" t="b">
        <v>0</v>
      </c>
      <c r="L820" s="84" t="b">
        <v>0</v>
      </c>
    </row>
    <row r="821" spans="1:12" ht="15">
      <c r="A821" s="84" t="s">
        <v>2646</v>
      </c>
      <c r="B821" s="84" t="s">
        <v>2064</v>
      </c>
      <c r="C821" s="84">
        <v>2</v>
      </c>
      <c r="D821" s="122">
        <v>0.00433196796926299</v>
      </c>
      <c r="E821" s="122">
        <v>1.864807629026147</v>
      </c>
      <c r="F821" s="84" t="s">
        <v>1936</v>
      </c>
      <c r="G821" s="84" t="b">
        <v>0</v>
      </c>
      <c r="H821" s="84" t="b">
        <v>0</v>
      </c>
      <c r="I821" s="84" t="b">
        <v>0</v>
      </c>
      <c r="J821" s="84" t="b">
        <v>0</v>
      </c>
      <c r="K821" s="84" t="b">
        <v>0</v>
      </c>
      <c r="L821" s="84" t="b">
        <v>0</v>
      </c>
    </row>
    <row r="822" spans="1:12" ht="15">
      <c r="A822" s="84" t="s">
        <v>2064</v>
      </c>
      <c r="B822" s="84" t="s">
        <v>2471</v>
      </c>
      <c r="C822" s="84">
        <v>2</v>
      </c>
      <c r="D822" s="122">
        <v>0.00433196796926299</v>
      </c>
      <c r="E822" s="122">
        <v>1.5126251109147846</v>
      </c>
      <c r="F822" s="84" t="s">
        <v>1936</v>
      </c>
      <c r="G822" s="84" t="b">
        <v>0</v>
      </c>
      <c r="H822" s="84" t="b">
        <v>0</v>
      </c>
      <c r="I822" s="84" t="b">
        <v>0</v>
      </c>
      <c r="J822" s="84" t="b">
        <v>0</v>
      </c>
      <c r="K822" s="84" t="b">
        <v>0</v>
      </c>
      <c r="L822" s="84" t="b">
        <v>0</v>
      </c>
    </row>
    <row r="823" spans="1:12" ht="15">
      <c r="A823" s="84" t="s">
        <v>2471</v>
      </c>
      <c r="B823" s="84" t="s">
        <v>2082</v>
      </c>
      <c r="C823" s="84">
        <v>2</v>
      </c>
      <c r="D823" s="122">
        <v>0.00433196796926299</v>
      </c>
      <c r="E823" s="122">
        <v>1.7678976160180906</v>
      </c>
      <c r="F823" s="84" t="s">
        <v>1936</v>
      </c>
      <c r="G823" s="84" t="b">
        <v>0</v>
      </c>
      <c r="H823" s="84" t="b">
        <v>0</v>
      </c>
      <c r="I823" s="84" t="b">
        <v>0</v>
      </c>
      <c r="J823" s="84" t="b">
        <v>0</v>
      </c>
      <c r="K823" s="84" t="b">
        <v>0</v>
      </c>
      <c r="L823" s="84" t="b">
        <v>0</v>
      </c>
    </row>
    <row r="824" spans="1:12" ht="15">
      <c r="A824" s="84" t="s">
        <v>2082</v>
      </c>
      <c r="B824" s="84" t="s">
        <v>2455</v>
      </c>
      <c r="C824" s="84">
        <v>2</v>
      </c>
      <c r="D824" s="122">
        <v>0.00433196796926299</v>
      </c>
      <c r="E824" s="122">
        <v>1.7678976160180906</v>
      </c>
      <c r="F824" s="84" t="s">
        <v>1936</v>
      </c>
      <c r="G824" s="84" t="b">
        <v>0</v>
      </c>
      <c r="H824" s="84" t="b">
        <v>0</v>
      </c>
      <c r="I824" s="84" t="b">
        <v>0</v>
      </c>
      <c r="J824" s="84" t="b">
        <v>1</v>
      </c>
      <c r="K824" s="84" t="b">
        <v>0</v>
      </c>
      <c r="L824" s="84" t="b">
        <v>0</v>
      </c>
    </row>
    <row r="825" spans="1:12" ht="15">
      <c r="A825" s="84" t="s">
        <v>2455</v>
      </c>
      <c r="B825" s="84" t="s">
        <v>2647</v>
      </c>
      <c r="C825" s="84">
        <v>2</v>
      </c>
      <c r="D825" s="122">
        <v>0.00433196796926299</v>
      </c>
      <c r="E825" s="122">
        <v>2.1658376246901283</v>
      </c>
      <c r="F825" s="84" t="s">
        <v>1936</v>
      </c>
      <c r="G825" s="84" t="b">
        <v>1</v>
      </c>
      <c r="H825" s="84" t="b">
        <v>0</v>
      </c>
      <c r="I825" s="84" t="b">
        <v>0</v>
      </c>
      <c r="J825" s="84" t="b">
        <v>0</v>
      </c>
      <c r="K825" s="84" t="b">
        <v>0</v>
      </c>
      <c r="L825" s="84" t="b">
        <v>0</v>
      </c>
    </row>
    <row r="826" spans="1:12" ht="15">
      <c r="A826" s="84" t="s">
        <v>2647</v>
      </c>
      <c r="B826" s="84" t="s">
        <v>2488</v>
      </c>
      <c r="C826" s="84">
        <v>2</v>
      </c>
      <c r="D826" s="122">
        <v>0.00433196796926299</v>
      </c>
      <c r="E826" s="122">
        <v>2.290776361298428</v>
      </c>
      <c r="F826" s="84" t="s">
        <v>1936</v>
      </c>
      <c r="G826" s="84" t="b">
        <v>0</v>
      </c>
      <c r="H826" s="84" t="b">
        <v>0</v>
      </c>
      <c r="I826" s="84" t="b">
        <v>0</v>
      </c>
      <c r="J826" s="84" t="b">
        <v>0</v>
      </c>
      <c r="K826" s="84" t="b">
        <v>0</v>
      </c>
      <c r="L826" s="84" t="b">
        <v>0</v>
      </c>
    </row>
    <row r="827" spans="1:12" ht="15">
      <c r="A827" s="84" t="s">
        <v>2488</v>
      </c>
      <c r="B827" s="84" t="s">
        <v>2556</v>
      </c>
      <c r="C827" s="84">
        <v>2</v>
      </c>
      <c r="D827" s="122">
        <v>0.00433196796926299</v>
      </c>
      <c r="E827" s="122">
        <v>2.114685102242747</v>
      </c>
      <c r="F827" s="84" t="s">
        <v>1936</v>
      </c>
      <c r="G827" s="84" t="b">
        <v>0</v>
      </c>
      <c r="H827" s="84" t="b">
        <v>0</v>
      </c>
      <c r="I827" s="84" t="b">
        <v>0</v>
      </c>
      <c r="J827" s="84" t="b">
        <v>1</v>
      </c>
      <c r="K827" s="84" t="b">
        <v>0</v>
      </c>
      <c r="L827" s="84" t="b">
        <v>0</v>
      </c>
    </row>
    <row r="828" spans="1:12" ht="15">
      <c r="A828" s="84" t="s">
        <v>2556</v>
      </c>
      <c r="B828" s="84" t="s">
        <v>2439</v>
      </c>
      <c r="C828" s="84">
        <v>2</v>
      </c>
      <c r="D828" s="122">
        <v>0.00433196796926299</v>
      </c>
      <c r="E828" s="122">
        <v>2.114685102242747</v>
      </c>
      <c r="F828" s="84" t="s">
        <v>1936</v>
      </c>
      <c r="G828" s="84" t="b">
        <v>1</v>
      </c>
      <c r="H828" s="84" t="b">
        <v>0</v>
      </c>
      <c r="I828" s="84" t="b">
        <v>0</v>
      </c>
      <c r="J828" s="84" t="b">
        <v>0</v>
      </c>
      <c r="K828" s="84" t="b">
        <v>0</v>
      </c>
      <c r="L828" s="84" t="b">
        <v>0</v>
      </c>
    </row>
    <row r="829" spans="1:12" ht="15">
      <c r="A829" s="84" t="s">
        <v>2439</v>
      </c>
      <c r="B829" s="84" t="s">
        <v>2443</v>
      </c>
      <c r="C829" s="84">
        <v>2</v>
      </c>
      <c r="D829" s="122">
        <v>0.00433196796926299</v>
      </c>
      <c r="E829" s="122">
        <v>2.290776361298428</v>
      </c>
      <c r="F829" s="84" t="s">
        <v>1936</v>
      </c>
      <c r="G829" s="84" t="b">
        <v>0</v>
      </c>
      <c r="H829" s="84" t="b">
        <v>0</v>
      </c>
      <c r="I829" s="84" t="b">
        <v>0</v>
      </c>
      <c r="J829" s="84" t="b">
        <v>0</v>
      </c>
      <c r="K829" s="84" t="b">
        <v>0</v>
      </c>
      <c r="L829" s="84" t="b">
        <v>0</v>
      </c>
    </row>
    <row r="830" spans="1:12" ht="15">
      <c r="A830" s="84" t="s">
        <v>581</v>
      </c>
      <c r="B830" s="84" t="s">
        <v>2067</v>
      </c>
      <c r="C830" s="84">
        <v>2</v>
      </c>
      <c r="D830" s="122">
        <v>0.00433196796926299</v>
      </c>
      <c r="E830" s="122">
        <v>1.4668676203541096</v>
      </c>
      <c r="F830" s="84" t="s">
        <v>1936</v>
      </c>
      <c r="G830" s="84" t="b">
        <v>0</v>
      </c>
      <c r="H830" s="84" t="b">
        <v>0</v>
      </c>
      <c r="I830" s="84" t="b">
        <v>0</v>
      </c>
      <c r="J830" s="84" t="b">
        <v>0</v>
      </c>
      <c r="K830" s="84" t="b">
        <v>0</v>
      </c>
      <c r="L830" s="84" t="b">
        <v>0</v>
      </c>
    </row>
    <row r="831" spans="1:12" ht="15">
      <c r="A831" s="84" t="s">
        <v>252</v>
      </c>
      <c r="B831" s="84" t="s">
        <v>2519</v>
      </c>
      <c r="C831" s="84">
        <v>2</v>
      </c>
      <c r="D831" s="122">
        <v>0.00433196796926299</v>
      </c>
      <c r="E831" s="122">
        <v>1.1446483256201903</v>
      </c>
      <c r="F831" s="84" t="s">
        <v>1936</v>
      </c>
      <c r="G831" s="84" t="b">
        <v>0</v>
      </c>
      <c r="H831" s="84" t="b">
        <v>0</v>
      </c>
      <c r="I831" s="84" t="b">
        <v>0</v>
      </c>
      <c r="J831" s="84" t="b">
        <v>0</v>
      </c>
      <c r="K831" s="84" t="b">
        <v>1</v>
      </c>
      <c r="L831" s="84" t="b">
        <v>0</v>
      </c>
    </row>
    <row r="832" spans="1:12" ht="15">
      <c r="A832" s="84" t="s">
        <v>2519</v>
      </c>
      <c r="B832" s="84" t="s">
        <v>2434</v>
      </c>
      <c r="C832" s="84">
        <v>2</v>
      </c>
      <c r="D832" s="122">
        <v>0.00433196796926299</v>
      </c>
      <c r="E832" s="122">
        <v>2.290776361298428</v>
      </c>
      <c r="F832" s="84" t="s">
        <v>1936</v>
      </c>
      <c r="G832" s="84" t="b">
        <v>0</v>
      </c>
      <c r="H832" s="84" t="b">
        <v>1</v>
      </c>
      <c r="I832" s="84" t="b">
        <v>0</v>
      </c>
      <c r="J832" s="84" t="b">
        <v>0</v>
      </c>
      <c r="K832" s="84" t="b">
        <v>0</v>
      </c>
      <c r="L832" s="84" t="b">
        <v>0</v>
      </c>
    </row>
    <row r="833" spans="1:12" ht="15">
      <c r="A833" s="84" t="s">
        <v>2464</v>
      </c>
      <c r="B833" s="84" t="s">
        <v>2083</v>
      </c>
      <c r="C833" s="84">
        <v>2</v>
      </c>
      <c r="D833" s="122">
        <v>0.00433196796926299</v>
      </c>
      <c r="E833" s="122">
        <v>2.1658376246901283</v>
      </c>
      <c r="F833" s="84" t="s">
        <v>1936</v>
      </c>
      <c r="G833" s="84" t="b">
        <v>0</v>
      </c>
      <c r="H833" s="84" t="b">
        <v>0</v>
      </c>
      <c r="I833" s="84" t="b">
        <v>0</v>
      </c>
      <c r="J833" s="84" t="b">
        <v>0</v>
      </c>
      <c r="K833" s="84" t="b">
        <v>0</v>
      </c>
      <c r="L833" s="84" t="b">
        <v>0</v>
      </c>
    </row>
    <row r="834" spans="1:12" ht="15">
      <c r="A834" s="84" t="s">
        <v>2068</v>
      </c>
      <c r="B834" s="84" t="s">
        <v>2105</v>
      </c>
      <c r="C834" s="84">
        <v>2</v>
      </c>
      <c r="D834" s="122">
        <v>0.00433196796926299</v>
      </c>
      <c r="E834" s="122">
        <v>1.8928363526263907</v>
      </c>
      <c r="F834" s="84" t="s">
        <v>1936</v>
      </c>
      <c r="G834" s="84" t="b">
        <v>0</v>
      </c>
      <c r="H834" s="84" t="b">
        <v>0</v>
      </c>
      <c r="I834" s="84" t="b">
        <v>0</v>
      </c>
      <c r="J834" s="84" t="b">
        <v>0</v>
      </c>
      <c r="K834" s="84" t="b">
        <v>0</v>
      </c>
      <c r="L834" s="84" t="b">
        <v>0</v>
      </c>
    </row>
    <row r="835" spans="1:12" ht="15">
      <c r="A835" s="84" t="s">
        <v>2105</v>
      </c>
      <c r="B835" s="84" t="s">
        <v>2424</v>
      </c>
      <c r="C835" s="84">
        <v>2</v>
      </c>
      <c r="D835" s="122">
        <v>0.00433196796926299</v>
      </c>
      <c r="E835" s="122">
        <v>1.989746365634447</v>
      </c>
      <c r="F835" s="84" t="s">
        <v>1936</v>
      </c>
      <c r="G835" s="84" t="b">
        <v>0</v>
      </c>
      <c r="H835" s="84" t="b">
        <v>0</v>
      </c>
      <c r="I835" s="84" t="b">
        <v>0</v>
      </c>
      <c r="J835" s="84" t="b">
        <v>0</v>
      </c>
      <c r="K835" s="84" t="b">
        <v>0</v>
      </c>
      <c r="L835" s="84" t="b">
        <v>0</v>
      </c>
    </row>
    <row r="836" spans="1:12" ht="15">
      <c r="A836" s="84" t="s">
        <v>2452</v>
      </c>
      <c r="B836" s="84" t="s">
        <v>2520</v>
      </c>
      <c r="C836" s="84">
        <v>2</v>
      </c>
      <c r="D836" s="122">
        <v>0.00433196796926299</v>
      </c>
      <c r="E836" s="122">
        <v>2.290776361298428</v>
      </c>
      <c r="F836" s="84" t="s">
        <v>1936</v>
      </c>
      <c r="G836" s="84" t="b">
        <v>0</v>
      </c>
      <c r="H836" s="84" t="b">
        <v>0</v>
      </c>
      <c r="I836" s="84" t="b">
        <v>0</v>
      </c>
      <c r="J836" s="84" t="b">
        <v>0</v>
      </c>
      <c r="K836" s="84" t="b">
        <v>0</v>
      </c>
      <c r="L836" s="84" t="b">
        <v>0</v>
      </c>
    </row>
    <row r="837" spans="1:12" ht="15">
      <c r="A837" s="84" t="s">
        <v>2520</v>
      </c>
      <c r="B837" s="84" t="s">
        <v>2100</v>
      </c>
      <c r="C837" s="84">
        <v>2</v>
      </c>
      <c r="D837" s="122">
        <v>0.00433196796926299</v>
      </c>
      <c r="E837" s="122">
        <v>2.4668676203541096</v>
      </c>
      <c r="F837" s="84" t="s">
        <v>1936</v>
      </c>
      <c r="G837" s="84" t="b">
        <v>0</v>
      </c>
      <c r="H837" s="84" t="b">
        <v>0</v>
      </c>
      <c r="I837" s="84" t="b">
        <v>0</v>
      </c>
      <c r="J837" s="84" t="b">
        <v>0</v>
      </c>
      <c r="K837" s="84" t="b">
        <v>0</v>
      </c>
      <c r="L837" s="84" t="b">
        <v>0</v>
      </c>
    </row>
    <row r="838" spans="1:12" ht="15">
      <c r="A838" s="84" t="s">
        <v>2100</v>
      </c>
      <c r="B838" s="84" t="s">
        <v>294</v>
      </c>
      <c r="C838" s="84">
        <v>2</v>
      </c>
      <c r="D838" s="122">
        <v>0.00433196796926299</v>
      </c>
      <c r="E838" s="122">
        <v>2.4668676203541096</v>
      </c>
      <c r="F838" s="84" t="s">
        <v>1936</v>
      </c>
      <c r="G838" s="84" t="b">
        <v>0</v>
      </c>
      <c r="H838" s="84" t="b">
        <v>0</v>
      </c>
      <c r="I838" s="84" t="b">
        <v>0</v>
      </c>
      <c r="J838" s="84" t="b">
        <v>0</v>
      </c>
      <c r="K838" s="84" t="b">
        <v>0</v>
      </c>
      <c r="L838" s="84" t="b">
        <v>0</v>
      </c>
    </row>
    <row r="839" spans="1:12" ht="15">
      <c r="A839" s="84" t="s">
        <v>2026</v>
      </c>
      <c r="B839" s="84" t="s">
        <v>2025</v>
      </c>
      <c r="C839" s="84">
        <v>2</v>
      </c>
      <c r="D839" s="122">
        <v>0.00433196796926299</v>
      </c>
      <c r="E839" s="122">
        <v>1.6709876030100341</v>
      </c>
      <c r="F839" s="84" t="s">
        <v>1936</v>
      </c>
      <c r="G839" s="84" t="b">
        <v>0</v>
      </c>
      <c r="H839" s="84" t="b">
        <v>0</v>
      </c>
      <c r="I839" s="84" t="b">
        <v>0</v>
      </c>
      <c r="J839" s="84" t="b">
        <v>0</v>
      </c>
      <c r="K839" s="84" t="b">
        <v>0</v>
      </c>
      <c r="L839" s="84" t="b">
        <v>0</v>
      </c>
    </row>
    <row r="840" spans="1:12" ht="15">
      <c r="A840" s="84" t="s">
        <v>2025</v>
      </c>
      <c r="B840" s="84" t="s">
        <v>2072</v>
      </c>
      <c r="C840" s="84">
        <v>2</v>
      </c>
      <c r="D840" s="122">
        <v>0.00433196796926299</v>
      </c>
      <c r="E840" s="122">
        <v>2.068927611682072</v>
      </c>
      <c r="F840" s="84" t="s">
        <v>1936</v>
      </c>
      <c r="G840" s="84" t="b">
        <v>0</v>
      </c>
      <c r="H840" s="84" t="b">
        <v>0</v>
      </c>
      <c r="I840" s="84" t="b">
        <v>0</v>
      </c>
      <c r="J840" s="84" t="b">
        <v>0</v>
      </c>
      <c r="K840" s="84" t="b">
        <v>0</v>
      </c>
      <c r="L840" s="84" t="b">
        <v>0</v>
      </c>
    </row>
    <row r="841" spans="1:12" ht="15">
      <c r="A841" s="84" t="s">
        <v>2072</v>
      </c>
      <c r="B841" s="84" t="s">
        <v>2067</v>
      </c>
      <c r="C841" s="84">
        <v>2</v>
      </c>
      <c r="D841" s="122">
        <v>0.00433196796926299</v>
      </c>
      <c r="E841" s="122">
        <v>2.068927611682072</v>
      </c>
      <c r="F841" s="84" t="s">
        <v>1936</v>
      </c>
      <c r="G841" s="84" t="b">
        <v>0</v>
      </c>
      <c r="H841" s="84" t="b">
        <v>0</v>
      </c>
      <c r="I841" s="84" t="b">
        <v>0</v>
      </c>
      <c r="J841" s="84" t="b">
        <v>0</v>
      </c>
      <c r="K841" s="84" t="b">
        <v>0</v>
      </c>
      <c r="L841" s="84" t="b">
        <v>0</v>
      </c>
    </row>
    <row r="842" spans="1:12" ht="15">
      <c r="A842" s="84" t="s">
        <v>2067</v>
      </c>
      <c r="B842" s="84" t="s">
        <v>2459</v>
      </c>
      <c r="C842" s="84">
        <v>2</v>
      </c>
      <c r="D842" s="122">
        <v>0.00433196796926299</v>
      </c>
      <c r="E842" s="122">
        <v>1.8928363526263907</v>
      </c>
      <c r="F842" s="84" t="s">
        <v>1936</v>
      </c>
      <c r="G842" s="84" t="b">
        <v>0</v>
      </c>
      <c r="H842" s="84" t="b">
        <v>0</v>
      </c>
      <c r="I842" s="84" t="b">
        <v>0</v>
      </c>
      <c r="J842" s="84" t="b">
        <v>0</v>
      </c>
      <c r="K842" s="84" t="b">
        <v>0</v>
      </c>
      <c r="L842" s="84" t="b">
        <v>0</v>
      </c>
    </row>
    <row r="843" spans="1:12" ht="15">
      <c r="A843" s="84" t="s">
        <v>2459</v>
      </c>
      <c r="B843" s="84" t="s">
        <v>2445</v>
      </c>
      <c r="C843" s="84">
        <v>2</v>
      </c>
      <c r="D843" s="122">
        <v>0.00433196796926299</v>
      </c>
      <c r="E843" s="122">
        <v>2.290776361298428</v>
      </c>
      <c r="F843" s="84" t="s">
        <v>1936</v>
      </c>
      <c r="G843" s="84" t="b">
        <v>0</v>
      </c>
      <c r="H843" s="84" t="b">
        <v>0</v>
      </c>
      <c r="I843" s="84" t="b">
        <v>0</v>
      </c>
      <c r="J843" s="84" t="b">
        <v>0</v>
      </c>
      <c r="K843" s="84" t="b">
        <v>0</v>
      </c>
      <c r="L843" s="84" t="b">
        <v>0</v>
      </c>
    </row>
    <row r="844" spans="1:12" ht="15">
      <c r="A844" s="84" t="s">
        <v>2445</v>
      </c>
      <c r="B844" s="84" t="s">
        <v>2467</v>
      </c>
      <c r="C844" s="84">
        <v>2</v>
      </c>
      <c r="D844" s="122">
        <v>0.00433196796926299</v>
      </c>
      <c r="E844" s="122">
        <v>2.290776361298428</v>
      </c>
      <c r="F844" s="84" t="s">
        <v>1936</v>
      </c>
      <c r="G844" s="84" t="b">
        <v>0</v>
      </c>
      <c r="H844" s="84" t="b">
        <v>0</v>
      </c>
      <c r="I844" s="84" t="b">
        <v>0</v>
      </c>
      <c r="J844" s="84" t="b">
        <v>0</v>
      </c>
      <c r="K844" s="84" t="b">
        <v>0</v>
      </c>
      <c r="L844" s="84" t="b">
        <v>0</v>
      </c>
    </row>
    <row r="845" spans="1:12" ht="15">
      <c r="A845" s="84" t="s">
        <v>2467</v>
      </c>
      <c r="B845" s="84" t="s">
        <v>2432</v>
      </c>
      <c r="C845" s="84">
        <v>2</v>
      </c>
      <c r="D845" s="122">
        <v>0.00433196796926299</v>
      </c>
      <c r="E845" s="122">
        <v>2.114685102242747</v>
      </c>
      <c r="F845" s="84" t="s">
        <v>1936</v>
      </c>
      <c r="G845" s="84" t="b">
        <v>0</v>
      </c>
      <c r="H845" s="84" t="b">
        <v>0</v>
      </c>
      <c r="I845" s="84" t="b">
        <v>0</v>
      </c>
      <c r="J845" s="84" t="b">
        <v>1</v>
      </c>
      <c r="K845" s="84" t="b">
        <v>0</v>
      </c>
      <c r="L845" s="84" t="b">
        <v>0</v>
      </c>
    </row>
    <row r="846" spans="1:12" ht="15">
      <c r="A846" s="84" t="s">
        <v>2432</v>
      </c>
      <c r="B846" s="84" t="s">
        <v>295</v>
      </c>
      <c r="C846" s="84">
        <v>2</v>
      </c>
      <c r="D846" s="122">
        <v>0.00433196796926299</v>
      </c>
      <c r="E846" s="122">
        <v>2.290776361298428</v>
      </c>
      <c r="F846" s="84" t="s">
        <v>1936</v>
      </c>
      <c r="G846" s="84" t="b">
        <v>1</v>
      </c>
      <c r="H846" s="84" t="b">
        <v>0</v>
      </c>
      <c r="I846" s="84" t="b">
        <v>0</v>
      </c>
      <c r="J846" s="84" t="b">
        <v>0</v>
      </c>
      <c r="K846" s="84" t="b">
        <v>0</v>
      </c>
      <c r="L846" s="84" t="b">
        <v>0</v>
      </c>
    </row>
    <row r="847" spans="1:12" ht="15">
      <c r="A847" s="84" t="s">
        <v>295</v>
      </c>
      <c r="B847" s="84" t="s">
        <v>2595</v>
      </c>
      <c r="C847" s="84">
        <v>2</v>
      </c>
      <c r="D847" s="122">
        <v>0.00433196796926299</v>
      </c>
      <c r="E847" s="122">
        <v>2.4668676203541096</v>
      </c>
      <c r="F847" s="84" t="s">
        <v>1936</v>
      </c>
      <c r="G847" s="84" t="b">
        <v>0</v>
      </c>
      <c r="H847" s="84" t="b">
        <v>0</v>
      </c>
      <c r="I847" s="84" t="b">
        <v>0</v>
      </c>
      <c r="J847" s="84" t="b">
        <v>0</v>
      </c>
      <c r="K847" s="84" t="b">
        <v>0</v>
      </c>
      <c r="L847" s="84" t="b">
        <v>0</v>
      </c>
    </row>
    <row r="848" spans="1:12" ht="15">
      <c r="A848" s="84" t="s">
        <v>265</v>
      </c>
      <c r="B848" s="84" t="s">
        <v>302</v>
      </c>
      <c r="C848" s="84">
        <v>2</v>
      </c>
      <c r="D848" s="122">
        <v>0.00433196796926299</v>
      </c>
      <c r="E848" s="122">
        <v>1.328564922187828</v>
      </c>
      <c r="F848" s="84" t="s">
        <v>1936</v>
      </c>
      <c r="G848" s="84" t="b">
        <v>0</v>
      </c>
      <c r="H848" s="84" t="b">
        <v>0</v>
      </c>
      <c r="I848" s="84" t="b">
        <v>0</v>
      </c>
      <c r="J848" s="84" t="b">
        <v>0</v>
      </c>
      <c r="K848" s="84" t="b">
        <v>0</v>
      </c>
      <c r="L848" s="84" t="b">
        <v>0</v>
      </c>
    </row>
    <row r="849" spans="1:12" ht="15">
      <c r="A849" s="84" t="s">
        <v>2551</v>
      </c>
      <c r="B849" s="84" t="s">
        <v>2744</v>
      </c>
      <c r="C849" s="84">
        <v>2</v>
      </c>
      <c r="D849" s="122">
        <v>0.00433196796926299</v>
      </c>
      <c r="E849" s="122">
        <v>2.1658376246901283</v>
      </c>
      <c r="F849" s="84" t="s">
        <v>1936</v>
      </c>
      <c r="G849" s="84" t="b">
        <v>0</v>
      </c>
      <c r="H849" s="84" t="b">
        <v>0</v>
      </c>
      <c r="I849" s="84" t="b">
        <v>0</v>
      </c>
      <c r="J849" s="84" t="b">
        <v>0</v>
      </c>
      <c r="K849" s="84" t="b">
        <v>0</v>
      </c>
      <c r="L849" s="84" t="b">
        <v>0</v>
      </c>
    </row>
    <row r="850" spans="1:12" ht="15">
      <c r="A850" s="84" t="s">
        <v>2509</v>
      </c>
      <c r="B850" s="84" t="s">
        <v>2637</v>
      </c>
      <c r="C850" s="84">
        <v>2</v>
      </c>
      <c r="D850" s="122">
        <v>0.00433196796926299</v>
      </c>
      <c r="E850" s="122">
        <v>1.8928363526263907</v>
      </c>
      <c r="F850" s="84" t="s">
        <v>1936</v>
      </c>
      <c r="G850" s="84" t="b">
        <v>0</v>
      </c>
      <c r="H850" s="84" t="b">
        <v>0</v>
      </c>
      <c r="I850" s="84" t="b">
        <v>0</v>
      </c>
      <c r="J850" s="84" t="b">
        <v>0</v>
      </c>
      <c r="K850" s="84" t="b">
        <v>0</v>
      </c>
      <c r="L850" s="84" t="b">
        <v>0</v>
      </c>
    </row>
    <row r="851" spans="1:12" ht="15">
      <c r="A851" s="84" t="s">
        <v>2790</v>
      </c>
      <c r="B851" s="84" t="s">
        <v>262</v>
      </c>
      <c r="C851" s="84">
        <v>2</v>
      </c>
      <c r="D851" s="122">
        <v>0.00433196796926299</v>
      </c>
      <c r="E851" s="122">
        <v>1.864807629026147</v>
      </c>
      <c r="F851" s="84" t="s">
        <v>1936</v>
      </c>
      <c r="G851" s="84" t="b">
        <v>0</v>
      </c>
      <c r="H851" s="84" t="b">
        <v>0</v>
      </c>
      <c r="I851" s="84" t="b">
        <v>0</v>
      </c>
      <c r="J851" s="84" t="b">
        <v>0</v>
      </c>
      <c r="K851" s="84" t="b">
        <v>0</v>
      </c>
      <c r="L851" s="84" t="b">
        <v>0</v>
      </c>
    </row>
    <row r="852" spans="1:12" ht="15">
      <c r="A852" s="84" t="s">
        <v>242</v>
      </c>
      <c r="B852" s="84" t="s">
        <v>2791</v>
      </c>
      <c r="C852" s="84">
        <v>2</v>
      </c>
      <c r="D852" s="122">
        <v>0.00433196796926299</v>
      </c>
      <c r="E852" s="122">
        <v>1.864807629026147</v>
      </c>
      <c r="F852" s="84" t="s">
        <v>1936</v>
      </c>
      <c r="G852" s="84" t="b">
        <v>0</v>
      </c>
      <c r="H852" s="84" t="b">
        <v>0</v>
      </c>
      <c r="I852" s="84" t="b">
        <v>0</v>
      </c>
      <c r="J852" s="84" t="b">
        <v>0</v>
      </c>
      <c r="K852" s="84" t="b">
        <v>0</v>
      </c>
      <c r="L852" s="84" t="b">
        <v>0</v>
      </c>
    </row>
    <row r="853" spans="1:12" ht="15">
      <c r="A853" s="84" t="s">
        <v>2791</v>
      </c>
      <c r="B853" s="84" t="s">
        <v>2460</v>
      </c>
      <c r="C853" s="84">
        <v>2</v>
      </c>
      <c r="D853" s="122">
        <v>0.00433196796926299</v>
      </c>
      <c r="E853" s="122">
        <v>2.4668676203541096</v>
      </c>
      <c r="F853" s="84" t="s">
        <v>1936</v>
      </c>
      <c r="G853" s="84" t="b">
        <v>0</v>
      </c>
      <c r="H853" s="84" t="b">
        <v>0</v>
      </c>
      <c r="I853" s="84" t="b">
        <v>0</v>
      </c>
      <c r="J853" s="84" t="b">
        <v>1</v>
      </c>
      <c r="K853" s="84" t="b">
        <v>0</v>
      </c>
      <c r="L853" s="84" t="b">
        <v>0</v>
      </c>
    </row>
    <row r="854" spans="1:12" ht="15">
      <c r="A854" s="84" t="s">
        <v>2460</v>
      </c>
      <c r="B854" s="84" t="s">
        <v>2458</v>
      </c>
      <c r="C854" s="84">
        <v>2</v>
      </c>
      <c r="D854" s="122">
        <v>0.00433196796926299</v>
      </c>
      <c r="E854" s="122">
        <v>2.290776361298428</v>
      </c>
      <c r="F854" s="84" t="s">
        <v>1936</v>
      </c>
      <c r="G854" s="84" t="b">
        <v>1</v>
      </c>
      <c r="H854" s="84" t="b">
        <v>0</v>
      </c>
      <c r="I854" s="84" t="b">
        <v>0</v>
      </c>
      <c r="J854" s="84" t="b">
        <v>1</v>
      </c>
      <c r="K854" s="84" t="b">
        <v>0</v>
      </c>
      <c r="L854" s="84" t="b">
        <v>0</v>
      </c>
    </row>
    <row r="855" spans="1:12" ht="15">
      <c r="A855" s="84" t="s">
        <v>2458</v>
      </c>
      <c r="B855" s="84" t="s">
        <v>2792</v>
      </c>
      <c r="C855" s="84">
        <v>2</v>
      </c>
      <c r="D855" s="122">
        <v>0.00433196796926299</v>
      </c>
      <c r="E855" s="122">
        <v>2.290776361298428</v>
      </c>
      <c r="F855" s="84" t="s">
        <v>1936</v>
      </c>
      <c r="G855" s="84" t="b">
        <v>1</v>
      </c>
      <c r="H855" s="84" t="b">
        <v>0</v>
      </c>
      <c r="I855" s="84" t="b">
        <v>0</v>
      </c>
      <c r="J855" s="84" t="b">
        <v>0</v>
      </c>
      <c r="K855" s="84" t="b">
        <v>0</v>
      </c>
      <c r="L855" s="84" t="b">
        <v>0</v>
      </c>
    </row>
    <row r="856" spans="1:12" ht="15">
      <c r="A856" s="84" t="s">
        <v>2792</v>
      </c>
      <c r="B856" s="84" t="s">
        <v>575</v>
      </c>
      <c r="C856" s="84">
        <v>2</v>
      </c>
      <c r="D856" s="122">
        <v>0.00433196796926299</v>
      </c>
      <c r="E856" s="122">
        <v>2.4668676203541096</v>
      </c>
      <c r="F856" s="84" t="s">
        <v>1936</v>
      </c>
      <c r="G856" s="84" t="b">
        <v>0</v>
      </c>
      <c r="H856" s="84" t="b">
        <v>0</v>
      </c>
      <c r="I856" s="84" t="b">
        <v>0</v>
      </c>
      <c r="J856" s="84" t="b">
        <v>0</v>
      </c>
      <c r="K856" s="84" t="b">
        <v>0</v>
      </c>
      <c r="L856" s="84" t="b">
        <v>0</v>
      </c>
    </row>
    <row r="857" spans="1:12" ht="15">
      <c r="A857" s="84" t="s">
        <v>575</v>
      </c>
      <c r="B857" s="84" t="s">
        <v>2455</v>
      </c>
      <c r="C857" s="84">
        <v>2</v>
      </c>
      <c r="D857" s="122">
        <v>0.00433196796926299</v>
      </c>
      <c r="E857" s="122">
        <v>2.1658376246901283</v>
      </c>
      <c r="F857" s="84" t="s">
        <v>1936</v>
      </c>
      <c r="G857" s="84" t="b">
        <v>0</v>
      </c>
      <c r="H857" s="84" t="b">
        <v>0</v>
      </c>
      <c r="I857" s="84" t="b">
        <v>0</v>
      </c>
      <c r="J857" s="84" t="b">
        <v>1</v>
      </c>
      <c r="K857" s="84" t="b">
        <v>0</v>
      </c>
      <c r="L857" s="84" t="b">
        <v>0</v>
      </c>
    </row>
    <row r="858" spans="1:12" ht="15">
      <c r="A858" s="84" t="s">
        <v>2455</v>
      </c>
      <c r="B858" s="84" t="s">
        <v>2641</v>
      </c>
      <c r="C858" s="84">
        <v>2</v>
      </c>
      <c r="D858" s="122">
        <v>0.00433196796926299</v>
      </c>
      <c r="E858" s="122">
        <v>2.1658376246901283</v>
      </c>
      <c r="F858" s="84" t="s">
        <v>1936</v>
      </c>
      <c r="G858" s="84" t="b">
        <v>1</v>
      </c>
      <c r="H858" s="84" t="b">
        <v>0</v>
      </c>
      <c r="I858" s="84" t="b">
        <v>0</v>
      </c>
      <c r="J858" s="84" t="b">
        <v>0</v>
      </c>
      <c r="K858" s="84" t="b">
        <v>0</v>
      </c>
      <c r="L858" s="84" t="b">
        <v>0</v>
      </c>
    </row>
    <row r="859" spans="1:12" ht="15">
      <c r="A859" s="84" t="s">
        <v>2641</v>
      </c>
      <c r="B859" s="84" t="s">
        <v>562</v>
      </c>
      <c r="C859" s="84">
        <v>2</v>
      </c>
      <c r="D859" s="122">
        <v>0.00433196796926299</v>
      </c>
      <c r="E859" s="122">
        <v>2.068927611682072</v>
      </c>
      <c r="F859" s="84" t="s">
        <v>1936</v>
      </c>
      <c r="G859" s="84" t="b">
        <v>0</v>
      </c>
      <c r="H859" s="84" t="b">
        <v>0</v>
      </c>
      <c r="I859" s="84" t="b">
        <v>0</v>
      </c>
      <c r="J859" s="84" t="b">
        <v>0</v>
      </c>
      <c r="K859" s="84" t="b">
        <v>0</v>
      </c>
      <c r="L859" s="84" t="b">
        <v>0</v>
      </c>
    </row>
    <row r="860" spans="1:12" ht="15">
      <c r="A860" s="84" t="s">
        <v>562</v>
      </c>
      <c r="B860" s="84" t="s">
        <v>2065</v>
      </c>
      <c r="C860" s="84">
        <v>2</v>
      </c>
      <c r="D860" s="122">
        <v>0.00433196796926299</v>
      </c>
      <c r="E860" s="122">
        <v>1.5248595673317962</v>
      </c>
      <c r="F860" s="84" t="s">
        <v>1936</v>
      </c>
      <c r="G860" s="84" t="b">
        <v>0</v>
      </c>
      <c r="H860" s="84" t="b">
        <v>0</v>
      </c>
      <c r="I860" s="84" t="b">
        <v>0</v>
      </c>
      <c r="J860" s="84" t="b">
        <v>0</v>
      </c>
      <c r="K860" s="84" t="b">
        <v>0</v>
      </c>
      <c r="L860" s="84" t="b">
        <v>0</v>
      </c>
    </row>
    <row r="861" spans="1:12" ht="15">
      <c r="A861" s="84" t="s">
        <v>2430</v>
      </c>
      <c r="B861" s="84" t="s">
        <v>2071</v>
      </c>
      <c r="C861" s="84">
        <v>2</v>
      </c>
      <c r="D861" s="122">
        <v>0.00433196796926299</v>
      </c>
      <c r="E861" s="122">
        <v>2.114685102242747</v>
      </c>
      <c r="F861" s="84" t="s">
        <v>1936</v>
      </c>
      <c r="G861" s="84" t="b">
        <v>0</v>
      </c>
      <c r="H861" s="84" t="b">
        <v>0</v>
      </c>
      <c r="I861" s="84" t="b">
        <v>0</v>
      </c>
      <c r="J861" s="84" t="b">
        <v>1</v>
      </c>
      <c r="K861" s="84" t="b">
        <v>0</v>
      </c>
      <c r="L861" s="84" t="b">
        <v>0</v>
      </c>
    </row>
    <row r="862" spans="1:12" ht="15">
      <c r="A862" s="84" t="s">
        <v>2071</v>
      </c>
      <c r="B862" s="84" t="s">
        <v>2462</v>
      </c>
      <c r="C862" s="84">
        <v>2</v>
      </c>
      <c r="D862" s="122">
        <v>0.00433196796926299</v>
      </c>
      <c r="E862" s="122">
        <v>2.290776361298428</v>
      </c>
      <c r="F862" s="84" t="s">
        <v>1936</v>
      </c>
      <c r="G862" s="84" t="b">
        <v>1</v>
      </c>
      <c r="H862" s="84" t="b">
        <v>0</v>
      </c>
      <c r="I862" s="84" t="b">
        <v>0</v>
      </c>
      <c r="J862" s="84" t="b">
        <v>0</v>
      </c>
      <c r="K862" s="84" t="b">
        <v>0</v>
      </c>
      <c r="L862" s="84" t="b">
        <v>0</v>
      </c>
    </row>
    <row r="863" spans="1:12" ht="15">
      <c r="A863" s="84" t="s">
        <v>2462</v>
      </c>
      <c r="B863" s="84" t="s">
        <v>2026</v>
      </c>
      <c r="C863" s="84">
        <v>2</v>
      </c>
      <c r="D863" s="122">
        <v>0.00433196796926299</v>
      </c>
      <c r="E863" s="122">
        <v>1.989746365634447</v>
      </c>
      <c r="F863" s="84" t="s">
        <v>1936</v>
      </c>
      <c r="G863" s="84" t="b">
        <v>0</v>
      </c>
      <c r="H863" s="84" t="b">
        <v>0</v>
      </c>
      <c r="I863" s="84" t="b">
        <v>0</v>
      </c>
      <c r="J863" s="84" t="b">
        <v>0</v>
      </c>
      <c r="K863" s="84" t="b">
        <v>0</v>
      </c>
      <c r="L863" s="84" t="b">
        <v>0</v>
      </c>
    </row>
    <row r="864" spans="1:12" ht="15">
      <c r="A864" s="84" t="s">
        <v>2026</v>
      </c>
      <c r="B864" s="84" t="s">
        <v>265</v>
      </c>
      <c r="C864" s="84">
        <v>2</v>
      </c>
      <c r="D864" s="122">
        <v>0.00433196796926299</v>
      </c>
      <c r="E864" s="122">
        <v>1.2907763612984282</v>
      </c>
      <c r="F864" s="84" t="s">
        <v>1936</v>
      </c>
      <c r="G864" s="84" t="b">
        <v>0</v>
      </c>
      <c r="H864" s="84" t="b">
        <v>0</v>
      </c>
      <c r="I864" s="84" t="b">
        <v>0</v>
      </c>
      <c r="J864" s="84" t="b">
        <v>0</v>
      </c>
      <c r="K864" s="84" t="b">
        <v>0</v>
      </c>
      <c r="L864" s="84" t="b">
        <v>0</v>
      </c>
    </row>
    <row r="865" spans="1:12" ht="15">
      <c r="A865" s="84" t="s">
        <v>265</v>
      </c>
      <c r="B865" s="84" t="s">
        <v>2433</v>
      </c>
      <c r="C865" s="84">
        <v>2</v>
      </c>
      <c r="D865" s="122">
        <v>0.00433196796926299</v>
      </c>
      <c r="E865" s="122">
        <v>1.7265049308598657</v>
      </c>
      <c r="F865" s="84" t="s">
        <v>1936</v>
      </c>
      <c r="G865" s="84" t="b">
        <v>0</v>
      </c>
      <c r="H865" s="84" t="b">
        <v>0</v>
      </c>
      <c r="I865" s="84" t="b">
        <v>0</v>
      </c>
      <c r="J865" s="84" t="b">
        <v>0</v>
      </c>
      <c r="K865" s="84" t="b">
        <v>0</v>
      </c>
      <c r="L865" s="84" t="b">
        <v>0</v>
      </c>
    </row>
    <row r="866" spans="1:12" ht="15">
      <c r="A866" s="84" t="s">
        <v>2433</v>
      </c>
      <c r="B866" s="84" t="s">
        <v>2431</v>
      </c>
      <c r="C866" s="84">
        <v>2</v>
      </c>
      <c r="D866" s="122">
        <v>0.00433196796926299</v>
      </c>
      <c r="E866" s="122">
        <v>2.290776361298428</v>
      </c>
      <c r="F866" s="84" t="s">
        <v>1936</v>
      </c>
      <c r="G866" s="84" t="b">
        <v>0</v>
      </c>
      <c r="H866" s="84" t="b">
        <v>0</v>
      </c>
      <c r="I866" s="84" t="b">
        <v>0</v>
      </c>
      <c r="J866" s="84" t="b">
        <v>0</v>
      </c>
      <c r="K866" s="84" t="b">
        <v>0</v>
      </c>
      <c r="L866" s="84" t="b">
        <v>0</v>
      </c>
    </row>
    <row r="867" spans="1:12" ht="15">
      <c r="A867" s="84" t="s">
        <v>2431</v>
      </c>
      <c r="B867" s="84" t="s">
        <v>2440</v>
      </c>
      <c r="C867" s="84">
        <v>2</v>
      </c>
      <c r="D867" s="122">
        <v>0.00433196796926299</v>
      </c>
      <c r="E867" s="122">
        <v>2.290776361298428</v>
      </c>
      <c r="F867" s="84" t="s">
        <v>1936</v>
      </c>
      <c r="G867" s="84" t="b">
        <v>0</v>
      </c>
      <c r="H867" s="84" t="b">
        <v>0</v>
      </c>
      <c r="I867" s="84" t="b">
        <v>0</v>
      </c>
      <c r="J867" s="84" t="b">
        <v>0</v>
      </c>
      <c r="K867" s="84" t="b">
        <v>0</v>
      </c>
      <c r="L867" s="84" t="b">
        <v>0</v>
      </c>
    </row>
    <row r="868" spans="1:12" ht="15">
      <c r="A868" s="84" t="s">
        <v>2440</v>
      </c>
      <c r="B868" s="84" t="s">
        <v>2447</v>
      </c>
      <c r="C868" s="84">
        <v>2</v>
      </c>
      <c r="D868" s="122">
        <v>0.00433196796926299</v>
      </c>
      <c r="E868" s="122">
        <v>2.290776361298428</v>
      </c>
      <c r="F868" s="84" t="s">
        <v>1936</v>
      </c>
      <c r="G868" s="84" t="b">
        <v>0</v>
      </c>
      <c r="H868" s="84" t="b">
        <v>0</v>
      </c>
      <c r="I868" s="84" t="b">
        <v>0</v>
      </c>
      <c r="J868" s="84" t="b">
        <v>0</v>
      </c>
      <c r="K868" s="84" t="b">
        <v>0</v>
      </c>
      <c r="L868" s="84" t="b">
        <v>0</v>
      </c>
    </row>
    <row r="869" spans="1:12" ht="15">
      <c r="A869" s="84" t="s">
        <v>2549</v>
      </c>
      <c r="B869" s="84" t="s">
        <v>2749</v>
      </c>
      <c r="C869" s="84">
        <v>2</v>
      </c>
      <c r="D869" s="122">
        <v>0.00433196796926299</v>
      </c>
      <c r="E869" s="122">
        <v>2.1658376246901283</v>
      </c>
      <c r="F869" s="84" t="s">
        <v>1936</v>
      </c>
      <c r="G869" s="84" t="b">
        <v>0</v>
      </c>
      <c r="H869" s="84" t="b">
        <v>0</v>
      </c>
      <c r="I869" s="84" t="b">
        <v>0</v>
      </c>
      <c r="J869" s="84" t="b">
        <v>0</v>
      </c>
      <c r="K869" s="84" t="b">
        <v>0</v>
      </c>
      <c r="L869" s="84" t="b">
        <v>0</v>
      </c>
    </row>
    <row r="870" spans="1:12" ht="15">
      <c r="A870" s="84" t="s">
        <v>2750</v>
      </c>
      <c r="B870" s="84" t="s">
        <v>2751</v>
      </c>
      <c r="C870" s="84">
        <v>2</v>
      </c>
      <c r="D870" s="122">
        <v>0.005283089598533072</v>
      </c>
      <c r="E870" s="122">
        <v>2.4668676203541096</v>
      </c>
      <c r="F870" s="84" t="s">
        <v>1936</v>
      </c>
      <c r="G870" s="84" t="b">
        <v>0</v>
      </c>
      <c r="H870" s="84" t="b">
        <v>0</v>
      </c>
      <c r="I870" s="84" t="b">
        <v>0</v>
      </c>
      <c r="J870" s="84" t="b">
        <v>0</v>
      </c>
      <c r="K870" s="84" t="b">
        <v>0</v>
      </c>
      <c r="L870" s="84" t="b">
        <v>0</v>
      </c>
    </row>
    <row r="871" spans="1:12" ht="15">
      <c r="A871" s="84" t="s">
        <v>252</v>
      </c>
      <c r="B871" s="84" t="s">
        <v>2530</v>
      </c>
      <c r="C871" s="84">
        <v>2</v>
      </c>
      <c r="D871" s="122">
        <v>0.00433196796926299</v>
      </c>
      <c r="E871" s="122">
        <v>1.1446483256201903</v>
      </c>
      <c r="F871" s="84" t="s">
        <v>1936</v>
      </c>
      <c r="G871" s="84" t="b">
        <v>0</v>
      </c>
      <c r="H871" s="84" t="b">
        <v>0</v>
      </c>
      <c r="I871" s="84" t="b">
        <v>0</v>
      </c>
      <c r="J871" s="84" t="b">
        <v>1</v>
      </c>
      <c r="K871" s="84" t="b">
        <v>0</v>
      </c>
      <c r="L871" s="84" t="b">
        <v>0</v>
      </c>
    </row>
    <row r="872" spans="1:12" ht="15">
      <c r="A872" s="84" t="s">
        <v>2531</v>
      </c>
      <c r="B872" s="84" t="s">
        <v>2789</v>
      </c>
      <c r="C872" s="84">
        <v>2</v>
      </c>
      <c r="D872" s="122">
        <v>0.00433196796926299</v>
      </c>
      <c r="E872" s="122">
        <v>2.4668676203541096</v>
      </c>
      <c r="F872" s="84" t="s">
        <v>1936</v>
      </c>
      <c r="G872" s="84" t="b">
        <v>1</v>
      </c>
      <c r="H872" s="84" t="b">
        <v>0</v>
      </c>
      <c r="I872" s="84" t="b">
        <v>0</v>
      </c>
      <c r="J872" s="84" t="b">
        <v>0</v>
      </c>
      <c r="K872" s="84" t="b">
        <v>0</v>
      </c>
      <c r="L872" s="84" t="b">
        <v>0</v>
      </c>
    </row>
    <row r="873" spans="1:12" ht="15">
      <c r="A873" s="84" t="s">
        <v>252</v>
      </c>
      <c r="B873" s="84" t="s">
        <v>2547</v>
      </c>
      <c r="C873" s="84">
        <v>2</v>
      </c>
      <c r="D873" s="122">
        <v>0.00433196796926299</v>
      </c>
      <c r="E873" s="122">
        <v>1.1446483256201903</v>
      </c>
      <c r="F873" s="84" t="s">
        <v>1936</v>
      </c>
      <c r="G873" s="84" t="b">
        <v>0</v>
      </c>
      <c r="H873" s="84" t="b">
        <v>0</v>
      </c>
      <c r="I873" s="84" t="b">
        <v>0</v>
      </c>
      <c r="J873" s="84" t="b">
        <v>0</v>
      </c>
      <c r="K873" s="84" t="b">
        <v>0</v>
      </c>
      <c r="L873" s="84" t="b">
        <v>0</v>
      </c>
    </row>
    <row r="874" spans="1:12" ht="15">
      <c r="A874" s="84" t="s">
        <v>2547</v>
      </c>
      <c r="B874" s="84" t="s">
        <v>240</v>
      </c>
      <c r="C874" s="84">
        <v>2</v>
      </c>
      <c r="D874" s="122">
        <v>0.00433196796926299</v>
      </c>
      <c r="E874" s="122">
        <v>2.068927611682072</v>
      </c>
      <c r="F874" s="84" t="s">
        <v>1936</v>
      </c>
      <c r="G874" s="84" t="b">
        <v>0</v>
      </c>
      <c r="H874" s="84" t="b">
        <v>0</v>
      </c>
      <c r="I874" s="84" t="b">
        <v>0</v>
      </c>
      <c r="J874" s="84" t="b">
        <v>0</v>
      </c>
      <c r="K874" s="84" t="b">
        <v>0</v>
      </c>
      <c r="L874" s="84" t="b">
        <v>0</v>
      </c>
    </row>
    <row r="875" spans="1:12" ht="15">
      <c r="A875" s="84" t="s">
        <v>240</v>
      </c>
      <c r="B875" s="84" t="s">
        <v>2551</v>
      </c>
      <c r="C875" s="84">
        <v>2</v>
      </c>
      <c r="D875" s="122">
        <v>0.00433196796926299</v>
      </c>
      <c r="E875" s="122">
        <v>1.5637776333621658</v>
      </c>
      <c r="F875" s="84" t="s">
        <v>1936</v>
      </c>
      <c r="G875" s="84" t="b">
        <v>0</v>
      </c>
      <c r="H875" s="84" t="b">
        <v>0</v>
      </c>
      <c r="I875" s="84" t="b">
        <v>0</v>
      </c>
      <c r="J875" s="84" t="b">
        <v>0</v>
      </c>
      <c r="K875" s="84" t="b">
        <v>0</v>
      </c>
      <c r="L875" s="84" t="b">
        <v>0</v>
      </c>
    </row>
    <row r="876" spans="1:12" ht="15">
      <c r="A876" s="84" t="s">
        <v>2551</v>
      </c>
      <c r="B876" s="84" t="s">
        <v>2456</v>
      </c>
      <c r="C876" s="84">
        <v>2</v>
      </c>
      <c r="D876" s="122">
        <v>0.00433196796926299</v>
      </c>
      <c r="E876" s="122">
        <v>1.989746365634447</v>
      </c>
      <c r="F876" s="84" t="s">
        <v>1936</v>
      </c>
      <c r="G876" s="84" t="b">
        <v>0</v>
      </c>
      <c r="H876" s="84" t="b">
        <v>0</v>
      </c>
      <c r="I876" s="84" t="b">
        <v>0</v>
      </c>
      <c r="J876" s="84" t="b">
        <v>0</v>
      </c>
      <c r="K876" s="84" t="b">
        <v>0</v>
      </c>
      <c r="L876" s="84" t="b">
        <v>0</v>
      </c>
    </row>
    <row r="877" spans="1:12" ht="15">
      <c r="A877" s="84" t="s">
        <v>2456</v>
      </c>
      <c r="B877" s="84" t="s">
        <v>2436</v>
      </c>
      <c r="C877" s="84">
        <v>2</v>
      </c>
      <c r="D877" s="122">
        <v>0.00433196796926299</v>
      </c>
      <c r="E877" s="122">
        <v>1.8928363526263907</v>
      </c>
      <c r="F877" s="84" t="s">
        <v>1936</v>
      </c>
      <c r="G877" s="84" t="b">
        <v>0</v>
      </c>
      <c r="H877" s="84" t="b">
        <v>0</v>
      </c>
      <c r="I877" s="84" t="b">
        <v>0</v>
      </c>
      <c r="J877" s="84" t="b">
        <v>0</v>
      </c>
      <c r="K877" s="84" t="b">
        <v>0</v>
      </c>
      <c r="L877" s="84" t="b">
        <v>0</v>
      </c>
    </row>
    <row r="878" spans="1:12" ht="15">
      <c r="A878" s="84" t="s">
        <v>2436</v>
      </c>
      <c r="B878" s="84" t="s">
        <v>2748</v>
      </c>
      <c r="C878" s="84">
        <v>2</v>
      </c>
      <c r="D878" s="122">
        <v>0.00433196796926299</v>
      </c>
      <c r="E878" s="122">
        <v>2.068927611682072</v>
      </c>
      <c r="F878" s="84" t="s">
        <v>1936</v>
      </c>
      <c r="G878" s="84" t="b">
        <v>0</v>
      </c>
      <c r="H878" s="84" t="b">
        <v>0</v>
      </c>
      <c r="I878" s="84" t="b">
        <v>0</v>
      </c>
      <c r="J878" s="84" t="b">
        <v>0</v>
      </c>
      <c r="K878" s="84" t="b">
        <v>0</v>
      </c>
      <c r="L878" s="84" t="b">
        <v>0</v>
      </c>
    </row>
    <row r="879" spans="1:12" ht="15">
      <c r="A879" s="84" t="s">
        <v>2748</v>
      </c>
      <c r="B879" s="84" t="s">
        <v>2469</v>
      </c>
      <c r="C879" s="84">
        <v>2</v>
      </c>
      <c r="D879" s="122">
        <v>0.00433196796926299</v>
      </c>
      <c r="E879" s="122">
        <v>2.290776361298428</v>
      </c>
      <c r="F879" s="84" t="s">
        <v>1936</v>
      </c>
      <c r="G879" s="84" t="b">
        <v>0</v>
      </c>
      <c r="H879" s="84" t="b">
        <v>0</v>
      </c>
      <c r="I879" s="84" t="b">
        <v>0</v>
      </c>
      <c r="J879" s="84" t="b">
        <v>0</v>
      </c>
      <c r="K879" s="84" t="b">
        <v>0</v>
      </c>
      <c r="L879" s="84" t="b">
        <v>0</v>
      </c>
    </row>
    <row r="880" spans="1:12" ht="15">
      <c r="A880" s="84" t="s">
        <v>2469</v>
      </c>
      <c r="B880" s="84" t="s">
        <v>2471</v>
      </c>
      <c r="C880" s="84">
        <v>2</v>
      </c>
      <c r="D880" s="122">
        <v>0.00433196796926299</v>
      </c>
      <c r="E880" s="122">
        <v>1.989746365634447</v>
      </c>
      <c r="F880" s="84" t="s">
        <v>1936</v>
      </c>
      <c r="G880" s="84" t="b">
        <v>0</v>
      </c>
      <c r="H880" s="84" t="b">
        <v>0</v>
      </c>
      <c r="I880" s="84" t="b">
        <v>0</v>
      </c>
      <c r="J880" s="84" t="b">
        <v>0</v>
      </c>
      <c r="K880" s="84" t="b">
        <v>0</v>
      </c>
      <c r="L880" s="84" t="b">
        <v>0</v>
      </c>
    </row>
    <row r="881" spans="1:12" ht="15">
      <c r="A881" s="84" t="s">
        <v>2752</v>
      </c>
      <c r="B881" s="84" t="s">
        <v>2476</v>
      </c>
      <c r="C881" s="84">
        <v>2</v>
      </c>
      <c r="D881" s="122">
        <v>0.00433196796926299</v>
      </c>
      <c r="E881" s="122">
        <v>2.290776361298428</v>
      </c>
      <c r="F881" s="84" t="s">
        <v>1936</v>
      </c>
      <c r="G881" s="84" t="b">
        <v>1</v>
      </c>
      <c r="H881" s="84" t="b">
        <v>0</v>
      </c>
      <c r="I881" s="84" t="b">
        <v>0</v>
      </c>
      <c r="J881" s="84" t="b">
        <v>0</v>
      </c>
      <c r="K881" s="84" t="b">
        <v>0</v>
      </c>
      <c r="L881" s="84" t="b">
        <v>0</v>
      </c>
    </row>
    <row r="882" spans="1:12" ht="15">
      <c r="A882" s="84" t="s">
        <v>2476</v>
      </c>
      <c r="B882" s="84" t="s">
        <v>2753</v>
      </c>
      <c r="C882" s="84">
        <v>2</v>
      </c>
      <c r="D882" s="122">
        <v>0.00433196796926299</v>
      </c>
      <c r="E882" s="122">
        <v>2.290776361298428</v>
      </c>
      <c r="F882" s="84" t="s">
        <v>1936</v>
      </c>
      <c r="G882" s="84" t="b">
        <v>0</v>
      </c>
      <c r="H882" s="84" t="b">
        <v>0</v>
      </c>
      <c r="I882" s="84" t="b">
        <v>0</v>
      </c>
      <c r="J882" s="84" t="b">
        <v>1</v>
      </c>
      <c r="K882" s="84" t="b">
        <v>0</v>
      </c>
      <c r="L882" s="84" t="b">
        <v>0</v>
      </c>
    </row>
    <row r="883" spans="1:12" ht="15">
      <c r="A883" s="84" t="s">
        <v>2753</v>
      </c>
      <c r="B883" s="84" t="s">
        <v>2754</v>
      </c>
      <c r="C883" s="84">
        <v>2</v>
      </c>
      <c r="D883" s="122">
        <v>0.00433196796926299</v>
      </c>
      <c r="E883" s="122">
        <v>2.4668676203541096</v>
      </c>
      <c r="F883" s="84" t="s">
        <v>1936</v>
      </c>
      <c r="G883" s="84" t="b">
        <v>1</v>
      </c>
      <c r="H883" s="84" t="b">
        <v>0</v>
      </c>
      <c r="I883" s="84" t="b">
        <v>0</v>
      </c>
      <c r="J883" s="84" t="b">
        <v>0</v>
      </c>
      <c r="K883" s="84" t="b">
        <v>0</v>
      </c>
      <c r="L883" s="84" t="b">
        <v>0</v>
      </c>
    </row>
    <row r="884" spans="1:12" ht="15">
      <c r="A884" s="84" t="s">
        <v>2754</v>
      </c>
      <c r="B884" s="84" t="s">
        <v>252</v>
      </c>
      <c r="C884" s="84">
        <v>2</v>
      </c>
      <c r="D884" s="122">
        <v>0.00433196796926299</v>
      </c>
      <c r="E884" s="122">
        <v>1.4891440150652617</v>
      </c>
      <c r="F884" s="84" t="s">
        <v>1936</v>
      </c>
      <c r="G884" s="84" t="b">
        <v>0</v>
      </c>
      <c r="H884" s="84" t="b">
        <v>0</v>
      </c>
      <c r="I884" s="84" t="b">
        <v>0</v>
      </c>
      <c r="J884" s="84" t="b">
        <v>0</v>
      </c>
      <c r="K884" s="84" t="b">
        <v>0</v>
      </c>
      <c r="L884" s="84" t="b">
        <v>0</v>
      </c>
    </row>
    <row r="885" spans="1:12" ht="15">
      <c r="A885" s="84" t="s">
        <v>252</v>
      </c>
      <c r="B885" s="84" t="s">
        <v>2755</v>
      </c>
      <c r="C885" s="84">
        <v>2</v>
      </c>
      <c r="D885" s="122">
        <v>0.00433196796926299</v>
      </c>
      <c r="E885" s="122">
        <v>1.1446483256201903</v>
      </c>
      <c r="F885" s="84" t="s">
        <v>1936</v>
      </c>
      <c r="G885" s="84" t="b">
        <v>0</v>
      </c>
      <c r="H885" s="84" t="b">
        <v>0</v>
      </c>
      <c r="I885" s="84" t="b">
        <v>0</v>
      </c>
      <c r="J885" s="84" t="b">
        <v>0</v>
      </c>
      <c r="K885" s="84" t="b">
        <v>0</v>
      </c>
      <c r="L885" s="84" t="b">
        <v>0</v>
      </c>
    </row>
    <row r="886" spans="1:12" ht="15">
      <c r="A886" s="84" t="s">
        <v>2755</v>
      </c>
      <c r="B886" s="84" t="s">
        <v>2756</v>
      </c>
      <c r="C886" s="84">
        <v>2</v>
      </c>
      <c r="D886" s="122">
        <v>0.00433196796926299</v>
      </c>
      <c r="E886" s="122">
        <v>2.4668676203541096</v>
      </c>
      <c r="F886" s="84" t="s">
        <v>1936</v>
      </c>
      <c r="G886" s="84" t="b">
        <v>0</v>
      </c>
      <c r="H886" s="84" t="b">
        <v>0</v>
      </c>
      <c r="I886" s="84" t="b">
        <v>0</v>
      </c>
      <c r="J886" s="84" t="b">
        <v>0</v>
      </c>
      <c r="K886" s="84" t="b">
        <v>0</v>
      </c>
      <c r="L886" s="84" t="b">
        <v>0</v>
      </c>
    </row>
    <row r="887" spans="1:12" ht="15">
      <c r="A887" s="84" t="s">
        <v>2756</v>
      </c>
      <c r="B887" s="84" t="s">
        <v>2638</v>
      </c>
      <c r="C887" s="84">
        <v>2</v>
      </c>
      <c r="D887" s="122">
        <v>0.00433196796926299</v>
      </c>
      <c r="E887" s="122">
        <v>2.4668676203541096</v>
      </c>
      <c r="F887" s="84" t="s">
        <v>1936</v>
      </c>
      <c r="G887" s="84" t="b">
        <v>0</v>
      </c>
      <c r="H887" s="84" t="b">
        <v>0</v>
      </c>
      <c r="I887" s="84" t="b">
        <v>0</v>
      </c>
      <c r="J887" s="84" t="b">
        <v>0</v>
      </c>
      <c r="K887" s="84" t="b">
        <v>0</v>
      </c>
      <c r="L887" s="84" t="b">
        <v>0</v>
      </c>
    </row>
    <row r="888" spans="1:12" ht="15">
      <c r="A888" s="84" t="s">
        <v>2638</v>
      </c>
      <c r="B888" s="84" t="s">
        <v>2757</v>
      </c>
      <c r="C888" s="84">
        <v>2</v>
      </c>
      <c r="D888" s="122">
        <v>0.00433196796926299</v>
      </c>
      <c r="E888" s="122">
        <v>2.4668676203541096</v>
      </c>
      <c r="F888" s="84" t="s">
        <v>1936</v>
      </c>
      <c r="G888" s="84" t="b">
        <v>0</v>
      </c>
      <c r="H888" s="84" t="b">
        <v>0</v>
      </c>
      <c r="I888" s="84" t="b">
        <v>0</v>
      </c>
      <c r="J888" s="84" t="b">
        <v>0</v>
      </c>
      <c r="K888" s="84" t="b">
        <v>0</v>
      </c>
      <c r="L888" s="84" t="b">
        <v>0</v>
      </c>
    </row>
    <row r="889" spans="1:12" ht="15">
      <c r="A889" s="84" t="s">
        <v>2061</v>
      </c>
      <c r="B889" s="84" t="s">
        <v>2062</v>
      </c>
      <c r="C889" s="84">
        <v>9</v>
      </c>
      <c r="D889" s="122">
        <v>0.01101513224145852</v>
      </c>
      <c r="E889" s="122">
        <v>1.7371926427047373</v>
      </c>
      <c r="F889" s="84" t="s">
        <v>1937</v>
      </c>
      <c r="G889" s="84" t="b">
        <v>0</v>
      </c>
      <c r="H889" s="84" t="b">
        <v>0</v>
      </c>
      <c r="I889" s="84" t="b">
        <v>0</v>
      </c>
      <c r="J889" s="84" t="b">
        <v>0</v>
      </c>
      <c r="K889" s="84" t="b">
        <v>0</v>
      </c>
      <c r="L889" s="84" t="b">
        <v>0</v>
      </c>
    </row>
    <row r="890" spans="1:12" ht="15">
      <c r="A890" s="84" t="s">
        <v>2023</v>
      </c>
      <c r="B890" s="84" t="s">
        <v>2024</v>
      </c>
      <c r="C890" s="84">
        <v>7</v>
      </c>
      <c r="D890" s="122">
        <v>0.009853539362843961</v>
      </c>
      <c r="E890" s="122">
        <v>1.5408979975607688</v>
      </c>
      <c r="F890" s="84" t="s">
        <v>1937</v>
      </c>
      <c r="G890" s="84" t="b">
        <v>0</v>
      </c>
      <c r="H890" s="84" t="b">
        <v>0</v>
      </c>
      <c r="I890" s="84" t="b">
        <v>0</v>
      </c>
      <c r="J890" s="84" t="b">
        <v>0</v>
      </c>
      <c r="K890" s="84" t="b">
        <v>0</v>
      </c>
      <c r="L890" s="84" t="b">
        <v>0</v>
      </c>
    </row>
    <row r="891" spans="1:12" ht="15">
      <c r="A891" s="84" t="s">
        <v>581</v>
      </c>
      <c r="B891" s="84" t="s">
        <v>2061</v>
      </c>
      <c r="C891" s="84">
        <v>6</v>
      </c>
      <c r="D891" s="122">
        <v>0.009122121080726703</v>
      </c>
      <c r="E891" s="122">
        <v>1.436162647040756</v>
      </c>
      <c r="F891" s="84" t="s">
        <v>1937</v>
      </c>
      <c r="G891" s="84" t="b">
        <v>0</v>
      </c>
      <c r="H891" s="84" t="b">
        <v>0</v>
      </c>
      <c r="I891" s="84" t="b">
        <v>0</v>
      </c>
      <c r="J891" s="84" t="b">
        <v>0</v>
      </c>
      <c r="K891" s="84" t="b">
        <v>0</v>
      </c>
      <c r="L891" s="84" t="b">
        <v>0</v>
      </c>
    </row>
    <row r="892" spans="1:12" ht="15">
      <c r="A892" s="84" t="s">
        <v>2062</v>
      </c>
      <c r="B892" s="84" t="s">
        <v>1226</v>
      </c>
      <c r="C892" s="84">
        <v>5</v>
      </c>
      <c r="D892" s="122">
        <v>0.008268276372386939</v>
      </c>
      <c r="E892" s="122">
        <v>1.7829501332654123</v>
      </c>
      <c r="F892" s="84" t="s">
        <v>1937</v>
      </c>
      <c r="G892" s="84" t="b">
        <v>0</v>
      </c>
      <c r="H892" s="84" t="b">
        <v>0</v>
      </c>
      <c r="I892" s="84" t="b">
        <v>0</v>
      </c>
      <c r="J892" s="84" t="b">
        <v>0</v>
      </c>
      <c r="K892" s="84" t="b">
        <v>0</v>
      </c>
      <c r="L892" s="84" t="b">
        <v>0</v>
      </c>
    </row>
    <row r="893" spans="1:12" ht="15">
      <c r="A893" s="84" t="s">
        <v>2424</v>
      </c>
      <c r="B893" s="84" t="s">
        <v>2452</v>
      </c>
      <c r="C893" s="84">
        <v>4</v>
      </c>
      <c r="D893" s="122">
        <v>0.007267213778098484</v>
      </c>
      <c r="E893" s="122">
        <v>1.9590413923210934</v>
      </c>
      <c r="F893" s="84" t="s">
        <v>1937</v>
      </c>
      <c r="G893" s="84" t="b">
        <v>0</v>
      </c>
      <c r="H893" s="84" t="b">
        <v>0</v>
      </c>
      <c r="I893" s="84" t="b">
        <v>0</v>
      </c>
      <c r="J893" s="84" t="b">
        <v>0</v>
      </c>
      <c r="K893" s="84" t="b">
        <v>0</v>
      </c>
      <c r="L893" s="84" t="b">
        <v>0</v>
      </c>
    </row>
    <row r="894" spans="1:12" ht="15">
      <c r="A894" s="84" t="s">
        <v>252</v>
      </c>
      <c r="B894" s="84" t="s">
        <v>2430</v>
      </c>
      <c r="C894" s="84">
        <v>4</v>
      </c>
      <c r="D894" s="122">
        <v>0.007267213778098484</v>
      </c>
      <c r="E894" s="122">
        <v>1.0744348110231632</v>
      </c>
      <c r="F894" s="84" t="s">
        <v>1937</v>
      </c>
      <c r="G894" s="84" t="b">
        <v>0</v>
      </c>
      <c r="H894" s="84" t="b">
        <v>0</v>
      </c>
      <c r="I894" s="84" t="b">
        <v>0</v>
      </c>
      <c r="J894" s="84" t="b">
        <v>0</v>
      </c>
      <c r="K894" s="84" t="b">
        <v>0</v>
      </c>
      <c r="L894" s="84" t="b">
        <v>0</v>
      </c>
    </row>
    <row r="895" spans="1:12" ht="15">
      <c r="A895" s="84" t="s">
        <v>581</v>
      </c>
      <c r="B895" s="84" t="s">
        <v>2067</v>
      </c>
      <c r="C895" s="84">
        <v>3</v>
      </c>
      <c r="D895" s="122">
        <v>0.006081414053817803</v>
      </c>
      <c r="E895" s="122">
        <v>1.290034611362518</v>
      </c>
      <c r="F895" s="84" t="s">
        <v>1937</v>
      </c>
      <c r="G895" s="84" t="b">
        <v>0</v>
      </c>
      <c r="H895" s="84" t="b">
        <v>0</v>
      </c>
      <c r="I895" s="84" t="b">
        <v>0</v>
      </c>
      <c r="J895" s="84" t="b">
        <v>0</v>
      </c>
      <c r="K895" s="84" t="b">
        <v>0</v>
      </c>
      <c r="L895" s="84" t="b">
        <v>0</v>
      </c>
    </row>
    <row r="896" spans="1:12" ht="15">
      <c r="A896" s="84" t="s">
        <v>252</v>
      </c>
      <c r="B896" s="84" t="s">
        <v>2444</v>
      </c>
      <c r="C896" s="84">
        <v>3</v>
      </c>
      <c r="D896" s="122">
        <v>0.006081414053817803</v>
      </c>
      <c r="E896" s="122">
        <v>0.9494960744148632</v>
      </c>
      <c r="F896" s="84" t="s">
        <v>1937</v>
      </c>
      <c r="G896" s="84" t="b">
        <v>0</v>
      </c>
      <c r="H896" s="84" t="b">
        <v>0</v>
      </c>
      <c r="I896" s="84" t="b">
        <v>0</v>
      </c>
      <c r="J896" s="84" t="b">
        <v>1</v>
      </c>
      <c r="K896" s="84" t="b">
        <v>0</v>
      </c>
      <c r="L896" s="84" t="b">
        <v>0</v>
      </c>
    </row>
    <row r="897" spans="1:12" ht="15">
      <c r="A897" s="84" t="s">
        <v>252</v>
      </c>
      <c r="B897" s="84" t="s">
        <v>2424</v>
      </c>
      <c r="C897" s="84">
        <v>3</v>
      </c>
      <c r="D897" s="122">
        <v>0.006081414053817803</v>
      </c>
      <c r="E897" s="122">
        <v>0.7734048153591819</v>
      </c>
      <c r="F897" s="84" t="s">
        <v>1937</v>
      </c>
      <c r="G897" s="84" t="b">
        <v>0</v>
      </c>
      <c r="H897" s="84" t="b">
        <v>0</v>
      </c>
      <c r="I897" s="84" t="b">
        <v>0</v>
      </c>
      <c r="J897" s="84" t="b">
        <v>0</v>
      </c>
      <c r="K897" s="84" t="b">
        <v>0</v>
      </c>
      <c r="L897" s="84" t="b">
        <v>0</v>
      </c>
    </row>
    <row r="898" spans="1:12" ht="15">
      <c r="A898" s="84" t="s">
        <v>2452</v>
      </c>
      <c r="B898" s="84" t="s">
        <v>2504</v>
      </c>
      <c r="C898" s="84">
        <v>3</v>
      </c>
      <c r="D898" s="122">
        <v>0.006081414053817803</v>
      </c>
      <c r="E898" s="122">
        <v>2.1351326513767748</v>
      </c>
      <c r="F898" s="84" t="s">
        <v>1937</v>
      </c>
      <c r="G898" s="84" t="b">
        <v>0</v>
      </c>
      <c r="H898" s="84" t="b">
        <v>0</v>
      </c>
      <c r="I898" s="84" t="b">
        <v>0</v>
      </c>
      <c r="J898" s="84" t="b">
        <v>0</v>
      </c>
      <c r="K898" s="84" t="b">
        <v>0</v>
      </c>
      <c r="L898" s="84" t="b">
        <v>0</v>
      </c>
    </row>
    <row r="899" spans="1:12" ht="15">
      <c r="A899" s="84" t="s">
        <v>2504</v>
      </c>
      <c r="B899" s="84" t="s">
        <v>2505</v>
      </c>
      <c r="C899" s="84">
        <v>3</v>
      </c>
      <c r="D899" s="122">
        <v>0.006081414053817803</v>
      </c>
      <c r="E899" s="122">
        <v>2.2600713879850747</v>
      </c>
      <c r="F899" s="84" t="s">
        <v>1937</v>
      </c>
      <c r="G899" s="84" t="b">
        <v>0</v>
      </c>
      <c r="H899" s="84" t="b">
        <v>0</v>
      </c>
      <c r="I899" s="84" t="b">
        <v>0</v>
      </c>
      <c r="J899" s="84" t="b">
        <v>0</v>
      </c>
      <c r="K899" s="84" t="b">
        <v>0</v>
      </c>
      <c r="L899" s="84" t="b">
        <v>0</v>
      </c>
    </row>
    <row r="900" spans="1:12" ht="15">
      <c r="A900" s="84" t="s">
        <v>2505</v>
      </c>
      <c r="B900" s="84" t="s">
        <v>2506</v>
      </c>
      <c r="C900" s="84">
        <v>3</v>
      </c>
      <c r="D900" s="122">
        <v>0.006081414053817803</v>
      </c>
      <c r="E900" s="122">
        <v>2.2600713879850747</v>
      </c>
      <c r="F900" s="84" t="s">
        <v>1937</v>
      </c>
      <c r="G900" s="84" t="b">
        <v>0</v>
      </c>
      <c r="H900" s="84" t="b">
        <v>0</v>
      </c>
      <c r="I900" s="84" t="b">
        <v>0</v>
      </c>
      <c r="J900" s="84" t="b">
        <v>0</v>
      </c>
      <c r="K900" s="84" t="b">
        <v>0</v>
      </c>
      <c r="L900" s="84" t="b">
        <v>0</v>
      </c>
    </row>
    <row r="901" spans="1:12" ht="15">
      <c r="A901" s="84" t="s">
        <v>2506</v>
      </c>
      <c r="B901" s="84" t="s">
        <v>2507</v>
      </c>
      <c r="C901" s="84">
        <v>3</v>
      </c>
      <c r="D901" s="122">
        <v>0.006081414053817803</v>
      </c>
      <c r="E901" s="122">
        <v>2.2600713879850747</v>
      </c>
      <c r="F901" s="84" t="s">
        <v>1937</v>
      </c>
      <c r="G901" s="84" t="b">
        <v>0</v>
      </c>
      <c r="H901" s="84" t="b">
        <v>0</v>
      </c>
      <c r="I901" s="84" t="b">
        <v>0</v>
      </c>
      <c r="J901" s="84" t="b">
        <v>0</v>
      </c>
      <c r="K901" s="84" t="b">
        <v>0</v>
      </c>
      <c r="L901" s="84" t="b">
        <v>0</v>
      </c>
    </row>
    <row r="902" spans="1:12" ht="15">
      <c r="A902" s="84" t="s">
        <v>2507</v>
      </c>
      <c r="B902" s="84" t="s">
        <v>264</v>
      </c>
      <c r="C902" s="84">
        <v>3</v>
      </c>
      <c r="D902" s="122">
        <v>0.006081414053817803</v>
      </c>
      <c r="E902" s="122">
        <v>2.0382226383687185</v>
      </c>
      <c r="F902" s="84" t="s">
        <v>1937</v>
      </c>
      <c r="G902" s="84" t="b">
        <v>0</v>
      </c>
      <c r="H902" s="84" t="b">
        <v>0</v>
      </c>
      <c r="I902" s="84" t="b">
        <v>0</v>
      </c>
      <c r="J902" s="84" t="b">
        <v>0</v>
      </c>
      <c r="K902" s="84" t="b">
        <v>0</v>
      </c>
      <c r="L902" s="84" t="b">
        <v>0</v>
      </c>
    </row>
    <row r="903" spans="1:12" ht="15">
      <c r="A903" s="84" t="s">
        <v>264</v>
      </c>
      <c r="B903" s="84" t="s">
        <v>2483</v>
      </c>
      <c r="C903" s="84">
        <v>3</v>
      </c>
      <c r="D903" s="122">
        <v>0.006081414053817803</v>
      </c>
      <c r="E903" s="122">
        <v>2.0382226383687185</v>
      </c>
      <c r="F903" s="84" t="s">
        <v>1937</v>
      </c>
      <c r="G903" s="84" t="b">
        <v>0</v>
      </c>
      <c r="H903" s="84" t="b">
        <v>0</v>
      </c>
      <c r="I903" s="84" t="b">
        <v>0</v>
      </c>
      <c r="J903" s="84" t="b">
        <v>0</v>
      </c>
      <c r="K903" s="84" t="b">
        <v>0</v>
      </c>
      <c r="L903" s="84" t="b">
        <v>0</v>
      </c>
    </row>
    <row r="904" spans="1:12" ht="15">
      <c r="A904" s="84" t="s">
        <v>2483</v>
      </c>
      <c r="B904" s="84" t="s">
        <v>265</v>
      </c>
      <c r="C904" s="84">
        <v>3</v>
      </c>
      <c r="D904" s="122">
        <v>0.006081414053817803</v>
      </c>
      <c r="E904" s="122">
        <v>1.3947699618825309</v>
      </c>
      <c r="F904" s="84" t="s">
        <v>1937</v>
      </c>
      <c r="G904" s="84" t="b">
        <v>0</v>
      </c>
      <c r="H904" s="84" t="b">
        <v>0</v>
      </c>
      <c r="I904" s="84" t="b">
        <v>0</v>
      </c>
      <c r="J904" s="84" t="b">
        <v>0</v>
      </c>
      <c r="K904" s="84" t="b">
        <v>0</v>
      </c>
      <c r="L904" s="84" t="b">
        <v>0</v>
      </c>
    </row>
    <row r="905" spans="1:12" ht="15">
      <c r="A905" s="84" t="s">
        <v>265</v>
      </c>
      <c r="B905" s="84" t="s">
        <v>278</v>
      </c>
      <c r="C905" s="84">
        <v>3</v>
      </c>
      <c r="D905" s="122">
        <v>0.006081414053817803</v>
      </c>
      <c r="E905" s="122">
        <v>1.414973347970818</v>
      </c>
      <c r="F905" s="84" t="s">
        <v>1937</v>
      </c>
      <c r="G905" s="84" t="b">
        <v>0</v>
      </c>
      <c r="H905" s="84" t="b">
        <v>0</v>
      </c>
      <c r="I905" s="84" t="b">
        <v>0</v>
      </c>
      <c r="J905" s="84" t="b">
        <v>0</v>
      </c>
      <c r="K905" s="84" t="b">
        <v>0</v>
      </c>
      <c r="L905" s="84" t="b">
        <v>0</v>
      </c>
    </row>
    <row r="906" spans="1:12" ht="15">
      <c r="A906" s="84" t="s">
        <v>278</v>
      </c>
      <c r="B906" s="84" t="s">
        <v>2436</v>
      </c>
      <c r="C906" s="84">
        <v>3</v>
      </c>
      <c r="D906" s="122">
        <v>0.006081414053817803</v>
      </c>
      <c r="E906" s="122">
        <v>2.2600713879850747</v>
      </c>
      <c r="F906" s="84" t="s">
        <v>1937</v>
      </c>
      <c r="G906" s="84" t="b">
        <v>0</v>
      </c>
      <c r="H906" s="84" t="b">
        <v>0</v>
      </c>
      <c r="I906" s="84" t="b">
        <v>0</v>
      </c>
      <c r="J906" s="84" t="b">
        <v>0</v>
      </c>
      <c r="K906" s="84" t="b">
        <v>0</v>
      </c>
      <c r="L906" s="84" t="b">
        <v>0</v>
      </c>
    </row>
    <row r="907" spans="1:12" ht="15">
      <c r="A907" s="84" t="s">
        <v>2436</v>
      </c>
      <c r="B907" s="84" t="s">
        <v>252</v>
      </c>
      <c r="C907" s="84">
        <v>3</v>
      </c>
      <c r="D907" s="122">
        <v>0.006081414053817803</v>
      </c>
      <c r="E907" s="122">
        <v>1.591064607026499</v>
      </c>
      <c r="F907" s="84" t="s">
        <v>1937</v>
      </c>
      <c r="G907" s="84" t="b">
        <v>0</v>
      </c>
      <c r="H907" s="84" t="b">
        <v>0</v>
      </c>
      <c r="I907" s="84" t="b">
        <v>0</v>
      </c>
      <c r="J907" s="84" t="b">
        <v>0</v>
      </c>
      <c r="K907" s="84" t="b">
        <v>0</v>
      </c>
      <c r="L907" s="84" t="b">
        <v>0</v>
      </c>
    </row>
    <row r="908" spans="1:12" ht="15">
      <c r="A908" s="84" t="s">
        <v>2083</v>
      </c>
      <c r="B908" s="84" t="s">
        <v>2068</v>
      </c>
      <c r="C908" s="84">
        <v>3</v>
      </c>
      <c r="D908" s="122">
        <v>0.006081414053817803</v>
      </c>
      <c r="E908" s="122">
        <v>1.9590413923210934</v>
      </c>
      <c r="F908" s="84" t="s">
        <v>1937</v>
      </c>
      <c r="G908" s="84" t="b">
        <v>0</v>
      </c>
      <c r="H908" s="84" t="b">
        <v>0</v>
      </c>
      <c r="I908" s="84" t="b">
        <v>0</v>
      </c>
      <c r="J908" s="84" t="b">
        <v>0</v>
      </c>
      <c r="K908" s="84" t="b">
        <v>0</v>
      </c>
      <c r="L908" s="84" t="b">
        <v>0</v>
      </c>
    </row>
    <row r="909" spans="1:12" ht="15">
      <c r="A909" s="84" t="s">
        <v>2025</v>
      </c>
      <c r="B909" s="84" t="s">
        <v>2072</v>
      </c>
      <c r="C909" s="84">
        <v>2</v>
      </c>
      <c r="D909" s="122">
        <v>0.004647175898018875</v>
      </c>
      <c r="E909" s="122">
        <v>2.0382226383687185</v>
      </c>
      <c r="F909" s="84" t="s">
        <v>1937</v>
      </c>
      <c r="G909" s="84" t="b">
        <v>0</v>
      </c>
      <c r="H909" s="84" t="b">
        <v>0</v>
      </c>
      <c r="I909" s="84" t="b">
        <v>0</v>
      </c>
      <c r="J909" s="84" t="b">
        <v>0</v>
      </c>
      <c r="K909" s="84" t="b">
        <v>0</v>
      </c>
      <c r="L909" s="84" t="b">
        <v>0</v>
      </c>
    </row>
    <row r="910" spans="1:12" ht="15">
      <c r="A910" s="84" t="s">
        <v>2072</v>
      </c>
      <c r="B910" s="84" t="s">
        <v>2067</v>
      </c>
      <c r="C910" s="84">
        <v>2</v>
      </c>
      <c r="D910" s="122">
        <v>0.004647175898018875</v>
      </c>
      <c r="E910" s="122">
        <v>1.8920946026904804</v>
      </c>
      <c r="F910" s="84" t="s">
        <v>1937</v>
      </c>
      <c r="G910" s="84" t="b">
        <v>0</v>
      </c>
      <c r="H910" s="84" t="b">
        <v>0</v>
      </c>
      <c r="I910" s="84" t="b">
        <v>0</v>
      </c>
      <c r="J910" s="84" t="b">
        <v>0</v>
      </c>
      <c r="K910" s="84" t="b">
        <v>0</v>
      </c>
      <c r="L910" s="84" t="b">
        <v>0</v>
      </c>
    </row>
    <row r="911" spans="1:12" ht="15">
      <c r="A911" s="84" t="s">
        <v>2439</v>
      </c>
      <c r="B911" s="84" t="s">
        <v>2443</v>
      </c>
      <c r="C911" s="84">
        <v>2</v>
      </c>
      <c r="D911" s="122">
        <v>0.004647175898018875</v>
      </c>
      <c r="E911" s="122">
        <v>2.436162647040756</v>
      </c>
      <c r="F911" s="84" t="s">
        <v>1937</v>
      </c>
      <c r="G911" s="84" t="b">
        <v>0</v>
      </c>
      <c r="H911" s="84" t="b">
        <v>0</v>
      </c>
      <c r="I911" s="84" t="b">
        <v>0</v>
      </c>
      <c r="J911" s="84" t="b">
        <v>0</v>
      </c>
      <c r="K911" s="84" t="b">
        <v>0</v>
      </c>
      <c r="L911" s="84" t="b">
        <v>0</v>
      </c>
    </row>
    <row r="912" spans="1:12" ht="15">
      <c r="A912" s="84" t="s">
        <v>2444</v>
      </c>
      <c r="B912" s="84" t="s">
        <v>2478</v>
      </c>
      <c r="C912" s="84">
        <v>2</v>
      </c>
      <c r="D912" s="122">
        <v>0.004647175898018875</v>
      </c>
      <c r="E912" s="122">
        <v>2.1351326513767748</v>
      </c>
      <c r="F912" s="84" t="s">
        <v>1937</v>
      </c>
      <c r="G912" s="84" t="b">
        <v>1</v>
      </c>
      <c r="H912" s="84" t="b">
        <v>0</v>
      </c>
      <c r="I912" s="84" t="b">
        <v>0</v>
      </c>
      <c r="J912" s="84" t="b">
        <v>0</v>
      </c>
      <c r="K912" s="84" t="b">
        <v>0</v>
      </c>
      <c r="L912" s="84" t="b">
        <v>0</v>
      </c>
    </row>
    <row r="913" spans="1:12" ht="15">
      <c r="A913" s="84" t="s">
        <v>2478</v>
      </c>
      <c r="B913" s="84" t="s">
        <v>252</v>
      </c>
      <c r="C913" s="84">
        <v>2</v>
      </c>
      <c r="D913" s="122">
        <v>0.004647175898018875</v>
      </c>
      <c r="E913" s="122">
        <v>1.591064607026499</v>
      </c>
      <c r="F913" s="84" t="s">
        <v>1937</v>
      </c>
      <c r="G913" s="84" t="b">
        <v>0</v>
      </c>
      <c r="H913" s="84" t="b">
        <v>0</v>
      </c>
      <c r="I913" s="84" t="b">
        <v>0</v>
      </c>
      <c r="J913" s="84" t="b">
        <v>0</v>
      </c>
      <c r="K913" s="84" t="b">
        <v>0</v>
      </c>
      <c r="L913" s="84" t="b">
        <v>0</v>
      </c>
    </row>
    <row r="914" spans="1:12" ht="15">
      <c r="A914" s="84" t="s">
        <v>252</v>
      </c>
      <c r="B914" s="84" t="s">
        <v>2492</v>
      </c>
      <c r="C914" s="84">
        <v>2</v>
      </c>
      <c r="D914" s="122">
        <v>0.004647175898018875</v>
      </c>
      <c r="E914" s="122">
        <v>1.0744348110231632</v>
      </c>
      <c r="F914" s="84" t="s">
        <v>1937</v>
      </c>
      <c r="G914" s="84" t="b">
        <v>0</v>
      </c>
      <c r="H914" s="84" t="b">
        <v>0</v>
      </c>
      <c r="I914" s="84" t="b">
        <v>0</v>
      </c>
      <c r="J914" s="84" t="b">
        <v>1</v>
      </c>
      <c r="K914" s="84" t="b">
        <v>0</v>
      </c>
      <c r="L914" s="84" t="b">
        <v>0</v>
      </c>
    </row>
    <row r="915" spans="1:12" ht="15">
      <c r="A915" s="84" t="s">
        <v>252</v>
      </c>
      <c r="B915" s="84" t="s">
        <v>581</v>
      </c>
      <c r="C915" s="84">
        <v>2</v>
      </c>
      <c r="D915" s="122">
        <v>0.004647175898018875</v>
      </c>
      <c r="E915" s="122">
        <v>0.29628356063951944</v>
      </c>
      <c r="F915" s="84" t="s">
        <v>1937</v>
      </c>
      <c r="G915" s="84" t="b">
        <v>0</v>
      </c>
      <c r="H915" s="84" t="b">
        <v>0</v>
      </c>
      <c r="I915" s="84" t="b">
        <v>0</v>
      </c>
      <c r="J915" s="84" t="b">
        <v>0</v>
      </c>
      <c r="K915" s="84" t="b">
        <v>0</v>
      </c>
      <c r="L915" s="84" t="b">
        <v>0</v>
      </c>
    </row>
    <row r="916" spans="1:12" ht="15">
      <c r="A916" s="84" t="s">
        <v>581</v>
      </c>
      <c r="B916" s="84" t="s">
        <v>2544</v>
      </c>
      <c r="C916" s="84">
        <v>2</v>
      </c>
      <c r="D916" s="122">
        <v>0.004647175898018875</v>
      </c>
      <c r="E916" s="122">
        <v>1.6580113966571124</v>
      </c>
      <c r="F916" s="84" t="s">
        <v>1937</v>
      </c>
      <c r="G916" s="84" t="b">
        <v>0</v>
      </c>
      <c r="H916" s="84" t="b">
        <v>0</v>
      </c>
      <c r="I916" s="84" t="b">
        <v>0</v>
      </c>
      <c r="J916" s="84" t="b">
        <v>0</v>
      </c>
      <c r="K916" s="84" t="b">
        <v>0</v>
      </c>
      <c r="L916" s="84" t="b">
        <v>0</v>
      </c>
    </row>
    <row r="917" spans="1:12" ht="15">
      <c r="A917" s="84" t="s">
        <v>2544</v>
      </c>
      <c r="B917" s="84" t="s">
        <v>2067</v>
      </c>
      <c r="C917" s="84">
        <v>2</v>
      </c>
      <c r="D917" s="122">
        <v>0.004647175898018875</v>
      </c>
      <c r="E917" s="122">
        <v>1.8920946026904804</v>
      </c>
      <c r="F917" s="84" t="s">
        <v>1937</v>
      </c>
      <c r="G917" s="84" t="b">
        <v>0</v>
      </c>
      <c r="H917" s="84" t="b">
        <v>0</v>
      </c>
      <c r="I917" s="84" t="b">
        <v>0</v>
      </c>
      <c r="J917" s="84" t="b">
        <v>0</v>
      </c>
      <c r="K917" s="84" t="b">
        <v>0</v>
      </c>
      <c r="L917" s="84" t="b">
        <v>0</v>
      </c>
    </row>
    <row r="918" spans="1:12" ht="15">
      <c r="A918" s="84" t="s">
        <v>2067</v>
      </c>
      <c r="B918" s="84" t="s">
        <v>2432</v>
      </c>
      <c r="C918" s="84">
        <v>2</v>
      </c>
      <c r="D918" s="122">
        <v>0.004647175898018875</v>
      </c>
      <c r="E918" s="122">
        <v>1.591064607026499</v>
      </c>
      <c r="F918" s="84" t="s">
        <v>1937</v>
      </c>
      <c r="G918" s="84" t="b">
        <v>0</v>
      </c>
      <c r="H918" s="84" t="b">
        <v>0</v>
      </c>
      <c r="I918" s="84" t="b">
        <v>0</v>
      </c>
      <c r="J918" s="84" t="b">
        <v>1</v>
      </c>
      <c r="K918" s="84" t="b">
        <v>0</v>
      </c>
      <c r="L918" s="84" t="b">
        <v>0</v>
      </c>
    </row>
    <row r="919" spans="1:12" ht="15">
      <c r="A919" s="84" t="s">
        <v>2432</v>
      </c>
      <c r="B919" s="84" t="s">
        <v>264</v>
      </c>
      <c r="C919" s="84">
        <v>2</v>
      </c>
      <c r="D919" s="122">
        <v>0.004647175898018875</v>
      </c>
      <c r="E919" s="122">
        <v>1.7371926427047373</v>
      </c>
      <c r="F919" s="84" t="s">
        <v>1937</v>
      </c>
      <c r="G919" s="84" t="b">
        <v>1</v>
      </c>
      <c r="H919" s="84" t="b">
        <v>0</v>
      </c>
      <c r="I919" s="84" t="b">
        <v>0</v>
      </c>
      <c r="J919" s="84" t="b">
        <v>0</v>
      </c>
      <c r="K919" s="84" t="b">
        <v>0</v>
      </c>
      <c r="L919" s="84" t="b">
        <v>0</v>
      </c>
    </row>
    <row r="920" spans="1:12" ht="15">
      <c r="A920" s="84" t="s">
        <v>264</v>
      </c>
      <c r="B920" s="84" t="s">
        <v>2451</v>
      </c>
      <c r="C920" s="84">
        <v>2</v>
      </c>
      <c r="D920" s="122">
        <v>0.004647175898018875</v>
      </c>
      <c r="E920" s="122">
        <v>2.0382226383687185</v>
      </c>
      <c r="F920" s="84" t="s">
        <v>1937</v>
      </c>
      <c r="G920" s="84" t="b">
        <v>0</v>
      </c>
      <c r="H920" s="84" t="b">
        <v>0</v>
      </c>
      <c r="I920" s="84" t="b">
        <v>0</v>
      </c>
      <c r="J920" s="84" t="b">
        <v>0</v>
      </c>
      <c r="K920" s="84" t="b">
        <v>0</v>
      </c>
      <c r="L920" s="84" t="b">
        <v>0</v>
      </c>
    </row>
    <row r="921" spans="1:12" ht="15">
      <c r="A921" s="84" t="s">
        <v>2451</v>
      </c>
      <c r="B921" s="84" t="s">
        <v>2457</v>
      </c>
      <c r="C921" s="84">
        <v>2</v>
      </c>
      <c r="D921" s="122">
        <v>0.004647175898018875</v>
      </c>
      <c r="E921" s="122">
        <v>2.2600713879850747</v>
      </c>
      <c r="F921" s="84" t="s">
        <v>1937</v>
      </c>
      <c r="G921" s="84" t="b">
        <v>0</v>
      </c>
      <c r="H921" s="84" t="b">
        <v>0</v>
      </c>
      <c r="I921" s="84" t="b">
        <v>0</v>
      </c>
      <c r="J921" s="84" t="b">
        <v>0</v>
      </c>
      <c r="K921" s="84" t="b">
        <v>0</v>
      </c>
      <c r="L921" s="84" t="b">
        <v>0</v>
      </c>
    </row>
    <row r="922" spans="1:12" ht="15">
      <c r="A922" s="84" t="s">
        <v>2457</v>
      </c>
      <c r="B922" s="84" t="s">
        <v>2023</v>
      </c>
      <c r="C922" s="84">
        <v>2</v>
      </c>
      <c r="D922" s="122">
        <v>0.004647175898018875</v>
      </c>
      <c r="E922" s="122">
        <v>1.481920137601431</v>
      </c>
      <c r="F922" s="84" t="s">
        <v>1937</v>
      </c>
      <c r="G922" s="84" t="b">
        <v>0</v>
      </c>
      <c r="H922" s="84" t="b">
        <v>0</v>
      </c>
      <c r="I922" s="84" t="b">
        <v>0</v>
      </c>
      <c r="J922" s="84" t="b">
        <v>0</v>
      </c>
      <c r="K922" s="84" t="b">
        <v>0</v>
      </c>
      <c r="L922" s="84" t="b">
        <v>0</v>
      </c>
    </row>
    <row r="923" spans="1:12" ht="15">
      <c r="A923" s="84" t="s">
        <v>2466</v>
      </c>
      <c r="B923" s="84" t="s">
        <v>2539</v>
      </c>
      <c r="C923" s="84">
        <v>2</v>
      </c>
      <c r="D923" s="122">
        <v>0.005660744906988509</v>
      </c>
      <c r="E923" s="122">
        <v>2.436162647040756</v>
      </c>
      <c r="F923" s="84" t="s">
        <v>1937</v>
      </c>
      <c r="G923" s="84" t="b">
        <v>0</v>
      </c>
      <c r="H923" s="84" t="b">
        <v>0</v>
      </c>
      <c r="I923" s="84" t="b">
        <v>0</v>
      </c>
      <c r="J923" s="84" t="b">
        <v>0</v>
      </c>
      <c r="K923" s="84" t="b">
        <v>0</v>
      </c>
      <c r="L923" s="84" t="b">
        <v>0</v>
      </c>
    </row>
    <row r="924" spans="1:12" ht="15">
      <c r="A924" s="84" t="s">
        <v>2539</v>
      </c>
      <c r="B924" s="84" t="s">
        <v>2540</v>
      </c>
      <c r="C924" s="84">
        <v>2</v>
      </c>
      <c r="D924" s="122">
        <v>0.005660744906988509</v>
      </c>
      <c r="E924" s="122">
        <v>2.436162647040756</v>
      </c>
      <c r="F924" s="84" t="s">
        <v>1937</v>
      </c>
      <c r="G924" s="84" t="b">
        <v>0</v>
      </c>
      <c r="H924" s="84" t="b">
        <v>0</v>
      </c>
      <c r="I924" s="84" t="b">
        <v>0</v>
      </c>
      <c r="J924" s="84" t="b">
        <v>0</v>
      </c>
      <c r="K924" s="84" t="b">
        <v>0</v>
      </c>
      <c r="L924" s="84" t="b">
        <v>0</v>
      </c>
    </row>
    <row r="925" spans="1:12" ht="15">
      <c r="A925" s="84" t="s">
        <v>2540</v>
      </c>
      <c r="B925" s="84" t="s">
        <v>2423</v>
      </c>
      <c r="C925" s="84">
        <v>2</v>
      </c>
      <c r="D925" s="122">
        <v>0.005660744906988509</v>
      </c>
      <c r="E925" s="122">
        <v>2.0382226383687185</v>
      </c>
      <c r="F925" s="84" t="s">
        <v>1937</v>
      </c>
      <c r="G925" s="84" t="b">
        <v>0</v>
      </c>
      <c r="H925" s="84" t="b">
        <v>0</v>
      </c>
      <c r="I925" s="84" t="b">
        <v>0</v>
      </c>
      <c r="J925" s="84" t="b">
        <v>0</v>
      </c>
      <c r="K925" s="84" t="b">
        <v>0</v>
      </c>
      <c r="L925" s="84" t="b">
        <v>0</v>
      </c>
    </row>
    <row r="926" spans="1:12" ht="15">
      <c r="A926" s="84" t="s">
        <v>2430</v>
      </c>
      <c r="B926" s="84" t="s">
        <v>2071</v>
      </c>
      <c r="C926" s="84">
        <v>2</v>
      </c>
      <c r="D926" s="122">
        <v>0.004647175898018875</v>
      </c>
      <c r="E926" s="122">
        <v>1.8341026557127937</v>
      </c>
      <c r="F926" s="84" t="s">
        <v>1937</v>
      </c>
      <c r="G926" s="84" t="b">
        <v>0</v>
      </c>
      <c r="H926" s="84" t="b">
        <v>0</v>
      </c>
      <c r="I926" s="84" t="b">
        <v>0</v>
      </c>
      <c r="J926" s="84" t="b">
        <v>1</v>
      </c>
      <c r="K926" s="84" t="b">
        <v>0</v>
      </c>
      <c r="L926" s="84" t="b">
        <v>0</v>
      </c>
    </row>
    <row r="927" spans="1:12" ht="15">
      <c r="A927" s="84" t="s">
        <v>2071</v>
      </c>
      <c r="B927" s="84" t="s">
        <v>2462</v>
      </c>
      <c r="C927" s="84">
        <v>2</v>
      </c>
      <c r="D927" s="122">
        <v>0.004647175898018875</v>
      </c>
      <c r="E927" s="122">
        <v>2.0382226383687185</v>
      </c>
      <c r="F927" s="84" t="s">
        <v>1937</v>
      </c>
      <c r="G927" s="84" t="b">
        <v>1</v>
      </c>
      <c r="H927" s="84" t="b">
        <v>0</v>
      </c>
      <c r="I927" s="84" t="b">
        <v>0</v>
      </c>
      <c r="J927" s="84" t="b">
        <v>0</v>
      </c>
      <c r="K927" s="84" t="b">
        <v>0</v>
      </c>
      <c r="L927" s="84" t="b">
        <v>0</v>
      </c>
    </row>
    <row r="928" spans="1:12" ht="15">
      <c r="A928" s="84" t="s">
        <v>2462</v>
      </c>
      <c r="B928" s="84" t="s">
        <v>2026</v>
      </c>
      <c r="C928" s="84">
        <v>2</v>
      </c>
      <c r="D928" s="122">
        <v>0.004647175898018875</v>
      </c>
      <c r="E928" s="122">
        <v>1.8920946026904804</v>
      </c>
      <c r="F928" s="84" t="s">
        <v>1937</v>
      </c>
      <c r="G928" s="84" t="b">
        <v>0</v>
      </c>
      <c r="H928" s="84" t="b">
        <v>0</v>
      </c>
      <c r="I928" s="84" t="b">
        <v>0</v>
      </c>
      <c r="J928" s="84" t="b">
        <v>0</v>
      </c>
      <c r="K928" s="84" t="b">
        <v>0</v>
      </c>
      <c r="L928" s="84" t="b">
        <v>0</v>
      </c>
    </row>
    <row r="929" spans="1:12" ht="15">
      <c r="A929" s="84" t="s">
        <v>2026</v>
      </c>
      <c r="B929" s="84" t="s">
        <v>265</v>
      </c>
      <c r="C929" s="84">
        <v>2</v>
      </c>
      <c r="D929" s="122">
        <v>0.004647175898018875</v>
      </c>
      <c r="E929" s="122">
        <v>0.9968299532104933</v>
      </c>
      <c r="F929" s="84" t="s">
        <v>1937</v>
      </c>
      <c r="G929" s="84" t="b">
        <v>0</v>
      </c>
      <c r="H929" s="84" t="b">
        <v>0</v>
      </c>
      <c r="I929" s="84" t="b">
        <v>0</v>
      </c>
      <c r="J929" s="84" t="b">
        <v>0</v>
      </c>
      <c r="K929" s="84" t="b">
        <v>0</v>
      </c>
      <c r="L929" s="84" t="b">
        <v>0</v>
      </c>
    </row>
    <row r="930" spans="1:12" ht="15">
      <c r="A930" s="84" t="s">
        <v>265</v>
      </c>
      <c r="B930" s="84" t="s">
        <v>2433</v>
      </c>
      <c r="C930" s="84">
        <v>2</v>
      </c>
      <c r="D930" s="122">
        <v>0.004647175898018875</v>
      </c>
      <c r="E930" s="122">
        <v>1.2388820889151366</v>
      </c>
      <c r="F930" s="84" t="s">
        <v>1937</v>
      </c>
      <c r="G930" s="84" t="b">
        <v>0</v>
      </c>
      <c r="H930" s="84" t="b">
        <v>0</v>
      </c>
      <c r="I930" s="84" t="b">
        <v>0</v>
      </c>
      <c r="J930" s="84" t="b">
        <v>0</v>
      </c>
      <c r="K930" s="84" t="b">
        <v>0</v>
      </c>
      <c r="L930" s="84" t="b">
        <v>0</v>
      </c>
    </row>
    <row r="931" spans="1:12" ht="15">
      <c r="A931" s="84" t="s">
        <v>2433</v>
      </c>
      <c r="B931" s="84" t="s">
        <v>2431</v>
      </c>
      <c r="C931" s="84">
        <v>2</v>
      </c>
      <c r="D931" s="122">
        <v>0.004647175898018875</v>
      </c>
      <c r="E931" s="122">
        <v>2.2600713879850747</v>
      </c>
      <c r="F931" s="84" t="s">
        <v>1937</v>
      </c>
      <c r="G931" s="84" t="b">
        <v>0</v>
      </c>
      <c r="H931" s="84" t="b">
        <v>0</v>
      </c>
      <c r="I931" s="84" t="b">
        <v>0</v>
      </c>
      <c r="J931" s="84" t="b">
        <v>0</v>
      </c>
      <c r="K931" s="84" t="b">
        <v>0</v>
      </c>
      <c r="L931" s="84" t="b">
        <v>0</v>
      </c>
    </row>
    <row r="932" spans="1:12" ht="15">
      <c r="A932" s="84" t="s">
        <v>2431</v>
      </c>
      <c r="B932" s="84" t="s">
        <v>2440</v>
      </c>
      <c r="C932" s="84">
        <v>2</v>
      </c>
      <c r="D932" s="122">
        <v>0.004647175898018875</v>
      </c>
      <c r="E932" s="122">
        <v>2.436162647040756</v>
      </c>
      <c r="F932" s="84" t="s">
        <v>1937</v>
      </c>
      <c r="G932" s="84" t="b">
        <v>0</v>
      </c>
      <c r="H932" s="84" t="b">
        <v>0</v>
      </c>
      <c r="I932" s="84" t="b">
        <v>0</v>
      </c>
      <c r="J932" s="84" t="b">
        <v>0</v>
      </c>
      <c r="K932" s="84" t="b">
        <v>0</v>
      </c>
      <c r="L932" s="84" t="b">
        <v>0</v>
      </c>
    </row>
    <row r="933" spans="1:12" ht="15">
      <c r="A933" s="84" t="s">
        <v>2440</v>
      </c>
      <c r="B933" s="84" t="s">
        <v>2447</v>
      </c>
      <c r="C933" s="84">
        <v>2</v>
      </c>
      <c r="D933" s="122">
        <v>0.004647175898018875</v>
      </c>
      <c r="E933" s="122">
        <v>2.436162647040756</v>
      </c>
      <c r="F933" s="84" t="s">
        <v>1937</v>
      </c>
      <c r="G933" s="84" t="b">
        <v>0</v>
      </c>
      <c r="H933" s="84" t="b">
        <v>0</v>
      </c>
      <c r="I933" s="84" t="b">
        <v>0</v>
      </c>
      <c r="J933" s="84" t="b">
        <v>0</v>
      </c>
      <c r="K933" s="84" t="b">
        <v>0</v>
      </c>
      <c r="L933" s="84" t="b">
        <v>0</v>
      </c>
    </row>
    <row r="934" spans="1:12" ht="15">
      <c r="A934" s="84" t="s">
        <v>2447</v>
      </c>
      <c r="B934" s="84" t="s">
        <v>2448</v>
      </c>
      <c r="C934" s="84">
        <v>2</v>
      </c>
      <c r="D934" s="122">
        <v>0.004647175898018875</v>
      </c>
      <c r="E934" s="122">
        <v>2.436162647040756</v>
      </c>
      <c r="F934" s="84" t="s">
        <v>1937</v>
      </c>
      <c r="G934" s="84" t="b">
        <v>0</v>
      </c>
      <c r="H934" s="84" t="b">
        <v>0</v>
      </c>
      <c r="I934" s="84" t="b">
        <v>0</v>
      </c>
      <c r="J934" s="84" t="b">
        <v>0</v>
      </c>
      <c r="K934" s="84" t="b">
        <v>0</v>
      </c>
      <c r="L934" s="84" t="b">
        <v>0</v>
      </c>
    </row>
    <row r="935" spans="1:12" ht="15">
      <c r="A935" s="84" t="s">
        <v>2448</v>
      </c>
      <c r="B935" s="84" t="s">
        <v>2449</v>
      </c>
      <c r="C935" s="84">
        <v>2</v>
      </c>
      <c r="D935" s="122">
        <v>0.004647175898018875</v>
      </c>
      <c r="E935" s="122">
        <v>2.436162647040756</v>
      </c>
      <c r="F935" s="84" t="s">
        <v>1937</v>
      </c>
      <c r="G935" s="84" t="b">
        <v>0</v>
      </c>
      <c r="H935" s="84" t="b">
        <v>0</v>
      </c>
      <c r="I935" s="84" t="b">
        <v>0</v>
      </c>
      <c r="J935" s="84" t="b">
        <v>0</v>
      </c>
      <c r="K935" s="84" t="b">
        <v>0</v>
      </c>
      <c r="L935" s="84" t="b">
        <v>0</v>
      </c>
    </row>
    <row r="936" spans="1:12" ht="15">
      <c r="A936" s="84" t="s">
        <v>2449</v>
      </c>
      <c r="B936" s="84" t="s">
        <v>2450</v>
      </c>
      <c r="C936" s="84">
        <v>2</v>
      </c>
      <c r="D936" s="122">
        <v>0.004647175898018875</v>
      </c>
      <c r="E936" s="122">
        <v>2.436162647040756</v>
      </c>
      <c r="F936" s="84" t="s">
        <v>1937</v>
      </c>
      <c r="G936" s="84" t="b">
        <v>0</v>
      </c>
      <c r="H936" s="84" t="b">
        <v>0</v>
      </c>
      <c r="I936" s="84" t="b">
        <v>0</v>
      </c>
      <c r="J936" s="84" t="b">
        <v>0</v>
      </c>
      <c r="K936" s="84" t="b">
        <v>0</v>
      </c>
      <c r="L936" s="84" t="b">
        <v>0</v>
      </c>
    </row>
    <row r="937" spans="1:12" ht="15">
      <c r="A937" s="84" t="s">
        <v>2024</v>
      </c>
      <c r="B937" s="84" t="s">
        <v>2023</v>
      </c>
      <c r="C937" s="84">
        <v>2</v>
      </c>
      <c r="D937" s="122">
        <v>0.004647175898018875</v>
      </c>
      <c r="E937" s="122">
        <v>1.1808901419374498</v>
      </c>
      <c r="F937" s="84" t="s">
        <v>1937</v>
      </c>
      <c r="G937" s="84" t="b">
        <v>0</v>
      </c>
      <c r="H937" s="84" t="b">
        <v>0</v>
      </c>
      <c r="I937" s="84" t="b">
        <v>0</v>
      </c>
      <c r="J937" s="84" t="b">
        <v>0</v>
      </c>
      <c r="K937" s="84" t="b">
        <v>0</v>
      </c>
      <c r="L937" s="84" t="b">
        <v>0</v>
      </c>
    </row>
    <row r="938" spans="1:12" ht="15">
      <c r="A938" s="84" t="s">
        <v>2429</v>
      </c>
      <c r="B938" s="84" t="s">
        <v>2023</v>
      </c>
      <c r="C938" s="84">
        <v>2</v>
      </c>
      <c r="D938" s="122">
        <v>0.004647175898018875</v>
      </c>
      <c r="E938" s="122">
        <v>1.3569814009931311</v>
      </c>
      <c r="F938" s="84" t="s">
        <v>1937</v>
      </c>
      <c r="G938" s="84" t="b">
        <v>0</v>
      </c>
      <c r="H938" s="84" t="b">
        <v>0</v>
      </c>
      <c r="I938" s="84" t="b">
        <v>0</v>
      </c>
      <c r="J938" s="84" t="b">
        <v>0</v>
      </c>
      <c r="K938" s="84" t="b">
        <v>0</v>
      </c>
      <c r="L938" s="84" t="b">
        <v>0</v>
      </c>
    </row>
    <row r="939" spans="1:12" ht="15">
      <c r="A939" s="84" t="s">
        <v>252</v>
      </c>
      <c r="B939" s="84" t="s">
        <v>2468</v>
      </c>
      <c r="C939" s="84">
        <v>2</v>
      </c>
      <c r="D939" s="122">
        <v>0.004647175898018875</v>
      </c>
      <c r="E939" s="122">
        <v>1.0744348110231632</v>
      </c>
      <c r="F939" s="84" t="s">
        <v>1937</v>
      </c>
      <c r="G939" s="84" t="b">
        <v>0</v>
      </c>
      <c r="H939" s="84" t="b">
        <v>0</v>
      </c>
      <c r="I939" s="84" t="b">
        <v>0</v>
      </c>
      <c r="J939" s="84" t="b">
        <v>1</v>
      </c>
      <c r="K939" s="84" t="b">
        <v>0</v>
      </c>
      <c r="L939" s="84" t="b">
        <v>0</v>
      </c>
    </row>
    <row r="940" spans="1:12" ht="15">
      <c r="A940" s="84" t="s">
        <v>2468</v>
      </c>
      <c r="B940" s="84" t="s">
        <v>2423</v>
      </c>
      <c r="C940" s="84">
        <v>2</v>
      </c>
      <c r="D940" s="122">
        <v>0.004647175898018875</v>
      </c>
      <c r="E940" s="122">
        <v>2.0382226383687185</v>
      </c>
      <c r="F940" s="84" t="s">
        <v>1937</v>
      </c>
      <c r="G940" s="84" t="b">
        <v>1</v>
      </c>
      <c r="H940" s="84" t="b">
        <v>0</v>
      </c>
      <c r="I940" s="84" t="b">
        <v>0</v>
      </c>
      <c r="J940" s="84" t="b">
        <v>0</v>
      </c>
      <c r="K940" s="84" t="b">
        <v>0</v>
      </c>
      <c r="L940" s="84" t="b">
        <v>0</v>
      </c>
    </row>
    <row r="941" spans="1:12" ht="15">
      <c r="A941" s="84" t="s">
        <v>2423</v>
      </c>
      <c r="B941" s="84" t="s">
        <v>2026</v>
      </c>
      <c r="C941" s="84">
        <v>2</v>
      </c>
      <c r="D941" s="122">
        <v>0.004647175898018875</v>
      </c>
      <c r="E941" s="122">
        <v>1.591064607026499</v>
      </c>
      <c r="F941" s="84" t="s">
        <v>1937</v>
      </c>
      <c r="G941" s="84" t="b">
        <v>0</v>
      </c>
      <c r="H941" s="84" t="b">
        <v>0</v>
      </c>
      <c r="I941" s="84" t="b">
        <v>0</v>
      </c>
      <c r="J941" s="84" t="b">
        <v>0</v>
      </c>
      <c r="K941" s="84" t="b">
        <v>0</v>
      </c>
      <c r="L941" s="84" t="b">
        <v>0</v>
      </c>
    </row>
    <row r="942" spans="1:12" ht="15">
      <c r="A942" s="84" t="s">
        <v>265</v>
      </c>
      <c r="B942" s="84" t="s">
        <v>302</v>
      </c>
      <c r="C942" s="84">
        <v>2</v>
      </c>
      <c r="D942" s="122">
        <v>0.004647175898018875</v>
      </c>
      <c r="E942" s="122">
        <v>1.2388820889151366</v>
      </c>
      <c r="F942" s="84" t="s">
        <v>1937</v>
      </c>
      <c r="G942" s="84" t="b">
        <v>0</v>
      </c>
      <c r="H942" s="84" t="b">
        <v>0</v>
      </c>
      <c r="I942" s="84" t="b">
        <v>0</v>
      </c>
      <c r="J942" s="84" t="b">
        <v>0</v>
      </c>
      <c r="K942" s="84" t="b">
        <v>0</v>
      </c>
      <c r="L942" s="84" t="b">
        <v>0</v>
      </c>
    </row>
    <row r="943" spans="1:12" ht="15">
      <c r="A943" s="84" t="s">
        <v>302</v>
      </c>
      <c r="B943" s="84" t="s">
        <v>2105</v>
      </c>
      <c r="C943" s="84">
        <v>2</v>
      </c>
      <c r="D943" s="122">
        <v>0.004647175898018875</v>
      </c>
      <c r="E943" s="122">
        <v>2.0839801289293933</v>
      </c>
      <c r="F943" s="84" t="s">
        <v>1937</v>
      </c>
      <c r="G943" s="84" t="b">
        <v>0</v>
      </c>
      <c r="H943" s="84" t="b">
        <v>0</v>
      </c>
      <c r="I943" s="84" t="b">
        <v>0</v>
      </c>
      <c r="J943" s="84" t="b">
        <v>0</v>
      </c>
      <c r="K943" s="84" t="b">
        <v>0</v>
      </c>
      <c r="L943" s="84" t="b">
        <v>0</v>
      </c>
    </row>
    <row r="944" spans="1:12" ht="15">
      <c r="A944" s="84" t="s">
        <v>2486</v>
      </c>
      <c r="B944" s="84" t="s">
        <v>265</v>
      </c>
      <c r="C944" s="84">
        <v>2</v>
      </c>
      <c r="D944" s="122">
        <v>0.005660744906988509</v>
      </c>
      <c r="E944" s="122">
        <v>1.2186787028268498</v>
      </c>
      <c r="F944" s="84" t="s">
        <v>1937</v>
      </c>
      <c r="G944" s="84" t="b">
        <v>0</v>
      </c>
      <c r="H944" s="84" t="b">
        <v>0</v>
      </c>
      <c r="I944" s="84" t="b">
        <v>0</v>
      </c>
      <c r="J944" s="84" t="b">
        <v>0</v>
      </c>
      <c r="K944" s="84" t="b">
        <v>0</v>
      </c>
      <c r="L944" s="84" t="b">
        <v>0</v>
      </c>
    </row>
    <row r="945" spans="1:12" ht="15">
      <c r="A945" s="84" t="s">
        <v>2554</v>
      </c>
      <c r="B945" s="84" t="s">
        <v>2555</v>
      </c>
      <c r="C945" s="84">
        <v>2</v>
      </c>
      <c r="D945" s="122">
        <v>0.004647175898018875</v>
      </c>
      <c r="E945" s="122">
        <v>2.436162647040756</v>
      </c>
      <c r="F945" s="84" t="s">
        <v>1937</v>
      </c>
      <c r="G945" s="84" t="b">
        <v>0</v>
      </c>
      <c r="H945" s="84" t="b">
        <v>0</v>
      </c>
      <c r="I945" s="84" t="b">
        <v>0</v>
      </c>
      <c r="J945" s="84" t="b">
        <v>0</v>
      </c>
      <c r="K945" s="84" t="b">
        <v>0</v>
      </c>
      <c r="L945" s="84" t="b">
        <v>0</v>
      </c>
    </row>
    <row r="946" spans="1:12" ht="15">
      <c r="A946" s="84" t="s">
        <v>265</v>
      </c>
      <c r="B946" s="84" t="s">
        <v>2485</v>
      </c>
      <c r="C946" s="84">
        <v>2</v>
      </c>
      <c r="D946" s="122">
        <v>0.004647175898018875</v>
      </c>
      <c r="E946" s="122">
        <v>1.2388820889151366</v>
      </c>
      <c r="F946" s="84" t="s">
        <v>1937</v>
      </c>
      <c r="G946" s="84" t="b">
        <v>0</v>
      </c>
      <c r="H946" s="84" t="b">
        <v>0</v>
      </c>
      <c r="I946" s="84" t="b">
        <v>0</v>
      </c>
      <c r="J946" s="84" t="b">
        <v>0</v>
      </c>
      <c r="K946" s="84" t="b">
        <v>0</v>
      </c>
      <c r="L946" s="84" t="b">
        <v>0</v>
      </c>
    </row>
    <row r="947" spans="1:12" ht="15">
      <c r="A947" s="84" t="s">
        <v>252</v>
      </c>
      <c r="B947" s="84" t="s">
        <v>265</v>
      </c>
      <c r="C947" s="84">
        <v>2</v>
      </c>
      <c r="D947" s="122">
        <v>0.004647175898018875</v>
      </c>
      <c r="E947" s="122">
        <v>0.03304212586493802</v>
      </c>
      <c r="F947" s="84" t="s">
        <v>1937</v>
      </c>
      <c r="G947" s="84" t="b">
        <v>0</v>
      </c>
      <c r="H947" s="84" t="b">
        <v>0</v>
      </c>
      <c r="I947" s="84" t="b">
        <v>0</v>
      </c>
      <c r="J947" s="84" t="b">
        <v>0</v>
      </c>
      <c r="K947" s="84" t="b">
        <v>0</v>
      </c>
      <c r="L947" s="84" t="b">
        <v>0</v>
      </c>
    </row>
    <row r="948" spans="1:12" ht="15">
      <c r="A948" s="84" t="s">
        <v>2071</v>
      </c>
      <c r="B948" s="84" t="s">
        <v>2426</v>
      </c>
      <c r="C948" s="84">
        <v>2</v>
      </c>
      <c r="D948" s="122">
        <v>0.004647175898018875</v>
      </c>
      <c r="E948" s="122">
        <v>1.7371926427047373</v>
      </c>
      <c r="F948" s="84" t="s">
        <v>1937</v>
      </c>
      <c r="G948" s="84" t="b">
        <v>1</v>
      </c>
      <c r="H948" s="84" t="b">
        <v>0</v>
      </c>
      <c r="I948" s="84" t="b">
        <v>0</v>
      </c>
      <c r="J948" s="84" t="b">
        <v>0</v>
      </c>
      <c r="K948" s="84" t="b">
        <v>0</v>
      </c>
      <c r="L948" s="84" t="b">
        <v>0</v>
      </c>
    </row>
    <row r="949" spans="1:12" ht="15">
      <c r="A949" s="84" t="s">
        <v>2495</v>
      </c>
      <c r="B949" s="84" t="s">
        <v>2728</v>
      </c>
      <c r="C949" s="84">
        <v>2</v>
      </c>
      <c r="D949" s="122">
        <v>0.004647175898018875</v>
      </c>
      <c r="E949" s="122">
        <v>2.2600713879850747</v>
      </c>
      <c r="F949" s="84" t="s">
        <v>1937</v>
      </c>
      <c r="G949" s="84" t="b">
        <v>0</v>
      </c>
      <c r="H949" s="84" t="b">
        <v>0</v>
      </c>
      <c r="I949" s="84" t="b">
        <v>0</v>
      </c>
      <c r="J949" s="84" t="b">
        <v>0</v>
      </c>
      <c r="K949" s="84" t="b">
        <v>0</v>
      </c>
      <c r="L949" s="84" t="b">
        <v>0</v>
      </c>
    </row>
    <row r="950" spans="1:12" ht="15">
      <c r="A950" s="84" t="s">
        <v>2728</v>
      </c>
      <c r="B950" s="84" t="s">
        <v>2729</v>
      </c>
      <c r="C950" s="84">
        <v>2</v>
      </c>
      <c r="D950" s="122">
        <v>0.004647175898018875</v>
      </c>
      <c r="E950" s="122">
        <v>2.436162647040756</v>
      </c>
      <c r="F950" s="84" t="s">
        <v>1937</v>
      </c>
      <c r="G950" s="84" t="b">
        <v>0</v>
      </c>
      <c r="H950" s="84" t="b">
        <v>0</v>
      </c>
      <c r="I950" s="84" t="b">
        <v>0</v>
      </c>
      <c r="J950" s="84" t="b">
        <v>0</v>
      </c>
      <c r="K950" s="84" t="b">
        <v>0</v>
      </c>
      <c r="L950" s="84" t="b">
        <v>0</v>
      </c>
    </row>
    <row r="951" spans="1:12" ht="15">
      <c r="A951" s="84" t="s">
        <v>2729</v>
      </c>
      <c r="B951" s="84" t="s">
        <v>2532</v>
      </c>
      <c r="C951" s="84">
        <v>2</v>
      </c>
      <c r="D951" s="122">
        <v>0.004647175898018875</v>
      </c>
      <c r="E951" s="122">
        <v>2.436162647040756</v>
      </c>
      <c r="F951" s="84" t="s">
        <v>1937</v>
      </c>
      <c r="G951" s="84" t="b">
        <v>0</v>
      </c>
      <c r="H951" s="84" t="b">
        <v>0</v>
      </c>
      <c r="I951" s="84" t="b">
        <v>0</v>
      </c>
      <c r="J951" s="84" t="b">
        <v>0</v>
      </c>
      <c r="K951" s="84" t="b">
        <v>0</v>
      </c>
      <c r="L951" s="84" t="b">
        <v>0</v>
      </c>
    </row>
    <row r="952" spans="1:12" ht="15">
      <c r="A952" s="84" t="s">
        <v>2532</v>
      </c>
      <c r="B952" s="84" t="s">
        <v>2730</v>
      </c>
      <c r="C952" s="84">
        <v>2</v>
      </c>
      <c r="D952" s="122">
        <v>0.004647175898018875</v>
      </c>
      <c r="E952" s="122">
        <v>2.436162647040756</v>
      </c>
      <c r="F952" s="84" t="s">
        <v>1937</v>
      </c>
      <c r="G952" s="84" t="b">
        <v>0</v>
      </c>
      <c r="H952" s="84" t="b">
        <v>0</v>
      </c>
      <c r="I952" s="84" t="b">
        <v>0</v>
      </c>
      <c r="J952" s="84" t="b">
        <v>0</v>
      </c>
      <c r="K952" s="84" t="b">
        <v>0</v>
      </c>
      <c r="L952" s="84" t="b">
        <v>0</v>
      </c>
    </row>
    <row r="953" spans="1:12" ht="15">
      <c r="A953" s="84" t="s">
        <v>2730</v>
      </c>
      <c r="B953" s="84" t="s">
        <v>2083</v>
      </c>
      <c r="C953" s="84">
        <v>2</v>
      </c>
      <c r="D953" s="122">
        <v>0.004647175898018875</v>
      </c>
      <c r="E953" s="122">
        <v>2.2600713879850747</v>
      </c>
      <c r="F953" s="84" t="s">
        <v>1937</v>
      </c>
      <c r="G953" s="84" t="b">
        <v>0</v>
      </c>
      <c r="H953" s="84" t="b">
        <v>0</v>
      </c>
      <c r="I953" s="84" t="b">
        <v>0</v>
      </c>
      <c r="J953" s="84" t="b">
        <v>0</v>
      </c>
      <c r="K953" s="84" t="b">
        <v>0</v>
      </c>
      <c r="L953" s="84" t="b">
        <v>0</v>
      </c>
    </row>
    <row r="954" spans="1:12" ht="15">
      <c r="A954" s="84" t="s">
        <v>2068</v>
      </c>
      <c r="B954" s="84" t="s">
        <v>2461</v>
      </c>
      <c r="C954" s="84">
        <v>2</v>
      </c>
      <c r="D954" s="122">
        <v>0.004647175898018875</v>
      </c>
      <c r="E954" s="122">
        <v>1.7829501332654123</v>
      </c>
      <c r="F954" s="84" t="s">
        <v>1937</v>
      </c>
      <c r="G954" s="84" t="b">
        <v>0</v>
      </c>
      <c r="H954" s="84" t="b">
        <v>0</v>
      </c>
      <c r="I954" s="84" t="b">
        <v>0</v>
      </c>
      <c r="J954" s="84" t="b">
        <v>0</v>
      </c>
      <c r="K954" s="84" t="b">
        <v>0</v>
      </c>
      <c r="L954" s="84" t="b">
        <v>0</v>
      </c>
    </row>
    <row r="955" spans="1:12" ht="15">
      <c r="A955" s="84" t="s">
        <v>2461</v>
      </c>
      <c r="B955" s="84" t="s">
        <v>2731</v>
      </c>
      <c r="C955" s="84">
        <v>2</v>
      </c>
      <c r="D955" s="122">
        <v>0.004647175898018875</v>
      </c>
      <c r="E955" s="122">
        <v>2.2600713879850747</v>
      </c>
      <c r="F955" s="84" t="s">
        <v>1937</v>
      </c>
      <c r="G955" s="84" t="b">
        <v>0</v>
      </c>
      <c r="H955" s="84" t="b">
        <v>0</v>
      </c>
      <c r="I955" s="84" t="b">
        <v>0</v>
      </c>
      <c r="J955" s="84" t="b">
        <v>0</v>
      </c>
      <c r="K955" s="84" t="b">
        <v>0</v>
      </c>
      <c r="L955" s="84" t="b">
        <v>0</v>
      </c>
    </row>
    <row r="956" spans="1:12" ht="15">
      <c r="A956" s="84" t="s">
        <v>2731</v>
      </c>
      <c r="B956" s="84" t="s">
        <v>2732</v>
      </c>
      <c r="C956" s="84">
        <v>2</v>
      </c>
      <c r="D956" s="122">
        <v>0.004647175898018875</v>
      </c>
      <c r="E956" s="122">
        <v>2.436162647040756</v>
      </c>
      <c r="F956" s="84" t="s">
        <v>1937</v>
      </c>
      <c r="G956" s="84" t="b">
        <v>0</v>
      </c>
      <c r="H956" s="84" t="b">
        <v>0</v>
      </c>
      <c r="I956" s="84" t="b">
        <v>0</v>
      </c>
      <c r="J956" s="84" t="b">
        <v>0</v>
      </c>
      <c r="K956" s="84" t="b">
        <v>0</v>
      </c>
      <c r="L956" s="84" t="b">
        <v>0</v>
      </c>
    </row>
    <row r="957" spans="1:12" ht="15">
      <c r="A957" s="84" t="s">
        <v>2732</v>
      </c>
      <c r="B957" s="84" t="s">
        <v>2733</v>
      </c>
      <c r="C957" s="84">
        <v>2</v>
      </c>
      <c r="D957" s="122">
        <v>0.004647175898018875</v>
      </c>
      <c r="E957" s="122">
        <v>2.436162647040756</v>
      </c>
      <c r="F957" s="84" t="s">
        <v>1937</v>
      </c>
      <c r="G957" s="84" t="b">
        <v>0</v>
      </c>
      <c r="H957" s="84" t="b">
        <v>0</v>
      </c>
      <c r="I957" s="84" t="b">
        <v>0</v>
      </c>
      <c r="J957" s="84" t="b">
        <v>0</v>
      </c>
      <c r="K957" s="84" t="b">
        <v>0</v>
      </c>
      <c r="L957" s="84" t="b">
        <v>0</v>
      </c>
    </row>
    <row r="958" spans="1:12" ht="15">
      <c r="A958" s="84" t="s">
        <v>2733</v>
      </c>
      <c r="B958" s="84" t="s">
        <v>2734</v>
      </c>
      <c r="C958" s="84">
        <v>2</v>
      </c>
      <c r="D958" s="122">
        <v>0.004647175898018875</v>
      </c>
      <c r="E958" s="122">
        <v>2.436162647040756</v>
      </c>
      <c r="F958" s="84" t="s">
        <v>1937</v>
      </c>
      <c r="G958" s="84" t="b">
        <v>0</v>
      </c>
      <c r="H958" s="84" t="b">
        <v>0</v>
      </c>
      <c r="I958" s="84" t="b">
        <v>0</v>
      </c>
      <c r="J958" s="84" t="b">
        <v>0</v>
      </c>
      <c r="K958" s="84" t="b">
        <v>0</v>
      </c>
      <c r="L958" s="84" t="b">
        <v>0</v>
      </c>
    </row>
    <row r="959" spans="1:12" ht="15">
      <c r="A959" s="84" t="s">
        <v>2734</v>
      </c>
      <c r="B959" s="84" t="s">
        <v>2068</v>
      </c>
      <c r="C959" s="84">
        <v>2</v>
      </c>
      <c r="D959" s="122">
        <v>0.004647175898018875</v>
      </c>
      <c r="E959" s="122">
        <v>1.9590413923210934</v>
      </c>
      <c r="F959" s="84" t="s">
        <v>1937</v>
      </c>
      <c r="G959" s="84" t="b">
        <v>0</v>
      </c>
      <c r="H959" s="84" t="b">
        <v>0</v>
      </c>
      <c r="I959" s="84" t="b">
        <v>0</v>
      </c>
      <c r="J959" s="84" t="b">
        <v>0</v>
      </c>
      <c r="K959" s="84" t="b">
        <v>0</v>
      </c>
      <c r="L959" s="84" t="b">
        <v>0</v>
      </c>
    </row>
    <row r="960" spans="1:12" ht="15">
      <c r="A960" s="84" t="s">
        <v>2068</v>
      </c>
      <c r="B960" s="84" t="s">
        <v>2735</v>
      </c>
      <c r="C960" s="84">
        <v>2</v>
      </c>
      <c r="D960" s="122">
        <v>0.004647175898018875</v>
      </c>
      <c r="E960" s="122">
        <v>1.9590413923210934</v>
      </c>
      <c r="F960" s="84" t="s">
        <v>1937</v>
      </c>
      <c r="G960" s="84" t="b">
        <v>0</v>
      </c>
      <c r="H960" s="84" t="b">
        <v>0</v>
      </c>
      <c r="I960" s="84" t="b">
        <v>0</v>
      </c>
      <c r="J960" s="84" t="b">
        <v>0</v>
      </c>
      <c r="K960" s="84" t="b">
        <v>0</v>
      </c>
      <c r="L960" s="84" t="b">
        <v>0</v>
      </c>
    </row>
    <row r="961" spans="1:12" ht="15">
      <c r="A961" s="84" t="s">
        <v>259</v>
      </c>
      <c r="B961" s="84" t="s">
        <v>261</v>
      </c>
      <c r="C961" s="84">
        <v>7</v>
      </c>
      <c r="D961" s="122">
        <v>0.00827748503619143</v>
      </c>
      <c r="E961" s="122">
        <v>1.2872417111783478</v>
      </c>
      <c r="F961" s="84" t="s">
        <v>1938</v>
      </c>
      <c r="G961" s="84" t="b">
        <v>0</v>
      </c>
      <c r="H961" s="84" t="b">
        <v>0</v>
      </c>
      <c r="I961" s="84" t="b">
        <v>0</v>
      </c>
      <c r="J961" s="84" t="b">
        <v>0</v>
      </c>
      <c r="K961" s="84" t="b">
        <v>0</v>
      </c>
      <c r="L961" s="84" t="b">
        <v>0</v>
      </c>
    </row>
    <row r="962" spans="1:12" ht="15">
      <c r="A962" s="84" t="s">
        <v>261</v>
      </c>
      <c r="B962" s="84" t="s">
        <v>285</v>
      </c>
      <c r="C962" s="84">
        <v>7</v>
      </c>
      <c r="D962" s="122">
        <v>0.00827748503619143</v>
      </c>
      <c r="E962" s="122">
        <v>1.3452336581560347</v>
      </c>
      <c r="F962" s="84" t="s">
        <v>1938</v>
      </c>
      <c r="G962" s="84" t="b">
        <v>0</v>
      </c>
      <c r="H962" s="84" t="b">
        <v>0</v>
      </c>
      <c r="I962" s="84" t="b">
        <v>0</v>
      </c>
      <c r="J962" s="84" t="b">
        <v>0</v>
      </c>
      <c r="K962" s="84" t="b">
        <v>0</v>
      </c>
      <c r="L962" s="84" t="b">
        <v>0</v>
      </c>
    </row>
    <row r="963" spans="1:12" ht="15">
      <c r="A963" s="84" t="s">
        <v>285</v>
      </c>
      <c r="B963" s="84" t="s">
        <v>250</v>
      </c>
      <c r="C963" s="84">
        <v>6</v>
      </c>
      <c r="D963" s="122">
        <v>0.009514750654502942</v>
      </c>
      <c r="E963" s="122">
        <v>1.2782868685254216</v>
      </c>
      <c r="F963" s="84" t="s">
        <v>1938</v>
      </c>
      <c r="G963" s="84" t="b">
        <v>0</v>
      </c>
      <c r="H963" s="84" t="b">
        <v>0</v>
      </c>
      <c r="I963" s="84" t="b">
        <v>0</v>
      </c>
      <c r="J963" s="84" t="b">
        <v>0</v>
      </c>
      <c r="K963" s="84" t="b">
        <v>0</v>
      </c>
      <c r="L963" s="84" t="b">
        <v>0</v>
      </c>
    </row>
    <row r="964" spans="1:12" ht="15">
      <c r="A964" s="84" t="s">
        <v>252</v>
      </c>
      <c r="B964" s="84" t="s">
        <v>286</v>
      </c>
      <c r="C964" s="84">
        <v>4</v>
      </c>
      <c r="D964" s="122">
        <v>0.010586329971813559</v>
      </c>
      <c r="E964" s="122">
        <v>1.2360891887309666</v>
      </c>
      <c r="F964" s="84" t="s">
        <v>1938</v>
      </c>
      <c r="G964" s="84" t="b">
        <v>0</v>
      </c>
      <c r="H964" s="84" t="b">
        <v>0</v>
      </c>
      <c r="I964" s="84" t="b">
        <v>0</v>
      </c>
      <c r="J964" s="84" t="b">
        <v>0</v>
      </c>
      <c r="K964" s="84" t="b">
        <v>0</v>
      </c>
      <c r="L964" s="84" t="b">
        <v>0</v>
      </c>
    </row>
    <row r="965" spans="1:12" ht="15">
      <c r="A965" s="84" t="s">
        <v>250</v>
      </c>
      <c r="B965" s="84" t="s">
        <v>252</v>
      </c>
      <c r="C965" s="84">
        <v>3</v>
      </c>
      <c r="D965" s="122">
        <v>0.01019767645370896</v>
      </c>
      <c r="E965" s="122">
        <v>0.9192649258837536</v>
      </c>
      <c r="F965" s="84" t="s">
        <v>1938</v>
      </c>
      <c r="G965" s="84" t="b">
        <v>0</v>
      </c>
      <c r="H965" s="84" t="b">
        <v>0</v>
      </c>
      <c r="I965" s="84" t="b">
        <v>0</v>
      </c>
      <c r="J965" s="84" t="b">
        <v>0</v>
      </c>
      <c r="K965" s="84" t="b">
        <v>0</v>
      </c>
      <c r="L965" s="84" t="b">
        <v>0</v>
      </c>
    </row>
    <row r="966" spans="1:12" ht="15">
      <c r="A966" s="84" t="s">
        <v>2071</v>
      </c>
      <c r="B966" s="84" t="s">
        <v>2072</v>
      </c>
      <c r="C966" s="84">
        <v>3</v>
      </c>
      <c r="D966" s="122">
        <v>0.01019767645370896</v>
      </c>
      <c r="E966" s="122">
        <v>1.2695129442179163</v>
      </c>
      <c r="F966" s="84" t="s">
        <v>1938</v>
      </c>
      <c r="G966" s="84" t="b">
        <v>1</v>
      </c>
      <c r="H966" s="84" t="b">
        <v>0</v>
      </c>
      <c r="I966" s="84" t="b">
        <v>0</v>
      </c>
      <c r="J966" s="84" t="b">
        <v>0</v>
      </c>
      <c r="K966" s="84" t="b">
        <v>0</v>
      </c>
      <c r="L966" s="84" t="b">
        <v>0</v>
      </c>
    </row>
    <row r="967" spans="1:12" ht="15">
      <c r="A967" s="84" t="s">
        <v>2072</v>
      </c>
      <c r="B967" s="84" t="s">
        <v>259</v>
      </c>
      <c r="C967" s="84">
        <v>3</v>
      </c>
      <c r="D967" s="122">
        <v>0.01019767645370896</v>
      </c>
      <c r="E967" s="122">
        <v>1.162302974570048</v>
      </c>
      <c r="F967" s="84" t="s">
        <v>1938</v>
      </c>
      <c r="G967" s="84" t="b">
        <v>0</v>
      </c>
      <c r="H967" s="84" t="b">
        <v>0</v>
      </c>
      <c r="I967" s="84" t="b">
        <v>0</v>
      </c>
      <c r="J967" s="84" t="b">
        <v>0</v>
      </c>
      <c r="K967" s="84" t="b">
        <v>0</v>
      </c>
      <c r="L967" s="84" t="b">
        <v>0</v>
      </c>
    </row>
    <row r="968" spans="1:12" ht="15">
      <c r="A968" s="84" t="s">
        <v>250</v>
      </c>
      <c r="B968" s="84" t="s">
        <v>2626</v>
      </c>
      <c r="C968" s="84">
        <v>3</v>
      </c>
      <c r="D968" s="122">
        <v>0.01019767645370896</v>
      </c>
      <c r="E968" s="122">
        <v>1.3452336581560347</v>
      </c>
      <c r="F968" s="84" t="s">
        <v>1938</v>
      </c>
      <c r="G968" s="84" t="b">
        <v>0</v>
      </c>
      <c r="H968" s="84" t="b">
        <v>0</v>
      </c>
      <c r="I968" s="84" t="b">
        <v>0</v>
      </c>
      <c r="J968" s="84" t="b">
        <v>0</v>
      </c>
      <c r="K968" s="84" t="b">
        <v>0</v>
      </c>
      <c r="L968" s="84" t="b">
        <v>0</v>
      </c>
    </row>
    <row r="969" spans="1:12" ht="15">
      <c r="A969" s="84" t="s">
        <v>2626</v>
      </c>
      <c r="B969" s="84" t="s">
        <v>2627</v>
      </c>
      <c r="C969" s="84">
        <v>3</v>
      </c>
      <c r="D969" s="122">
        <v>0.01019767645370896</v>
      </c>
      <c r="E969" s="122">
        <v>1.713210443450629</v>
      </c>
      <c r="F969" s="84" t="s">
        <v>1938</v>
      </c>
      <c r="G969" s="84" t="b">
        <v>0</v>
      </c>
      <c r="H969" s="84" t="b">
        <v>0</v>
      </c>
      <c r="I969" s="84" t="b">
        <v>0</v>
      </c>
      <c r="J969" s="84" t="b">
        <v>0</v>
      </c>
      <c r="K969" s="84" t="b">
        <v>0</v>
      </c>
      <c r="L969" s="84" t="b">
        <v>0</v>
      </c>
    </row>
    <row r="970" spans="1:12" ht="15">
      <c r="A970" s="84" t="s">
        <v>2627</v>
      </c>
      <c r="B970" s="84" t="s">
        <v>2628</v>
      </c>
      <c r="C970" s="84">
        <v>3</v>
      </c>
      <c r="D970" s="122">
        <v>0.01019767645370896</v>
      </c>
      <c r="E970" s="122">
        <v>1.713210443450629</v>
      </c>
      <c r="F970" s="84" t="s">
        <v>1938</v>
      </c>
      <c r="G970" s="84" t="b">
        <v>0</v>
      </c>
      <c r="H970" s="84" t="b">
        <v>0</v>
      </c>
      <c r="I970" s="84" t="b">
        <v>0</v>
      </c>
      <c r="J970" s="84" t="b">
        <v>0</v>
      </c>
      <c r="K970" s="84" t="b">
        <v>0</v>
      </c>
      <c r="L970" s="84" t="b">
        <v>0</v>
      </c>
    </row>
    <row r="971" spans="1:12" ht="15">
      <c r="A971" s="84" t="s">
        <v>2628</v>
      </c>
      <c r="B971" s="84" t="s">
        <v>252</v>
      </c>
      <c r="C971" s="84">
        <v>3</v>
      </c>
      <c r="D971" s="122">
        <v>0.01019767645370896</v>
      </c>
      <c r="E971" s="122">
        <v>1.2872417111783478</v>
      </c>
      <c r="F971" s="84" t="s">
        <v>1938</v>
      </c>
      <c r="G971" s="84" t="b">
        <v>0</v>
      </c>
      <c r="H971" s="84" t="b">
        <v>0</v>
      </c>
      <c r="I971" s="84" t="b">
        <v>0</v>
      </c>
      <c r="J971" s="84" t="b">
        <v>0</v>
      </c>
      <c r="K971" s="84" t="b">
        <v>0</v>
      </c>
      <c r="L971" s="84" t="b">
        <v>0</v>
      </c>
    </row>
    <row r="972" spans="1:12" ht="15">
      <c r="A972" s="84" t="s">
        <v>252</v>
      </c>
      <c r="B972" s="84" t="s">
        <v>2629</v>
      </c>
      <c r="C972" s="84">
        <v>3</v>
      </c>
      <c r="D972" s="122">
        <v>0.01019767645370896</v>
      </c>
      <c r="E972" s="122">
        <v>1.2360891887309666</v>
      </c>
      <c r="F972" s="84" t="s">
        <v>1938</v>
      </c>
      <c r="G972" s="84" t="b">
        <v>0</v>
      </c>
      <c r="H972" s="84" t="b">
        <v>0</v>
      </c>
      <c r="I972" s="84" t="b">
        <v>0</v>
      </c>
      <c r="J972" s="84" t="b">
        <v>0</v>
      </c>
      <c r="K972" s="84" t="b">
        <v>0</v>
      </c>
      <c r="L972" s="84" t="b">
        <v>0</v>
      </c>
    </row>
    <row r="973" spans="1:12" ht="15">
      <c r="A973" s="84" t="s">
        <v>2629</v>
      </c>
      <c r="B973" s="84" t="s">
        <v>2630</v>
      </c>
      <c r="C973" s="84">
        <v>3</v>
      </c>
      <c r="D973" s="122">
        <v>0.01019767645370896</v>
      </c>
      <c r="E973" s="122">
        <v>1.713210443450629</v>
      </c>
      <c r="F973" s="84" t="s">
        <v>1938</v>
      </c>
      <c r="G973" s="84" t="b">
        <v>0</v>
      </c>
      <c r="H973" s="84" t="b">
        <v>0</v>
      </c>
      <c r="I973" s="84" t="b">
        <v>0</v>
      </c>
      <c r="J973" s="84" t="b">
        <v>0</v>
      </c>
      <c r="K973" s="84" t="b">
        <v>0</v>
      </c>
      <c r="L973" s="84" t="b">
        <v>0</v>
      </c>
    </row>
    <row r="974" spans="1:12" ht="15">
      <c r="A974" s="84" t="s">
        <v>2070</v>
      </c>
      <c r="B974" s="84" t="s">
        <v>2515</v>
      </c>
      <c r="C974" s="84">
        <v>2</v>
      </c>
      <c r="D974" s="122">
        <v>0.012546899821183436</v>
      </c>
      <c r="E974" s="122">
        <v>1.588271706842329</v>
      </c>
      <c r="F974" s="84" t="s">
        <v>1938</v>
      </c>
      <c r="G974" s="84" t="b">
        <v>1</v>
      </c>
      <c r="H974" s="84" t="b">
        <v>0</v>
      </c>
      <c r="I974" s="84" t="b">
        <v>0</v>
      </c>
      <c r="J974" s="84" t="b">
        <v>0</v>
      </c>
      <c r="K974" s="84" t="b">
        <v>0</v>
      </c>
      <c r="L974" s="84" t="b">
        <v>0</v>
      </c>
    </row>
    <row r="975" spans="1:12" ht="15">
      <c r="A975" s="84" t="s">
        <v>252</v>
      </c>
      <c r="B975" s="84" t="s">
        <v>2430</v>
      </c>
      <c r="C975" s="84">
        <v>2</v>
      </c>
      <c r="D975" s="122">
        <v>0.008920032403545107</v>
      </c>
      <c r="E975" s="122">
        <v>1.2360891887309666</v>
      </c>
      <c r="F975" s="84" t="s">
        <v>1938</v>
      </c>
      <c r="G975" s="84" t="b">
        <v>0</v>
      </c>
      <c r="H975" s="84" t="b">
        <v>0</v>
      </c>
      <c r="I975" s="84" t="b">
        <v>0</v>
      </c>
      <c r="J975" s="84" t="b">
        <v>0</v>
      </c>
      <c r="K975" s="84" t="b">
        <v>0</v>
      </c>
      <c r="L975" s="84" t="b">
        <v>0</v>
      </c>
    </row>
    <row r="976" spans="1:12" ht="15">
      <c r="A976" s="84" t="s">
        <v>2430</v>
      </c>
      <c r="B976" s="84" t="s">
        <v>2071</v>
      </c>
      <c r="C976" s="84">
        <v>2</v>
      </c>
      <c r="D976" s="122">
        <v>0.008920032403545107</v>
      </c>
      <c r="E976" s="122">
        <v>1.588271706842329</v>
      </c>
      <c r="F976" s="84" t="s">
        <v>1938</v>
      </c>
      <c r="G976" s="84" t="b">
        <v>0</v>
      </c>
      <c r="H976" s="84" t="b">
        <v>0</v>
      </c>
      <c r="I976" s="84" t="b">
        <v>0</v>
      </c>
      <c r="J976" s="84" t="b">
        <v>1</v>
      </c>
      <c r="K976" s="84" t="b">
        <v>0</v>
      </c>
      <c r="L976" s="84" t="b">
        <v>0</v>
      </c>
    </row>
    <row r="977" spans="1:12" ht="15">
      <c r="A977" s="84" t="s">
        <v>2071</v>
      </c>
      <c r="B977" s="84" t="s">
        <v>2462</v>
      </c>
      <c r="C977" s="84">
        <v>2</v>
      </c>
      <c r="D977" s="122">
        <v>0.008920032403545107</v>
      </c>
      <c r="E977" s="122">
        <v>1.4913616938342726</v>
      </c>
      <c r="F977" s="84" t="s">
        <v>1938</v>
      </c>
      <c r="G977" s="84" t="b">
        <v>1</v>
      </c>
      <c r="H977" s="84" t="b">
        <v>0</v>
      </c>
      <c r="I977" s="84" t="b">
        <v>0</v>
      </c>
      <c r="J977" s="84" t="b">
        <v>0</v>
      </c>
      <c r="K977" s="84" t="b">
        <v>0</v>
      </c>
      <c r="L977" s="84" t="b">
        <v>0</v>
      </c>
    </row>
    <row r="978" spans="1:12" ht="15">
      <c r="A978" s="84" t="s">
        <v>2462</v>
      </c>
      <c r="B978" s="84" t="s">
        <v>2026</v>
      </c>
      <c r="C978" s="84">
        <v>2</v>
      </c>
      <c r="D978" s="122">
        <v>0.008920032403545107</v>
      </c>
      <c r="E978" s="122">
        <v>1.8893017025063104</v>
      </c>
      <c r="F978" s="84" t="s">
        <v>1938</v>
      </c>
      <c r="G978" s="84" t="b">
        <v>0</v>
      </c>
      <c r="H978" s="84" t="b">
        <v>0</v>
      </c>
      <c r="I978" s="84" t="b">
        <v>0</v>
      </c>
      <c r="J978" s="84" t="b">
        <v>0</v>
      </c>
      <c r="K978" s="84" t="b">
        <v>0</v>
      </c>
      <c r="L978" s="84" t="b">
        <v>0</v>
      </c>
    </row>
    <row r="979" spans="1:12" ht="15">
      <c r="A979" s="84" t="s">
        <v>2026</v>
      </c>
      <c r="B979" s="84" t="s">
        <v>265</v>
      </c>
      <c r="C979" s="84">
        <v>2</v>
      </c>
      <c r="D979" s="122">
        <v>0.008920032403545107</v>
      </c>
      <c r="E979" s="122">
        <v>1.588271706842329</v>
      </c>
      <c r="F979" s="84" t="s">
        <v>1938</v>
      </c>
      <c r="G979" s="84" t="b">
        <v>0</v>
      </c>
      <c r="H979" s="84" t="b">
        <v>0</v>
      </c>
      <c r="I979" s="84" t="b">
        <v>0</v>
      </c>
      <c r="J979" s="84" t="b">
        <v>0</v>
      </c>
      <c r="K979" s="84" t="b">
        <v>0</v>
      </c>
      <c r="L979" s="84" t="b">
        <v>0</v>
      </c>
    </row>
    <row r="980" spans="1:12" ht="15">
      <c r="A980" s="84" t="s">
        <v>265</v>
      </c>
      <c r="B980" s="84" t="s">
        <v>2433</v>
      </c>
      <c r="C980" s="84">
        <v>2</v>
      </c>
      <c r="D980" s="122">
        <v>0.008920032403545107</v>
      </c>
      <c r="E980" s="122">
        <v>1.588271706842329</v>
      </c>
      <c r="F980" s="84" t="s">
        <v>1938</v>
      </c>
      <c r="G980" s="84" t="b">
        <v>0</v>
      </c>
      <c r="H980" s="84" t="b">
        <v>0</v>
      </c>
      <c r="I980" s="84" t="b">
        <v>0</v>
      </c>
      <c r="J980" s="84" t="b">
        <v>0</v>
      </c>
      <c r="K980" s="84" t="b">
        <v>0</v>
      </c>
      <c r="L980" s="84" t="b">
        <v>0</v>
      </c>
    </row>
    <row r="981" spans="1:12" ht="15">
      <c r="A981" s="84" t="s">
        <v>2433</v>
      </c>
      <c r="B981" s="84" t="s">
        <v>2431</v>
      </c>
      <c r="C981" s="84">
        <v>2</v>
      </c>
      <c r="D981" s="122">
        <v>0.008920032403545107</v>
      </c>
      <c r="E981" s="122">
        <v>1.8893017025063104</v>
      </c>
      <c r="F981" s="84" t="s">
        <v>1938</v>
      </c>
      <c r="G981" s="84" t="b">
        <v>0</v>
      </c>
      <c r="H981" s="84" t="b">
        <v>0</v>
      </c>
      <c r="I981" s="84" t="b">
        <v>0</v>
      </c>
      <c r="J981" s="84" t="b">
        <v>0</v>
      </c>
      <c r="K981" s="84" t="b">
        <v>0</v>
      </c>
      <c r="L981" s="84" t="b">
        <v>0</v>
      </c>
    </row>
    <row r="982" spans="1:12" ht="15">
      <c r="A982" s="84" t="s">
        <v>2431</v>
      </c>
      <c r="B982" s="84" t="s">
        <v>2440</v>
      </c>
      <c r="C982" s="84">
        <v>2</v>
      </c>
      <c r="D982" s="122">
        <v>0.008920032403545107</v>
      </c>
      <c r="E982" s="122">
        <v>1.713210443450629</v>
      </c>
      <c r="F982" s="84" t="s">
        <v>1938</v>
      </c>
      <c r="G982" s="84" t="b">
        <v>0</v>
      </c>
      <c r="H982" s="84" t="b">
        <v>0</v>
      </c>
      <c r="I982" s="84" t="b">
        <v>0</v>
      </c>
      <c r="J982" s="84" t="b">
        <v>0</v>
      </c>
      <c r="K982" s="84" t="b">
        <v>0</v>
      </c>
      <c r="L982" s="84" t="b">
        <v>0</v>
      </c>
    </row>
    <row r="983" spans="1:12" ht="15">
      <c r="A983" s="84" t="s">
        <v>2440</v>
      </c>
      <c r="B983" s="84" t="s">
        <v>2447</v>
      </c>
      <c r="C983" s="84">
        <v>2</v>
      </c>
      <c r="D983" s="122">
        <v>0.008920032403545107</v>
      </c>
      <c r="E983" s="122">
        <v>1.713210443450629</v>
      </c>
      <c r="F983" s="84" t="s">
        <v>1938</v>
      </c>
      <c r="G983" s="84" t="b">
        <v>0</v>
      </c>
      <c r="H983" s="84" t="b">
        <v>0</v>
      </c>
      <c r="I983" s="84" t="b">
        <v>0</v>
      </c>
      <c r="J983" s="84" t="b">
        <v>0</v>
      </c>
      <c r="K983" s="84" t="b">
        <v>0</v>
      </c>
      <c r="L983" s="84" t="b">
        <v>0</v>
      </c>
    </row>
    <row r="984" spans="1:12" ht="15">
      <c r="A984" s="84" t="s">
        <v>2447</v>
      </c>
      <c r="B984" s="84" t="s">
        <v>2448</v>
      </c>
      <c r="C984" s="84">
        <v>2</v>
      </c>
      <c r="D984" s="122">
        <v>0.008920032403545107</v>
      </c>
      <c r="E984" s="122">
        <v>1.8893017025063104</v>
      </c>
      <c r="F984" s="84" t="s">
        <v>1938</v>
      </c>
      <c r="G984" s="84" t="b">
        <v>0</v>
      </c>
      <c r="H984" s="84" t="b">
        <v>0</v>
      </c>
      <c r="I984" s="84" t="b">
        <v>0</v>
      </c>
      <c r="J984" s="84" t="b">
        <v>0</v>
      </c>
      <c r="K984" s="84" t="b">
        <v>0</v>
      </c>
      <c r="L984" s="84" t="b">
        <v>0</v>
      </c>
    </row>
    <row r="985" spans="1:12" ht="15">
      <c r="A985" s="84" t="s">
        <v>2448</v>
      </c>
      <c r="B985" s="84" t="s">
        <v>2449</v>
      </c>
      <c r="C985" s="84">
        <v>2</v>
      </c>
      <c r="D985" s="122">
        <v>0.008920032403545107</v>
      </c>
      <c r="E985" s="122">
        <v>1.8893017025063104</v>
      </c>
      <c r="F985" s="84" t="s">
        <v>1938</v>
      </c>
      <c r="G985" s="84" t="b">
        <v>0</v>
      </c>
      <c r="H985" s="84" t="b">
        <v>0</v>
      </c>
      <c r="I985" s="84" t="b">
        <v>0</v>
      </c>
      <c r="J985" s="84" t="b">
        <v>0</v>
      </c>
      <c r="K985" s="84" t="b">
        <v>0</v>
      </c>
      <c r="L985" s="84" t="b">
        <v>0</v>
      </c>
    </row>
    <row r="986" spans="1:12" ht="15">
      <c r="A986" s="84" t="s">
        <v>2449</v>
      </c>
      <c r="B986" s="84" t="s">
        <v>2450</v>
      </c>
      <c r="C986" s="84">
        <v>2</v>
      </c>
      <c r="D986" s="122">
        <v>0.008920032403545107</v>
      </c>
      <c r="E986" s="122">
        <v>1.8893017025063104</v>
      </c>
      <c r="F986" s="84" t="s">
        <v>1938</v>
      </c>
      <c r="G986" s="84" t="b">
        <v>0</v>
      </c>
      <c r="H986" s="84" t="b">
        <v>0</v>
      </c>
      <c r="I986" s="84" t="b">
        <v>0</v>
      </c>
      <c r="J986" s="84" t="b">
        <v>0</v>
      </c>
      <c r="K986" s="84" t="b">
        <v>0</v>
      </c>
      <c r="L986" s="84" t="b">
        <v>0</v>
      </c>
    </row>
    <row r="987" spans="1:12" ht="15">
      <c r="A987" s="84" t="s">
        <v>245</v>
      </c>
      <c r="B987" s="84" t="s">
        <v>2071</v>
      </c>
      <c r="C987" s="84">
        <v>2</v>
      </c>
      <c r="D987" s="122">
        <v>0.008920032403545107</v>
      </c>
      <c r="E987" s="122">
        <v>1.1903316981702916</v>
      </c>
      <c r="F987" s="84" t="s">
        <v>1938</v>
      </c>
      <c r="G987" s="84" t="b">
        <v>0</v>
      </c>
      <c r="H987" s="84" t="b">
        <v>0</v>
      </c>
      <c r="I987" s="84" t="b">
        <v>0</v>
      </c>
      <c r="J987" s="84" t="b">
        <v>1</v>
      </c>
      <c r="K987" s="84" t="b">
        <v>0</v>
      </c>
      <c r="L987" s="84" t="b">
        <v>0</v>
      </c>
    </row>
    <row r="988" spans="1:12" ht="15">
      <c r="A988" s="84" t="s">
        <v>245</v>
      </c>
      <c r="B988" s="84" t="s">
        <v>259</v>
      </c>
      <c r="C988" s="84">
        <v>2</v>
      </c>
      <c r="D988" s="122">
        <v>0.008920032403545107</v>
      </c>
      <c r="E988" s="122">
        <v>0.8893017025063104</v>
      </c>
      <c r="F988" s="84" t="s">
        <v>1938</v>
      </c>
      <c r="G988" s="84" t="b">
        <v>0</v>
      </c>
      <c r="H988" s="84" t="b">
        <v>0</v>
      </c>
      <c r="I988" s="84" t="b">
        <v>0</v>
      </c>
      <c r="J988" s="84" t="b">
        <v>0</v>
      </c>
      <c r="K988" s="84" t="b">
        <v>0</v>
      </c>
      <c r="L988" s="84" t="b">
        <v>0</v>
      </c>
    </row>
    <row r="989" spans="1:12" ht="15">
      <c r="A989" s="84" t="s">
        <v>2074</v>
      </c>
      <c r="B989" s="84" t="s">
        <v>2071</v>
      </c>
      <c r="C989" s="84">
        <v>10</v>
      </c>
      <c r="D989" s="122">
        <v>0.011663330583800372</v>
      </c>
      <c r="E989" s="122">
        <v>1.0202033860882869</v>
      </c>
      <c r="F989" s="84" t="s">
        <v>1939</v>
      </c>
      <c r="G989" s="84" t="b">
        <v>0</v>
      </c>
      <c r="H989" s="84" t="b">
        <v>0</v>
      </c>
      <c r="I989" s="84" t="b">
        <v>0</v>
      </c>
      <c r="J989" s="84" t="b">
        <v>1</v>
      </c>
      <c r="K989" s="84" t="b">
        <v>0</v>
      </c>
      <c r="L989" s="84" t="b">
        <v>0</v>
      </c>
    </row>
    <row r="990" spans="1:12" ht="15">
      <c r="A990" s="84" t="s">
        <v>2071</v>
      </c>
      <c r="B990" s="84" t="s">
        <v>2075</v>
      </c>
      <c r="C990" s="84">
        <v>10</v>
      </c>
      <c r="D990" s="122">
        <v>0.011663330583800372</v>
      </c>
      <c r="E990" s="122">
        <v>1.0413926851582251</v>
      </c>
      <c r="F990" s="84" t="s">
        <v>1939</v>
      </c>
      <c r="G990" s="84" t="b">
        <v>1</v>
      </c>
      <c r="H990" s="84" t="b">
        <v>0</v>
      </c>
      <c r="I990" s="84" t="b">
        <v>0</v>
      </c>
      <c r="J990" s="84" t="b">
        <v>0</v>
      </c>
      <c r="K990" s="84" t="b">
        <v>0</v>
      </c>
      <c r="L990" s="84" t="b">
        <v>0</v>
      </c>
    </row>
    <row r="991" spans="1:12" ht="15">
      <c r="A991" s="84" t="s">
        <v>2075</v>
      </c>
      <c r="B991" s="84" t="s">
        <v>2076</v>
      </c>
      <c r="C991" s="84">
        <v>10</v>
      </c>
      <c r="D991" s="122">
        <v>0.011663330583800372</v>
      </c>
      <c r="E991" s="122">
        <v>1.3424226808222062</v>
      </c>
      <c r="F991" s="84" t="s">
        <v>1939</v>
      </c>
      <c r="G991" s="84" t="b">
        <v>0</v>
      </c>
      <c r="H991" s="84" t="b">
        <v>0</v>
      </c>
      <c r="I991" s="84" t="b">
        <v>0</v>
      </c>
      <c r="J991" s="84" t="b">
        <v>0</v>
      </c>
      <c r="K991" s="84" t="b">
        <v>0</v>
      </c>
      <c r="L991" s="84" t="b">
        <v>0</v>
      </c>
    </row>
    <row r="992" spans="1:12" ht="15">
      <c r="A992" s="84" t="s">
        <v>2076</v>
      </c>
      <c r="B992" s="84" t="s">
        <v>2077</v>
      </c>
      <c r="C992" s="84">
        <v>10</v>
      </c>
      <c r="D992" s="122">
        <v>0.011663330583800372</v>
      </c>
      <c r="E992" s="122">
        <v>1.3424226808222062</v>
      </c>
      <c r="F992" s="84" t="s">
        <v>1939</v>
      </c>
      <c r="G992" s="84" t="b">
        <v>0</v>
      </c>
      <c r="H992" s="84" t="b">
        <v>0</v>
      </c>
      <c r="I992" s="84" t="b">
        <v>0</v>
      </c>
      <c r="J992" s="84" t="b">
        <v>0</v>
      </c>
      <c r="K992" s="84" t="b">
        <v>0</v>
      </c>
      <c r="L992" s="84" t="b">
        <v>0</v>
      </c>
    </row>
    <row r="993" spans="1:12" ht="15">
      <c r="A993" s="84" t="s">
        <v>2077</v>
      </c>
      <c r="B993" s="84" t="s">
        <v>2078</v>
      </c>
      <c r="C993" s="84">
        <v>10</v>
      </c>
      <c r="D993" s="122">
        <v>0.011663330583800372</v>
      </c>
      <c r="E993" s="122">
        <v>1.3424226808222062</v>
      </c>
      <c r="F993" s="84" t="s">
        <v>1939</v>
      </c>
      <c r="G993" s="84" t="b">
        <v>0</v>
      </c>
      <c r="H993" s="84" t="b">
        <v>0</v>
      </c>
      <c r="I993" s="84" t="b">
        <v>0</v>
      </c>
      <c r="J993" s="84" t="b">
        <v>0</v>
      </c>
      <c r="K993" s="84" t="b">
        <v>0</v>
      </c>
      <c r="L993" s="84" t="b">
        <v>0</v>
      </c>
    </row>
    <row r="994" spans="1:12" ht="15">
      <c r="A994" s="84" t="s">
        <v>2078</v>
      </c>
      <c r="B994" s="84" t="s">
        <v>252</v>
      </c>
      <c r="C994" s="84">
        <v>10</v>
      </c>
      <c r="D994" s="122">
        <v>0.011663330583800372</v>
      </c>
      <c r="E994" s="122">
        <v>1.1119737594439323</v>
      </c>
      <c r="F994" s="84" t="s">
        <v>1939</v>
      </c>
      <c r="G994" s="84" t="b">
        <v>0</v>
      </c>
      <c r="H994" s="84" t="b">
        <v>0</v>
      </c>
      <c r="I994" s="84" t="b">
        <v>0</v>
      </c>
      <c r="J994" s="84" t="b">
        <v>0</v>
      </c>
      <c r="K994" s="84" t="b">
        <v>0</v>
      </c>
      <c r="L994" s="84" t="b">
        <v>0</v>
      </c>
    </row>
    <row r="995" spans="1:12" ht="15">
      <c r="A995" s="84" t="s">
        <v>252</v>
      </c>
      <c r="B995" s="84" t="s">
        <v>2071</v>
      </c>
      <c r="C995" s="84">
        <v>10</v>
      </c>
      <c r="D995" s="122">
        <v>0.011663330583800372</v>
      </c>
      <c r="E995" s="122">
        <v>0.764930880984981</v>
      </c>
      <c r="F995" s="84" t="s">
        <v>1939</v>
      </c>
      <c r="G995" s="84" t="b">
        <v>0</v>
      </c>
      <c r="H995" s="84" t="b">
        <v>0</v>
      </c>
      <c r="I995" s="84" t="b">
        <v>0</v>
      </c>
      <c r="J995" s="84" t="b">
        <v>1</v>
      </c>
      <c r="K995" s="84" t="b">
        <v>0</v>
      </c>
      <c r="L995" s="84" t="b">
        <v>0</v>
      </c>
    </row>
    <row r="996" spans="1:12" ht="15">
      <c r="A996" s="84" t="s">
        <v>2071</v>
      </c>
      <c r="B996" s="84" t="s">
        <v>2079</v>
      </c>
      <c r="C996" s="84">
        <v>10</v>
      </c>
      <c r="D996" s="122">
        <v>0.011663330583800372</v>
      </c>
      <c r="E996" s="122">
        <v>1.0413926851582251</v>
      </c>
      <c r="F996" s="84" t="s">
        <v>1939</v>
      </c>
      <c r="G996" s="84" t="b">
        <v>1</v>
      </c>
      <c r="H996" s="84" t="b">
        <v>0</v>
      </c>
      <c r="I996" s="84" t="b">
        <v>0</v>
      </c>
      <c r="J996" s="84" t="b">
        <v>0</v>
      </c>
      <c r="K996" s="84" t="b">
        <v>0</v>
      </c>
      <c r="L996" s="84" t="b">
        <v>0</v>
      </c>
    </row>
    <row r="997" spans="1:12" ht="15">
      <c r="A997" s="84" t="s">
        <v>2079</v>
      </c>
      <c r="B997" s="84" t="s">
        <v>2080</v>
      </c>
      <c r="C997" s="84">
        <v>10</v>
      </c>
      <c r="D997" s="122">
        <v>0.011663330583800372</v>
      </c>
      <c r="E997" s="122">
        <v>1.3424226808222062</v>
      </c>
      <c r="F997" s="84" t="s">
        <v>1939</v>
      </c>
      <c r="G997" s="84" t="b">
        <v>0</v>
      </c>
      <c r="H997" s="84" t="b">
        <v>0</v>
      </c>
      <c r="I997" s="84" t="b">
        <v>0</v>
      </c>
      <c r="J997" s="84" t="b">
        <v>0</v>
      </c>
      <c r="K997" s="84" t="b">
        <v>0</v>
      </c>
      <c r="L997" s="84" t="b">
        <v>0</v>
      </c>
    </row>
    <row r="998" spans="1:12" ht="15">
      <c r="A998" s="84" t="s">
        <v>2080</v>
      </c>
      <c r="B998" s="84" t="s">
        <v>562</v>
      </c>
      <c r="C998" s="84">
        <v>10</v>
      </c>
      <c r="D998" s="122">
        <v>0.011663330583800372</v>
      </c>
      <c r="E998" s="122">
        <v>1.2632414347745813</v>
      </c>
      <c r="F998" s="84" t="s">
        <v>1939</v>
      </c>
      <c r="G998" s="84" t="b">
        <v>0</v>
      </c>
      <c r="H998" s="84" t="b">
        <v>0</v>
      </c>
      <c r="I998" s="84" t="b">
        <v>0</v>
      </c>
      <c r="J998" s="84" t="b">
        <v>0</v>
      </c>
      <c r="K998" s="84" t="b">
        <v>0</v>
      </c>
      <c r="L998" s="84" t="b">
        <v>0</v>
      </c>
    </row>
    <row r="999" spans="1:12" ht="15">
      <c r="A999" s="84" t="s">
        <v>2481</v>
      </c>
      <c r="B999" s="84" t="s">
        <v>2482</v>
      </c>
      <c r="C999" s="84">
        <v>3</v>
      </c>
      <c r="D999" s="122">
        <v>0.010062330705855646</v>
      </c>
      <c r="E999" s="122">
        <v>1.8653014261025438</v>
      </c>
      <c r="F999" s="84" t="s">
        <v>1939</v>
      </c>
      <c r="G999" s="84" t="b">
        <v>0</v>
      </c>
      <c r="H999" s="84" t="b">
        <v>0</v>
      </c>
      <c r="I999" s="84" t="b">
        <v>0</v>
      </c>
      <c r="J999" s="84" t="b">
        <v>0</v>
      </c>
      <c r="K999" s="84" t="b">
        <v>0</v>
      </c>
      <c r="L999" s="84" t="b">
        <v>0</v>
      </c>
    </row>
    <row r="1000" spans="1:12" ht="15">
      <c r="A1000" s="84" t="s">
        <v>581</v>
      </c>
      <c r="B1000" s="84" t="s">
        <v>2067</v>
      </c>
      <c r="C1000" s="84">
        <v>3</v>
      </c>
      <c r="D1000" s="122">
        <v>0.010062330705855646</v>
      </c>
      <c r="E1000" s="122">
        <v>1.7403626894942439</v>
      </c>
      <c r="F1000" s="84" t="s">
        <v>1939</v>
      </c>
      <c r="G1000" s="84" t="b">
        <v>0</v>
      </c>
      <c r="H1000" s="84" t="b">
        <v>0</v>
      </c>
      <c r="I1000" s="84" t="b">
        <v>0</v>
      </c>
      <c r="J1000" s="84" t="b">
        <v>0</v>
      </c>
      <c r="K1000" s="84" t="b">
        <v>0</v>
      </c>
      <c r="L1000" s="84" t="b">
        <v>0</v>
      </c>
    </row>
    <row r="1001" spans="1:12" ht="15">
      <c r="A1001" s="84" t="s">
        <v>2068</v>
      </c>
      <c r="B1001" s="84" t="s">
        <v>2435</v>
      </c>
      <c r="C1001" s="84">
        <v>3</v>
      </c>
      <c r="D1001" s="122">
        <v>0.010062330705855646</v>
      </c>
      <c r="E1001" s="122">
        <v>1.8653014261025438</v>
      </c>
      <c r="F1001" s="84" t="s">
        <v>1939</v>
      </c>
      <c r="G1001" s="84" t="b">
        <v>0</v>
      </c>
      <c r="H1001" s="84" t="b">
        <v>0</v>
      </c>
      <c r="I1001" s="84" t="b">
        <v>0</v>
      </c>
      <c r="J1001" s="84" t="b">
        <v>0</v>
      </c>
      <c r="K1001" s="84" t="b">
        <v>0</v>
      </c>
      <c r="L1001" s="84" t="b">
        <v>0</v>
      </c>
    </row>
    <row r="1002" spans="1:12" ht="15">
      <c r="A1002" s="84" t="s">
        <v>279</v>
      </c>
      <c r="B1002" s="84" t="s">
        <v>247</v>
      </c>
      <c r="C1002" s="84">
        <v>3</v>
      </c>
      <c r="D1002" s="122">
        <v>0.010062330705855646</v>
      </c>
      <c r="E1002" s="122">
        <v>1.615423952885944</v>
      </c>
      <c r="F1002" s="84" t="s">
        <v>1939</v>
      </c>
      <c r="G1002" s="84" t="b">
        <v>0</v>
      </c>
      <c r="H1002" s="84" t="b">
        <v>0</v>
      </c>
      <c r="I1002" s="84" t="b">
        <v>0</v>
      </c>
      <c r="J1002" s="84" t="b">
        <v>0</v>
      </c>
      <c r="K1002" s="84" t="b">
        <v>0</v>
      </c>
      <c r="L1002" s="84" t="b">
        <v>0</v>
      </c>
    </row>
    <row r="1003" spans="1:12" ht="15">
      <c r="A1003" s="84" t="s">
        <v>247</v>
      </c>
      <c r="B1003" s="84" t="s">
        <v>225</v>
      </c>
      <c r="C1003" s="84">
        <v>3</v>
      </c>
      <c r="D1003" s="122">
        <v>0.010062330705855646</v>
      </c>
      <c r="E1003" s="122">
        <v>1.6434526764861874</v>
      </c>
      <c r="F1003" s="84" t="s">
        <v>1939</v>
      </c>
      <c r="G1003" s="84" t="b">
        <v>0</v>
      </c>
      <c r="H1003" s="84" t="b">
        <v>0</v>
      </c>
      <c r="I1003" s="84" t="b">
        <v>0</v>
      </c>
      <c r="J1003" s="84" t="b">
        <v>0</v>
      </c>
      <c r="K1003" s="84" t="b">
        <v>0</v>
      </c>
      <c r="L1003" s="84" t="b">
        <v>0</v>
      </c>
    </row>
    <row r="1004" spans="1:12" ht="15">
      <c r="A1004" s="84" t="s">
        <v>2482</v>
      </c>
      <c r="B1004" s="84" t="s">
        <v>2434</v>
      </c>
      <c r="C1004" s="84">
        <v>2</v>
      </c>
      <c r="D1004" s="122">
        <v>0.008181787491956884</v>
      </c>
      <c r="E1004" s="122">
        <v>1.8653014261025438</v>
      </c>
      <c r="F1004" s="84" t="s">
        <v>1939</v>
      </c>
      <c r="G1004" s="84" t="b">
        <v>0</v>
      </c>
      <c r="H1004" s="84" t="b">
        <v>0</v>
      </c>
      <c r="I1004" s="84" t="b">
        <v>0</v>
      </c>
      <c r="J1004" s="84" t="b">
        <v>0</v>
      </c>
      <c r="K1004" s="84" t="b">
        <v>0</v>
      </c>
      <c r="L1004" s="84" t="b">
        <v>0</v>
      </c>
    </row>
    <row r="1005" spans="1:12" ht="15">
      <c r="A1005" s="84" t="s">
        <v>252</v>
      </c>
      <c r="B1005" s="84" t="s">
        <v>581</v>
      </c>
      <c r="C1005" s="84">
        <v>2</v>
      </c>
      <c r="D1005" s="122">
        <v>0.008181787491956884</v>
      </c>
      <c r="E1005" s="122">
        <v>0.7861201800549189</v>
      </c>
      <c r="F1005" s="84" t="s">
        <v>1939</v>
      </c>
      <c r="G1005" s="84" t="b">
        <v>0</v>
      </c>
      <c r="H1005" s="84" t="b">
        <v>0</v>
      </c>
      <c r="I1005" s="84" t="b">
        <v>0</v>
      </c>
      <c r="J1005" s="84" t="b">
        <v>0</v>
      </c>
      <c r="K1005" s="84" t="b">
        <v>0</v>
      </c>
      <c r="L1005" s="84" t="b">
        <v>0</v>
      </c>
    </row>
    <row r="1006" spans="1:12" ht="15">
      <c r="A1006" s="84" t="s">
        <v>2497</v>
      </c>
      <c r="B1006" s="84" t="s">
        <v>2609</v>
      </c>
      <c r="C1006" s="84">
        <v>2</v>
      </c>
      <c r="D1006" s="122">
        <v>0.008181787491956884</v>
      </c>
      <c r="E1006" s="122">
        <v>1.8653014261025438</v>
      </c>
      <c r="F1006" s="84" t="s">
        <v>1939</v>
      </c>
      <c r="G1006" s="84" t="b">
        <v>0</v>
      </c>
      <c r="H1006" s="84" t="b">
        <v>0</v>
      </c>
      <c r="I1006" s="84" t="b">
        <v>0</v>
      </c>
      <c r="J1006" s="84" t="b">
        <v>0</v>
      </c>
      <c r="K1006" s="84" t="b">
        <v>0</v>
      </c>
      <c r="L1006" s="84" t="b">
        <v>0</v>
      </c>
    </row>
    <row r="1007" spans="1:12" ht="15">
      <c r="A1007" s="84" t="s">
        <v>562</v>
      </c>
      <c r="B1007" s="84" t="s">
        <v>572</v>
      </c>
      <c r="C1007" s="84">
        <v>2</v>
      </c>
      <c r="D1007" s="122">
        <v>0.008181787491956884</v>
      </c>
      <c r="E1007" s="122">
        <v>1.6434526764861874</v>
      </c>
      <c r="F1007" s="84" t="s">
        <v>1939</v>
      </c>
      <c r="G1007" s="84" t="b">
        <v>0</v>
      </c>
      <c r="H1007" s="84" t="b">
        <v>0</v>
      </c>
      <c r="I1007" s="84" t="b">
        <v>0</v>
      </c>
      <c r="J1007" s="84" t="b">
        <v>0</v>
      </c>
      <c r="K1007" s="84" t="b">
        <v>0</v>
      </c>
      <c r="L1007" s="84" t="b">
        <v>0</v>
      </c>
    </row>
    <row r="1008" spans="1:12" ht="15">
      <c r="A1008" s="84" t="s">
        <v>225</v>
      </c>
      <c r="B1008" s="84" t="s">
        <v>252</v>
      </c>
      <c r="C1008" s="84">
        <v>2</v>
      </c>
      <c r="D1008" s="122">
        <v>0.008181787491956884</v>
      </c>
      <c r="E1008" s="122">
        <v>0.935882500388251</v>
      </c>
      <c r="F1008" s="84" t="s">
        <v>1939</v>
      </c>
      <c r="G1008" s="84" t="b">
        <v>0</v>
      </c>
      <c r="H1008" s="84" t="b">
        <v>0</v>
      </c>
      <c r="I1008" s="84" t="b">
        <v>0</v>
      </c>
      <c r="J1008" s="84" t="b">
        <v>0</v>
      </c>
      <c r="K1008" s="84" t="b">
        <v>0</v>
      </c>
      <c r="L1008" s="84" t="b">
        <v>0</v>
      </c>
    </row>
    <row r="1009" spans="1:12" ht="15">
      <c r="A1009" s="84" t="s">
        <v>2028</v>
      </c>
      <c r="B1009" s="84" t="s">
        <v>2026</v>
      </c>
      <c r="C1009" s="84">
        <v>4</v>
      </c>
      <c r="D1009" s="122">
        <v>0.017675494449912323</v>
      </c>
      <c r="E1009" s="122">
        <v>0.9822712330395684</v>
      </c>
      <c r="F1009" s="84" t="s">
        <v>1940</v>
      </c>
      <c r="G1009" s="84" t="b">
        <v>0</v>
      </c>
      <c r="H1009" s="84" t="b">
        <v>0</v>
      </c>
      <c r="I1009" s="84" t="b">
        <v>0</v>
      </c>
      <c r="J1009" s="84" t="b">
        <v>0</v>
      </c>
      <c r="K1009" s="84" t="b">
        <v>0</v>
      </c>
      <c r="L1009" s="84" t="b">
        <v>0</v>
      </c>
    </row>
    <row r="1010" spans="1:12" ht="15">
      <c r="A1010" s="84" t="s">
        <v>2083</v>
      </c>
      <c r="B1010" s="84" t="s">
        <v>2068</v>
      </c>
      <c r="C1010" s="84">
        <v>2</v>
      </c>
      <c r="D1010" s="122">
        <v>0.019784292521828204</v>
      </c>
      <c r="E1010" s="122">
        <v>1.380211241711606</v>
      </c>
      <c r="F1010" s="84" t="s">
        <v>1940</v>
      </c>
      <c r="G1010" s="84" t="b">
        <v>0</v>
      </c>
      <c r="H1010" s="84" t="b">
        <v>0</v>
      </c>
      <c r="I1010" s="84" t="b">
        <v>0</v>
      </c>
      <c r="J1010" s="84" t="b">
        <v>0</v>
      </c>
      <c r="K1010" s="84" t="b">
        <v>0</v>
      </c>
      <c r="L1010" s="84" t="b">
        <v>0</v>
      </c>
    </row>
    <row r="1011" spans="1:12" ht="15">
      <c r="A1011" s="84" t="s">
        <v>2086</v>
      </c>
      <c r="B1011" s="84" t="s">
        <v>2087</v>
      </c>
      <c r="C1011" s="84">
        <v>2</v>
      </c>
      <c r="D1011" s="122">
        <v>0</v>
      </c>
      <c r="E1011" s="122">
        <v>0.9999999999999999</v>
      </c>
      <c r="F1011" s="84" t="s">
        <v>1942</v>
      </c>
      <c r="G1011" s="84" t="b">
        <v>0</v>
      </c>
      <c r="H1011" s="84" t="b">
        <v>0</v>
      </c>
      <c r="I1011" s="84" t="b">
        <v>0</v>
      </c>
      <c r="J1011" s="84" t="b">
        <v>0</v>
      </c>
      <c r="K1011" s="84" t="b">
        <v>0</v>
      </c>
      <c r="L1011" s="84" t="b">
        <v>0</v>
      </c>
    </row>
    <row r="1012" spans="1:12" ht="15">
      <c r="A1012" s="84" t="s">
        <v>2065</v>
      </c>
      <c r="B1012" s="84" t="s">
        <v>2089</v>
      </c>
      <c r="C1012" s="84">
        <v>2</v>
      </c>
      <c r="D1012" s="122">
        <v>0</v>
      </c>
      <c r="E1012" s="122">
        <v>1.2174839442139063</v>
      </c>
      <c r="F1012" s="84" t="s">
        <v>1943</v>
      </c>
      <c r="G1012" s="84" t="b">
        <v>0</v>
      </c>
      <c r="H1012" s="84" t="b">
        <v>0</v>
      </c>
      <c r="I1012" s="84" t="b">
        <v>0</v>
      </c>
      <c r="J1012" s="84" t="b">
        <v>0</v>
      </c>
      <c r="K1012" s="84" t="b">
        <v>0</v>
      </c>
      <c r="L1012" s="84" t="b">
        <v>0</v>
      </c>
    </row>
    <row r="1013" spans="1:12" ht="15">
      <c r="A1013" s="84" t="s">
        <v>2089</v>
      </c>
      <c r="B1013" s="84" t="s">
        <v>2090</v>
      </c>
      <c r="C1013" s="84">
        <v>2</v>
      </c>
      <c r="D1013" s="122">
        <v>0</v>
      </c>
      <c r="E1013" s="122">
        <v>1.2174839442139063</v>
      </c>
      <c r="F1013" s="84" t="s">
        <v>1943</v>
      </c>
      <c r="G1013" s="84" t="b">
        <v>0</v>
      </c>
      <c r="H1013" s="84" t="b">
        <v>0</v>
      </c>
      <c r="I1013" s="84" t="b">
        <v>0</v>
      </c>
      <c r="J1013" s="84" t="b">
        <v>0</v>
      </c>
      <c r="K1013" s="84" t="b">
        <v>0</v>
      </c>
      <c r="L1013" s="84" t="b">
        <v>0</v>
      </c>
    </row>
    <row r="1014" spans="1:12" ht="15">
      <c r="A1014" s="84" t="s">
        <v>2090</v>
      </c>
      <c r="B1014" s="84" t="s">
        <v>2091</v>
      </c>
      <c r="C1014" s="84">
        <v>2</v>
      </c>
      <c r="D1014" s="122">
        <v>0</v>
      </c>
      <c r="E1014" s="122">
        <v>1.2174839442139063</v>
      </c>
      <c r="F1014" s="84" t="s">
        <v>1943</v>
      </c>
      <c r="G1014" s="84" t="b">
        <v>0</v>
      </c>
      <c r="H1014" s="84" t="b">
        <v>0</v>
      </c>
      <c r="I1014" s="84" t="b">
        <v>0</v>
      </c>
      <c r="J1014" s="84" t="b">
        <v>0</v>
      </c>
      <c r="K1014" s="84" t="b">
        <v>0</v>
      </c>
      <c r="L1014" s="84" t="b">
        <v>0</v>
      </c>
    </row>
    <row r="1015" spans="1:12" ht="15">
      <c r="A1015" s="84" t="s">
        <v>2091</v>
      </c>
      <c r="B1015" s="84" t="s">
        <v>2092</v>
      </c>
      <c r="C1015" s="84">
        <v>2</v>
      </c>
      <c r="D1015" s="122">
        <v>0</v>
      </c>
      <c r="E1015" s="122">
        <v>1.2174839442139063</v>
      </c>
      <c r="F1015" s="84" t="s">
        <v>1943</v>
      </c>
      <c r="G1015" s="84" t="b">
        <v>0</v>
      </c>
      <c r="H1015" s="84" t="b">
        <v>0</v>
      </c>
      <c r="I1015" s="84" t="b">
        <v>0</v>
      </c>
      <c r="J1015" s="84" t="b">
        <v>0</v>
      </c>
      <c r="K1015" s="84" t="b">
        <v>0</v>
      </c>
      <c r="L1015" s="84" t="b">
        <v>0</v>
      </c>
    </row>
    <row r="1016" spans="1:12" ht="15">
      <c r="A1016" s="84" t="s">
        <v>2092</v>
      </c>
      <c r="B1016" s="84" t="s">
        <v>2093</v>
      </c>
      <c r="C1016" s="84">
        <v>2</v>
      </c>
      <c r="D1016" s="122">
        <v>0</v>
      </c>
      <c r="E1016" s="122">
        <v>1.2174839442139063</v>
      </c>
      <c r="F1016" s="84" t="s">
        <v>1943</v>
      </c>
      <c r="G1016" s="84" t="b">
        <v>0</v>
      </c>
      <c r="H1016" s="84" t="b">
        <v>0</v>
      </c>
      <c r="I1016" s="84" t="b">
        <v>0</v>
      </c>
      <c r="J1016" s="84" t="b">
        <v>0</v>
      </c>
      <c r="K1016" s="84" t="b">
        <v>0</v>
      </c>
      <c r="L1016" s="84" t="b">
        <v>0</v>
      </c>
    </row>
    <row r="1017" spans="1:12" ht="15">
      <c r="A1017" s="84" t="s">
        <v>2093</v>
      </c>
      <c r="B1017" s="84" t="s">
        <v>2094</v>
      </c>
      <c r="C1017" s="84">
        <v>2</v>
      </c>
      <c r="D1017" s="122">
        <v>0</v>
      </c>
      <c r="E1017" s="122">
        <v>1.2174839442139063</v>
      </c>
      <c r="F1017" s="84" t="s">
        <v>1943</v>
      </c>
      <c r="G1017" s="84" t="b">
        <v>0</v>
      </c>
      <c r="H1017" s="84" t="b">
        <v>0</v>
      </c>
      <c r="I1017" s="84" t="b">
        <v>0</v>
      </c>
      <c r="J1017" s="84" t="b">
        <v>0</v>
      </c>
      <c r="K1017" s="84" t="b">
        <v>0</v>
      </c>
      <c r="L1017" s="84" t="b">
        <v>0</v>
      </c>
    </row>
    <row r="1018" spans="1:12" ht="15">
      <c r="A1018" s="84" t="s">
        <v>2094</v>
      </c>
      <c r="B1018" s="84" t="s">
        <v>2082</v>
      </c>
      <c r="C1018" s="84">
        <v>2</v>
      </c>
      <c r="D1018" s="122">
        <v>0</v>
      </c>
      <c r="E1018" s="122">
        <v>1.2174839442139063</v>
      </c>
      <c r="F1018" s="84" t="s">
        <v>1943</v>
      </c>
      <c r="G1018" s="84" t="b">
        <v>0</v>
      </c>
      <c r="H1018" s="84" t="b">
        <v>0</v>
      </c>
      <c r="I1018" s="84" t="b">
        <v>0</v>
      </c>
      <c r="J1018" s="84" t="b">
        <v>0</v>
      </c>
      <c r="K1018" s="84" t="b">
        <v>0</v>
      </c>
      <c r="L1018" s="84" t="b">
        <v>0</v>
      </c>
    </row>
    <row r="1019" spans="1:12" ht="15">
      <c r="A1019" s="84" t="s">
        <v>2082</v>
      </c>
      <c r="B1019" s="84" t="s">
        <v>2095</v>
      </c>
      <c r="C1019" s="84">
        <v>2</v>
      </c>
      <c r="D1019" s="122">
        <v>0</v>
      </c>
      <c r="E1019" s="122">
        <v>1.2174839442139063</v>
      </c>
      <c r="F1019" s="84" t="s">
        <v>1943</v>
      </c>
      <c r="G1019" s="84" t="b">
        <v>0</v>
      </c>
      <c r="H1019" s="84" t="b">
        <v>0</v>
      </c>
      <c r="I1019" s="84" t="b">
        <v>0</v>
      </c>
      <c r="J1019" s="84" t="b">
        <v>0</v>
      </c>
      <c r="K1019" s="84" t="b">
        <v>0</v>
      </c>
      <c r="L1019" s="84" t="b">
        <v>0</v>
      </c>
    </row>
    <row r="1020" spans="1:12" ht="15">
      <c r="A1020" s="84" t="s">
        <v>2095</v>
      </c>
      <c r="B1020" s="84" t="s">
        <v>2096</v>
      </c>
      <c r="C1020" s="84">
        <v>2</v>
      </c>
      <c r="D1020" s="122">
        <v>0</v>
      </c>
      <c r="E1020" s="122">
        <v>1.2174839442139063</v>
      </c>
      <c r="F1020" s="84" t="s">
        <v>1943</v>
      </c>
      <c r="G1020" s="84" t="b">
        <v>0</v>
      </c>
      <c r="H1020" s="84" t="b">
        <v>0</v>
      </c>
      <c r="I1020" s="84" t="b">
        <v>0</v>
      </c>
      <c r="J1020" s="84" t="b">
        <v>0</v>
      </c>
      <c r="K1020" s="84" t="b">
        <v>0</v>
      </c>
      <c r="L1020" s="84" t="b">
        <v>0</v>
      </c>
    </row>
    <row r="1021" spans="1:12" ht="15">
      <c r="A1021" s="84" t="s">
        <v>2096</v>
      </c>
      <c r="B1021" s="84" t="s">
        <v>2648</v>
      </c>
      <c r="C1021" s="84">
        <v>2</v>
      </c>
      <c r="D1021" s="122">
        <v>0</v>
      </c>
      <c r="E1021" s="122">
        <v>1.2174839442139063</v>
      </c>
      <c r="F1021" s="84" t="s">
        <v>1943</v>
      </c>
      <c r="G1021" s="84" t="b">
        <v>0</v>
      </c>
      <c r="H1021" s="84" t="b">
        <v>0</v>
      </c>
      <c r="I1021" s="84" t="b">
        <v>0</v>
      </c>
      <c r="J1021" s="84" t="b">
        <v>0</v>
      </c>
      <c r="K1021" s="84" t="b">
        <v>0</v>
      </c>
      <c r="L1021" s="84" t="b">
        <v>0</v>
      </c>
    </row>
    <row r="1022" spans="1:12" ht="15">
      <c r="A1022" s="84" t="s">
        <v>2648</v>
      </c>
      <c r="B1022" s="84" t="s">
        <v>2512</v>
      </c>
      <c r="C1022" s="84">
        <v>2</v>
      </c>
      <c r="D1022" s="122">
        <v>0</v>
      </c>
      <c r="E1022" s="122">
        <v>1.2174839442139063</v>
      </c>
      <c r="F1022" s="84" t="s">
        <v>1943</v>
      </c>
      <c r="G1022" s="84" t="b">
        <v>0</v>
      </c>
      <c r="H1022" s="84" t="b">
        <v>0</v>
      </c>
      <c r="I1022" s="84" t="b">
        <v>0</v>
      </c>
      <c r="J1022" s="84" t="b">
        <v>0</v>
      </c>
      <c r="K1022" s="84" t="b">
        <v>0</v>
      </c>
      <c r="L1022" s="84" t="b">
        <v>0</v>
      </c>
    </row>
    <row r="1023" spans="1:12" ht="15">
      <c r="A1023" s="84" t="s">
        <v>2098</v>
      </c>
      <c r="B1023" s="84" t="s">
        <v>2078</v>
      </c>
      <c r="C1023" s="84">
        <v>4</v>
      </c>
      <c r="D1023" s="122">
        <v>0.028669523396569637</v>
      </c>
      <c r="E1023" s="122">
        <v>0.9294189257142927</v>
      </c>
      <c r="F1023" s="84" t="s">
        <v>1944</v>
      </c>
      <c r="G1023" s="84" t="b">
        <v>0</v>
      </c>
      <c r="H1023" s="84" t="b">
        <v>0</v>
      </c>
      <c r="I1023" s="84" t="b">
        <v>0</v>
      </c>
      <c r="J1023" s="84" t="b">
        <v>0</v>
      </c>
      <c r="K1023" s="84" t="b">
        <v>0</v>
      </c>
      <c r="L1023" s="84" t="b">
        <v>0</v>
      </c>
    </row>
    <row r="1024" spans="1:12" ht="15">
      <c r="A1024" s="84" t="s">
        <v>2078</v>
      </c>
      <c r="B1024" s="84" t="s">
        <v>2099</v>
      </c>
      <c r="C1024" s="84">
        <v>4</v>
      </c>
      <c r="D1024" s="122">
        <v>0.028669523396569637</v>
      </c>
      <c r="E1024" s="122">
        <v>0.9294189257142927</v>
      </c>
      <c r="F1024" s="84" t="s">
        <v>1944</v>
      </c>
      <c r="G1024" s="84" t="b">
        <v>0</v>
      </c>
      <c r="H1024" s="84" t="b">
        <v>0</v>
      </c>
      <c r="I1024" s="84" t="b">
        <v>0</v>
      </c>
      <c r="J1024" s="84" t="b">
        <v>0</v>
      </c>
      <c r="K1024" s="84" t="b">
        <v>0</v>
      </c>
      <c r="L1024" s="84" t="b">
        <v>0</v>
      </c>
    </row>
    <row r="1025" spans="1:12" ht="15">
      <c r="A1025" s="84" t="s">
        <v>2099</v>
      </c>
      <c r="B1025" s="84" t="s">
        <v>2100</v>
      </c>
      <c r="C1025" s="84">
        <v>4</v>
      </c>
      <c r="D1025" s="122">
        <v>0.028669523396569637</v>
      </c>
      <c r="E1025" s="122">
        <v>0.9294189257142927</v>
      </c>
      <c r="F1025" s="84" t="s">
        <v>1944</v>
      </c>
      <c r="G1025" s="84" t="b">
        <v>0</v>
      </c>
      <c r="H1025" s="84" t="b">
        <v>0</v>
      </c>
      <c r="I1025" s="84" t="b">
        <v>0</v>
      </c>
      <c r="J1025" s="84" t="b">
        <v>0</v>
      </c>
      <c r="K1025" s="84" t="b">
        <v>0</v>
      </c>
      <c r="L1025" s="84" t="b">
        <v>0</v>
      </c>
    </row>
    <row r="1026" spans="1:12" ht="15">
      <c r="A1026" s="84" t="s">
        <v>2101</v>
      </c>
      <c r="B1026" s="84" t="s">
        <v>2102</v>
      </c>
      <c r="C1026" s="84">
        <v>2</v>
      </c>
      <c r="D1026" s="122">
        <v>0.028669523396569637</v>
      </c>
      <c r="E1026" s="122">
        <v>1.2304489213782739</v>
      </c>
      <c r="F1026" s="84" t="s">
        <v>1944</v>
      </c>
      <c r="G1026" s="84" t="b">
        <v>0</v>
      </c>
      <c r="H1026" s="84" t="b">
        <v>0</v>
      </c>
      <c r="I1026" s="84" t="b">
        <v>0</v>
      </c>
      <c r="J1026" s="84" t="b">
        <v>0</v>
      </c>
      <c r="K1026" s="84" t="b">
        <v>0</v>
      </c>
      <c r="L1026" s="84" t="b">
        <v>0</v>
      </c>
    </row>
    <row r="1027" spans="1:12" ht="15">
      <c r="A1027" s="84" t="s">
        <v>2102</v>
      </c>
      <c r="B1027" s="84" t="s">
        <v>2103</v>
      </c>
      <c r="C1027" s="84">
        <v>2</v>
      </c>
      <c r="D1027" s="122">
        <v>0.028669523396569637</v>
      </c>
      <c r="E1027" s="122">
        <v>1.2304489213782739</v>
      </c>
      <c r="F1027" s="84" t="s">
        <v>1944</v>
      </c>
      <c r="G1027" s="84" t="b">
        <v>0</v>
      </c>
      <c r="H1027" s="84" t="b">
        <v>0</v>
      </c>
      <c r="I1027" s="84" t="b">
        <v>0</v>
      </c>
      <c r="J1027" s="84" t="b">
        <v>0</v>
      </c>
      <c r="K1027" s="84" t="b">
        <v>0</v>
      </c>
      <c r="L1027" s="84" t="b">
        <v>0</v>
      </c>
    </row>
    <row r="1028" spans="1:12" ht="15">
      <c r="A1028" s="84" t="s">
        <v>2103</v>
      </c>
      <c r="B1028" s="84" t="s">
        <v>2104</v>
      </c>
      <c r="C1028" s="84">
        <v>2</v>
      </c>
      <c r="D1028" s="122">
        <v>0.028669523396569637</v>
      </c>
      <c r="E1028" s="122">
        <v>1.2304489213782739</v>
      </c>
      <c r="F1028" s="84" t="s">
        <v>1944</v>
      </c>
      <c r="G1028" s="84" t="b">
        <v>0</v>
      </c>
      <c r="H1028" s="84" t="b">
        <v>0</v>
      </c>
      <c r="I1028" s="84" t="b">
        <v>0</v>
      </c>
      <c r="J1028" s="84" t="b">
        <v>1</v>
      </c>
      <c r="K1028" s="84" t="b">
        <v>0</v>
      </c>
      <c r="L1028" s="84" t="b">
        <v>0</v>
      </c>
    </row>
    <row r="1029" spans="1:12" ht="15">
      <c r="A1029" s="84" t="s">
        <v>2104</v>
      </c>
      <c r="B1029" s="84" t="s">
        <v>265</v>
      </c>
      <c r="C1029" s="84">
        <v>2</v>
      </c>
      <c r="D1029" s="122">
        <v>0.028669523396569637</v>
      </c>
      <c r="E1029" s="122">
        <v>1.2304489213782739</v>
      </c>
      <c r="F1029" s="84" t="s">
        <v>1944</v>
      </c>
      <c r="G1029" s="84" t="b">
        <v>1</v>
      </c>
      <c r="H1029" s="84" t="b">
        <v>0</v>
      </c>
      <c r="I1029" s="84" t="b">
        <v>0</v>
      </c>
      <c r="J1029" s="84" t="b">
        <v>0</v>
      </c>
      <c r="K1029" s="84" t="b">
        <v>0</v>
      </c>
      <c r="L1029" s="84" t="b">
        <v>0</v>
      </c>
    </row>
    <row r="1030" spans="1:12" ht="15">
      <c r="A1030" s="84" t="s">
        <v>265</v>
      </c>
      <c r="B1030" s="84" t="s">
        <v>2105</v>
      </c>
      <c r="C1030" s="84">
        <v>2</v>
      </c>
      <c r="D1030" s="122">
        <v>0.028669523396569637</v>
      </c>
      <c r="E1030" s="122">
        <v>1.2304489213782739</v>
      </c>
      <c r="F1030" s="84" t="s">
        <v>1944</v>
      </c>
      <c r="G1030" s="84" t="b">
        <v>0</v>
      </c>
      <c r="H1030" s="84" t="b">
        <v>0</v>
      </c>
      <c r="I1030" s="84" t="b">
        <v>0</v>
      </c>
      <c r="J1030" s="84" t="b">
        <v>0</v>
      </c>
      <c r="K1030" s="84" t="b">
        <v>0</v>
      </c>
      <c r="L103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1934</v>
      </c>
      <c r="BB2" s="13" t="s">
        <v>1956</v>
      </c>
      <c r="BC2" s="13" t="s">
        <v>1957</v>
      </c>
      <c r="BD2" s="117" t="s">
        <v>2814</v>
      </c>
      <c r="BE2" s="117" t="s">
        <v>2815</v>
      </c>
      <c r="BF2" s="117" t="s">
        <v>2816</v>
      </c>
      <c r="BG2" s="117" t="s">
        <v>2817</v>
      </c>
      <c r="BH2" s="117" t="s">
        <v>2818</v>
      </c>
      <c r="BI2" s="117" t="s">
        <v>2819</v>
      </c>
      <c r="BJ2" s="117" t="s">
        <v>2820</v>
      </c>
      <c r="BK2" s="117" t="s">
        <v>2821</v>
      </c>
      <c r="BL2" s="117" t="s">
        <v>2822</v>
      </c>
    </row>
    <row r="3" spans="1:64" ht="15" customHeight="1">
      <c r="A3" s="64" t="s">
        <v>212</v>
      </c>
      <c r="B3" s="64" t="s">
        <v>252</v>
      </c>
      <c r="C3" s="65"/>
      <c r="D3" s="66"/>
      <c r="E3" s="67"/>
      <c r="F3" s="68"/>
      <c r="G3" s="65"/>
      <c r="H3" s="69"/>
      <c r="I3" s="70"/>
      <c r="J3" s="70"/>
      <c r="K3" s="34" t="s">
        <v>65</v>
      </c>
      <c r="L3" s="71">
        <v>3</v>
      </c>
      <c r="M3" s="71"/>
      <c r="N3" s="72"/>
      <c r="O3" s="78" t="s">
        <v>307</v>
      </c>
      <c r="P3" s="80">
        <v>43438.38792824074</v>
      </c>
      <c r="Q3" s="78" t="s">
        <v>309</v>
      </c>
      <c r="R3" s="78"/>
      <c r="S3" s="78"/>
      <c r="T3" s="78"/>
      <c r="U3" s="78"/>
      <c r="V3" s="83" t="s">
        <v>662</v>
      </c>
      <c r="W3" s="80">
        <v>43438.38792824074</v>
      </c>
      <c r="X3" s="83" t="s">
        <v>717</v>
      </c>
      <c r="Y3" s="78"/>
      <c r="Z3" s="78"/>
      <c r="AA3" s="84" t="s">
        <v>940</v>
      </c>
      <c r="AB3" s="84" t="s">
        <v>1041</v>
      </c>
      <c r="AC3" s="78" t="b">
        <v>0</v>
      </c>
      <c r="AD3" s="78">
        <v>1</v>
      </c>
      <c r="AE3" s="84" t="s">
        <v>1168</v>
      </c>
      <c r="AF3" s="78" t="b">
        <v>0</v>
      </c>
      <c r="AG3" s="78" t="s">
        <v>1182</v>
      </c>
      <c r="AH3" s="78"/>
      <c r="AI3" s="84" t="s">
        <v>1169</v>
      </c>
      <c r="AJ3" s="78" t="b">
        <v>0</v>
      </c>
      <c r="AK3" s="78">
        <v>0</v>
      </c>
      <c r="AL3" s="84" t="s">
        <v>1169</v>
      </c>
      <c r="AM3" s="78" t="s">
        <v>1187</v>
      </c>
      <c r="AN3" s="78" t="b">
        <v>0</v>
      </c>
      <c r="AO3" s="84" t="s">
        <v>1041</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252</v>
      </c>
      <c r="C4" s="65"/>
      <c r="D4" s="66"/>
      <c r="E4" s="67"/>
      <c r="F4" s="68"/>
      <c r="G4" s="65"/>
      <c r="H4" s="69"/>
      <c r="I4" s="70"/>
      <c r="J4" s="70"/>
      <c r="K4" s="34" t="s">
        <v>65</v>
      </c>
      <c r="L4" s="77">
        <v>8</v>
      </c>
      <c r="M4" s="77"/>
      <c r="N4" s="72"/>
      <c r="O4" s="79" t="s">
        <v>307</v>
      </c>
      <c r="P4" s="81">
        <v>43438.41510416667</v>
      </c>
      <c r="Q4" s="79" t="s">
        <v>310</v>
      </c>
      <c r="R4" s="79"/>
      <c r="S4" s="79"/>
      <c r="T4" s="79"/>
      <c r="U4" s="79"/>
      <c r="V4" s="82" t="s">
        <v>663</v>
      </c>
      <c r="W4" s="81">
        <v>43438.41510416667</v>
      </c>
      <c r="X4" s="82" t="s">
        <v>718</v>
      </c>
      <c r="Y4" s="79"/>
      <c r="Z4" s="79"/>
      <c r="AA4" s="85" t="s">
        <v>941</v>
      </c>
      <c r="AB4" s="85" t="s">
        <v>1041</v>
      </c>
      <c r="AC4" s="79" t="b">
        <v>0</v>
      </c>
      <c r="AD4" s="79">
        <v>1</v>
      </c>
      <c r="AE4" s="85" t="s">
        <v>1168</v>
      </c>
      <c r="AF4" s="79" t="b">
        <v>0</v>
      </c>
      <c r="AG4" s="79" t="s">
        <v>1182</v>
      </c>
      <c r="AH4" s="79"/>
      <c r="AI4" s="85" t="s">
        <v>1169</v>
      </c>
      <c r="AJ4" s="79" t="b">
        <v>0</v>
      </c>
      <c r="AK4" s="79">
        <v>0</v>
      </c>
      <c r="AL4" s="85" t="s">
        <v>1169</v>
      </c>
      <c r="AM4" s="79" t="s">
        <v>1188</v>
      </c>
      <c r="AN4" s="79" t="b">
        <v>0</v>
      </c>
      <c r="AO4" s="85" t="s">
        <v>1041</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1</v>
      </c>
      <c r="BD4" s="48"/>
      <c r="BE4" s="49"/>
      <c r="BF4" s="48"/>
      <c r="BG4" s="49"/>
      <c r="BH4" s="48"/>
      <c r="BI4" s="49"/>
      <c r="BJ4" s="48"/>
      <c r="BK4" s="49"/>
      <c r="BL4" s="48"/>
    </row>
    <row r="5" spans="1:64" ht="15">
      <c r="A5" s="64" t="s">
        <v>214</v>
      </c>
      <c r="B5" s="64" t="s">
        <v>252</v>
      </c>
      <c r="C5" s="65"/>
      <c r="D5" s="66"/>
      <c r="E5" s="67"/>
      <c r="F5" s="68"/>
      <c r="G5" s="65"/>
      <c r="H5" s="69"/>
      <c r="I5" s="70"/>
      <c r="J5" s="70"/>
      <c r="K5" s="34" t="s">
        <v>65</v>
      </c>
      <c r="L5" s="77">
        <v>13</v>
      </c>
      <c r="M5" s="77"/>
      <c r="N5" s="72"/>
      <c r="O5" s="79" t="s">
        <v>307</v>
      </c>
      <c r="P5" s="81">
        <v>43438.42414351852</v>
      </c>
      <c r="Q5" s="79" t="s">
        <v>311</v>
      </c>
      <c r="R5" s="79"/>
      <c r="S5" s="79"/>
      <c r="T5" s="79"/>
      <c r="U5" s="79"/>
      <c r="V5" s="82" t="s">
        <v>664</v>
      </c>
      <c r="W5" s="81">
        <v>43438.42414351852</v>
      </c>
      <c r="X5" s="82" t="s">
        <v>719</v>
      </c>
      <c r="Y5" s="79"/>
      <c r="Z5" s="79"/>
      <c r="AA5" s="85" t="s">
        <v>942</v>
      </c>
      <c r="AB5" s="85" t="s">
        <v>1041</v>
      </c>
      <c r="AC5" s="79" t="b">
        <v>0</v>
      </c>
      <c r="AD5" s="79">
        <v>1</v>
      </c>
      <c r="AE5" s="85" t="s">
        <v>1168</v>
      </c>
      <c r="AF5" s="79" t="b">
        <v>0</v>
      </c>
      <c r="AG5" s="79" t="s">
        <v>1182</v>
      </c>
      <c r="AH5" s="79"/>
      <c r="AI5" s="85" t="s">
        <v>1169</v>
      </c>
      <c r="AJ5" s="79" t="b">
        <v>0</v>
      </c>
      <c r="AK5" s="79">
        <v>0</v>
      </c>
      <c r="AL5" s="85" t="s">
        <v>1169</v>
      </c>
      <c r="AM5" s="79" t="s">
        <v>1189</v>
      </c>
      <c r="AN5" s="79" t="b">
        <v>0</v>
      </c>
      <c r="AO5" s="85" t="s">
        <v>1041</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1</v>
      </c>
      <c r="BD5" s="48"/>
      <c r="BE5" s="49"/>
      <c r="BF5" s="48"/>
      <c r="BG5" s="49"/>
      <c r="BH5" s="48"/>
      <c r="BI5" s="49"/>
      <c r="BJ5" s="48"/>
      <c r="BK5" s="49"/>
      <c r="BL5" s="48"/>
    </row>
    <row r="6" spans="1:64" ht="15">
      <c r="A6" s="64" t="s">
        <v>215</v>
      </c>
      <c r="B6" s="64" t="s">
        <v>252</v>
      </c>
      <c r="C6" s="65"/>
      <c r="D6" s="66"/>
      <c r="E6" s="67"/>
      <c r="F6" s="68"/>
      <c r="G6" s="65"/>
      <c r="H6" s="69"/>
      <c r="I6" s="70"/>
      <c r="J6" s="70"/>
      <c r="K6" s="34" t="s">
        <v>65</v>
      </c>
      <c r="L6" s="77">
        <v>18</v>
      </c>
      <c r="M6" s="77"/>
      <c r="N6" s="72"/>
      <c r="O6" s="79" t="s">
        <v>307</v>
      </c>
      <c r="P6" s="81">
        <v>43441.519421296296</v>
      </c>
      <c r="Q6" s="79" t="s">
        <v>312</v>
      </c>
      <c r="R6" s="79"/>
      <c r="S6" s="79"/>
      <c r="T6" s="79" t="s">
        <v>562</v>
      </c>
      <c r="U6" s="79"/>
      <c r="V6" s="82" t="s">
        <v>665</v>
      </c>
      <c r="W6" s="81">
        <v>43441.519421296296</v>
      </c>
      <c r="X6" s="82" t="s">
        <v>720</v>
      </c>
      <c r="Y6" s="79"/>
      <c r="Z6" s="79"/>
      <c r="AA6" s="85" t="s">
        <v>943</v>
      </c>
      <c r="AB6" s="79"/>
      <c r="AC6" s="79" t="b">
        <v>0</v>
      </c>
      <c r="AD6" s="79">
        <v>0</v>
      </c>
      <c r="AE6" s="85" t="s">
        <v>1169</v>
      </c>
      <c r="AF6" s="79" t="b">
        <v>0</v>
      </c>
      <c r="AG6" s="79" t="s">
        <v>1182</v>
      </c>
      <c r="AH6" s="79"/>
      <c r="AI6" s="85" t="s">
        <v>1169</v>
      </c>
      <c r="AJ6" s="79" t="b">
        <v>0</v>
      </c>
      <c r="AK6" s="79">
        <v>1</v>
      </c>
      <c r="AL6" s="85" t="s">
        <v>988</v>
      </c>
      <c r="AM6" s="79" t="s">
        <v>1190</v>
      </c>
      <c r="AN6" s="79" t="b">
        <v>0</v>
      </c>
      <c r="AO6" s="85" t="s">
        <v>988</v>
      </c>
      <c r="AP6" s="79" t="s">
        <v>176</v>
      </c>
      <c r="AQ6" s="79">
        <v>0</v>
      </c>
      <c r="AR6" s="79">
        <v>0</v>
      </c>
      <c r="AS6" s="79"/>
      <c r="AT6" s="79"/>
      <c r="AU6" s="79"/>
      <c r="AV6" s="79"/>
      <c r="AW6" s="79"/>
      <c r="AX6" s="79"/>
      <c r="AY6" s="79"/>
      <c r="AZ6" s="79"/>
      <c r="BA6">
        <v>1</v>
      </c>
      <c r="BB6" s="78" t="str">
        <f>REPLACE(INDEX(GroupVertices[Group],MATCH(Edges24[[#This Row],[Vertex 1]],GroupVertices[Vertex],0)),1,1,"")</f>
        <v>5</v>
      </c>
      <c r="BC6" s="78" t="str">
        <f>REPLACE(INDEX(GroupVertices[Group],MATCH(Edges24[[#This Row],[Vertex 2]],GroupVertices[Vertex],0)),1,1,"")</f>
        <v>1</v>
      </c>
      <c r="BD6" s="48"/>
      <c r="BE6" s="49"/>
      <c r="BF6" s="48"/>
      <c r="BG6" s="49"/>
      <c r="BH6" s="48"/>
      <c r="BI6" s="49"/>
      <c r="BJ6" s="48"/>
      <c r="BK6" s="49"/>
      <c r="BL6" s="48"/>
    </row>
    <row r="7" spans="1:64" ht="15">
      <c r="A7" s="64" t="s">
        <v>216</v>
      </c>
      <c r="B7" s="64" t="s">
        <v>252</v>
      </c>
      <c r="C7" s="65"/>
      <c r="D7" s="66"/>
      <c r="E7" s="67"/>
      <c r="F7" s="68"/>
      <c r="G7" s="65"/>
      <c r="H7" s="69"/>
      <c r="I7" s="70"/>
      <c r="J7" s="70"/>
      <c r="K7" s="34" t="s">
        <v>65</v>
      </c>
      <c r="L7" s="77">
        <v>20</v>
      </c>
      <c r="M7" s="77"/>
      <c r="N7" s="72"/>
      <c r="O7" s="79" t="s">
        <v>307</v>
      </c>
      <c r="P7" s="81">
        <v>43445.56565972222</v>
      </c>
      <c r="Q7" s="79" t="s">
        <v>313</v>
      </c>
      <c r="R7" s="79"/>
      <c r="S7" s="79"/>
      <c r="T7" s="79" t="s">
        <v>563</v>
      </c>
      <c r="U7" s="82" t="s">
        <v>627</v>
      </c>
      <c r="V7" s="82" t="s">
        <v>627</v>
      </c>
      <c r="W7" s="81">
        <v>43445.56565972222</v>
      </c>
      <c r="X7" s="82" t="s">
        <v>721</v>
      </c>
      <c r="Y7" s="79"/>
      <c r="Z7" s="79"/>
      <c r="AA7" s="85" t="s">
        <v>944</v>
      </c>
      <c r="AB7" s="79"/>
      <c r="AC7" s="79" t="b">
        <v>0</v>
      </c>
      <c r="AD7" s="79">
        <v>0</v>
      </c>
      <c r="AE7" s="85" t="s">
        <v>1169</v>
      </c>
      <c r="AF7" s="79" t="b">
        <v>0</v>
      </c>
      <c r="AG7" s="79" t="s">
        <v>1182</v>
      </c>
      <c r="AH7" s="79"/>
      <c r="AI7" s="85" t="s">
        <v>1169</v>
      </c>
      <c r="AJ7" s="79" t="b">
        <v>0</v>
      </c>
      <c r="AK7" s="79">
        <v>3</v>
      </c>
      <c r="AL7" s="85" t="s">
        <v>1145</v>
      </c>
      <c r="AM7" s="79" t="s">
        <v>1189</v>
      </c>
      <c r="AN7" s="79" t="b">
        <v>0</v>
      </c>
      <c r="AO7" s="85" t="s">
        <v>1145</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1</v>
      </c>
      <c r="BE7" s="49">
        <v>7.6923076923076925</v>
      </c>
      <c r="BF7" s="48">
        <v>0</v>
      </c>
      <c r="BG7" s="49">
        <v>0</v>
      </c>
      <c r="BH7" s="48">
        <v>0</v>
      </c>
      <c r="BI7" s="49">
        <v>0</v>
      </c>
      <c r="BJ7" s="48">
        <v>12</v>
      </c>
      <c r="BK7" s="49">
        <v>92.3076923076923</v>
      </c>
      <c r="BL7" s="48">
        <v>13</v>
      </c>
    </row>
    <row r="8" spans="1:64" ht="15">
      <c r="A8" s="64" t="s">
        <v>217</v>
      </c>
      <c r="B8" s="64" t="s">
        <v>272</v>
      </c>
      <c r="C8" s="65"/>
      <c r="D8" s="66"/>
      <c r="E8" s="67"/>
      <c r="F8" s="68"/>
      <c r="G8" s="65"/>
      <c r="H8" s="69"/>
      <c r="I8" s="70"/>
      <c r="J8" s="70"/>
      <c r="K8" s="34" t="s">
        <v>65</v>
      </c>
      <c r="L8" s="77">
        <v>21</v>
      </c>
      <c r="M8" s="77"/>
      <c r="N8" s="72"/>
      <c r="O8" s="79" t="s">
        <v>307</v>
      </c>
      <c r="P8" s="81">
        <v>43446.02247685185</v>
      </c>
      <c r="Q8" s="79" t="s">
        <v>314</v>
      </c>
      <c r="R8" s="82" t="s">
        <v>494</v>
      </c>
      <c r="S8" s="79" t="s">
        <v>545</v>
      </c>
      <c r="T8" s="79"/>
      <c r="U8" s="79"/>
      <c r="V8" s="82" t="s">
        <v>666</v>
      </c>
      <c r="W8" s="81">
        <v>43446.02247685185</v>
      </c>
      <c r="X8" s="82" t="s">
        <v>722</v>
      </c>
      <c r="Y8" s="79"/>
      <c r="Z8" s="79"/>
      <c r="AA8" s="85" t="s">
        <v>945</v>
      </c>
      <c r="AB8" s="79"/>
      <c r="AC8" s="79" t="b">
        <v>0</v>
      </c>
      <c r="AD8" s="79">
        <v>1</v>
      </c>
      <c r="AE8" s="85" t="s">
        <v>1169</v>
      </c>
      <c r="AF8" s="79" t="b">
        <v>1</v>
      </c>
      <c r="AG8" s="79" t="s">
        <v>1182</v>
      </c>
      <c r="AH8" s="79"/>
      <c r="AI8" s="85" t="s">
        <v>1085</v>
      </c>
      <c r="AJ8" s="79" t="b">
        <v>0</v>
      </c>
      <c r="AK8" s="79">
        <v>0</v>
      </c>
      <c r="AL8" s="85" t="s">
        <v>1169</v>
      </c>
      <c r="AM8" s="79" t="s">
        <v>1188</v>
      </c>
      <c r="AN8" s="79" t="b">
        <v>0</v>
      </c>
      <c r="AO8" s="85" t="s">
        <v>945</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22</v>
      </c>
      <c r="M9" s="77"/>
      <c r="N9" s="72"/>
      <c r="O9" s="79" t="s">
        <v>176</v>
      </c>
      <c r="P9" s="81">
        <v>43446.01878472222</v>
      </c>
      <c r="Q9" s="79" t="s">
        <v>315</v>
      </c>
      <c r="R9" s="82" t="s">
        <v>495</v>
      </c>
      <c r="S9" s="79" t="s">
        <v>545</v>
      </c>
      <c r="T9" s="79" t="s">
        <v>564</v>
      </c>
      <c r="U9" s="79"/>
      <c r="V9" s="82" t="s">
        <v>666</v>
      </c>
      <c r="W9" s="81">
        <v>43446.01878472222</v>
      </c>
      <c r="X9" s="82" t="s">
        <v>723</v>
      </c>
      <c r="Y9" s="79"/>
      <c r="Z9" s="79"/>
      <c r="AA9" s="85" t="s">
        <v>946</v>
      </c>
      <c r="AB9" s="79"/>
      <c r="AC9" s="79" t="b">
        <v>0</v>
      </c>
      <c r="AD9" s="79">
        <v>0</v>
      </c>
      <c r="AE9" s="85" t="s">
        <v>1169</v>
      </c>
      <c r="AF9" s="79" t="b">
        <v>1</v>
      </c>
      <c r="AG9" s="79" t="s">
        <v>1182</v>
      </c>
      <c r="AH9" s="79"/>
      <c r="AI9" s="85" t="s">
        <v>1083</v>
      </c>
      <c r="AJ9" s="79" t="b">
        <v>0</v>
      </c>
      <c r="AK9" s="79">
        <v>0</v>
      </c>
      <c r="AL9" s="85" t="s">
        <v>1169</v>
      </c>
      <c r="AM9" s="79" t="s">
        <v>1188</v>
      </c>
      <c r="AN9" s="79" t="b">
        <v>0</v>
      </c>
      <c r="AO9" s="85" t="s">
        <v>946</v>
      </c>
      <c r="AP9" s="79" t="s">
        <v>176</v>
      </c>
      <c r="AQ9" s="79">
        <v>0</v>
      </c>
      <c r="AR9" s="79">
        <v>0</v>
      </c>
      <c r="AS9" s="79"/>
      <c r="AT9" s="79"/>
      <c r="AU9" s="79"/>
      <c r="AV9" s="79"/>
      <c r="AW9" s="79"/>
      <c r="AX9" s="79"/>
      <c r="AY9" s="79"/>
      <c r="AZ9" s="79"/>
      <c r="BA9">
        <v>1</v>
      </c>
      <c r="BB9" s="78" t="str">
        <f>REPLACE(INDEX(GroupVertices[Group],MATCH(Edges24[[#This Row],[Vertex 1]],GroupVertices[Vertex],0)),1,1,"")</f>
        <v>8</v>
      </c>
      <c r="BC9" s="78" t="str">
        <f>REPLACE(INDEX(GroupVertices[Group],MATCH(Edges24[[#This Row],[Vertex 2]],GroupVertices[Vertex],0)),1,1,"")</f>
        <v>8</v>
      </c>
      <c r="BD9" s="48">
        <v>0</v>
      </c>
      <c r="BE9" s="49">
        <v>0</v>
      </c>
      <c r="BF9" s="48">
        <v>0</v>
      </c>
      <c r="BG9" s="49">
        <v>0</v>
      </c>
      <c r="BH9" s="48">
        <v>0</v>
      </c>
      <c r="BI9" s="49">
        <v>0</v>
      </c>
      <c r="BJ9" s="48">
        <v>15</v>
      </c>
      <c r="BK9" s="49">
        <v>100</v>
      </c>
      <c r="BL9" s="48">
        <v>15</v>
      </c>
    </row>
    <row r="10" spans="1:64" ht="15">
      <c r="A10" s="64" t="s">
        <v>218</v>
      </c>
      <c r="B10" s="64" t="s">
        <v>264</v>
      </c>
      <c r="C10" s="65"/>
      <c r="D10" s="66"/>
      <c r="E10" s="67"/>
      <c r="F10" s="68"/>
      <c r="G10" s="65"/>
      <c r="H10" s="69"/>
      <c r="I10" s="70"/>
      <c r="J10" s="70"/>
      <c r="K10" s="34" t="s">
        <v>65</v>
      </c>
      <c r="L10" s="77">
        <v>24</v>
      </c>
      <c r="M10" s="77"/>
      <c r="N10" s="72"/>
      <c r="O10" s="79" t="s">
        <v>307</v>
      </c>
      <c r="P10" s="81">
        <v>43446.301458333335</v>
      </c>
      <c r="Q10" s="79" t="s">
        <v>316</v>
      </c>
      <c r="R10" s="79"/>
      <c r="S10" s="79"/>
      <c r="T10" s="79" t="s">
        <v>565</v>
      </c>
      <c r="U10" s="79"/>
      <c r="V10" s="82" t="s">
        <v>667</v>
      </c>
      <c r="W10" s="81">
        <v>43446.301458333335</v>
      </c>
      <c r="X10" s="82" t="s">
        <v>724</v>
      </c>
      <c r="Y10" s="79"/>
      <c r="Z10" s="79"/>
      <c r="AA10" s="85" t="s">
        <v>947</v>
      </c>
      <c r="AB10" s="79"/>
      <c r="AC10" s="79" t="b">
        <v>0</v>
      </c>
      <c r="AD10" s="79">
        <v>0</v>
      </c>
      <c r="AE10" s="85" t="s">
        <v>1169</v>
      </c>
      <c r="AF10" s="79" t="b">
        <v>0</v>
      </c>
      <c r="AG10" s="79" t="s">
        <v>1182</v>
      </c>
      <c r="AH10" s="79"/>
      <c r="AI10" s="85" t="s">
        <v>1169</v>
      </c>
      <c r="AJ10" s="79" t="b">
        <v>0</v>
      </c>
      <c r="AK10" s="79">
        <v>3</v>
      </c>
      <c r="AL10" s="85" t="s">
        <v>1096</v>
      </c>
      <c r="AM10" s="79" t="s">
        <v>1189</v>
      </c>
      <c r="AN10" s="79" t="b">
        <v>0</v>
      </c>
      <c r="AO10" s="85" t="s">
        <v>1096</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v>1</v>
      </c>
      <c r="BE10" s="49">
        <v>6.25</v>
      </c>
      <c r="BF10" s="48">
        <v>0</v>
      </c>
      <c r="BG10" s="49">
        <v>0</v>
      </c>
      <c r="BH10" s="48">
        <v>0</v>
      </c>
      <c r="BI10" s="49">
        <v>0</v>
      </c>
      <c r="BJ10" s="48">
        <v>15</v>
      </c>
      <c r="BK10" s="49">
        <v>93.75</v>
      </c>
      <c r="BL10" s="48">
        <v>16</v>
      </c>
    </row>
    <row r="11" spans="1:64" ht="15">
      <c r="A11" s="64" t="s">
        <v>219</v>
      </c>
      <c r="B11" s="64" t="s">
        <v>274</v>
      </c>
      <c r="C11" s="65"/>
      <c r="D11" s="66"/>
      <c r="E11" s="67"/>
      <c r="F11" s="68"/>
      <c r="G11" s="65"/>
      <c r="H11" s="69"/>
      <c r="I11" s="70"/>
      <c r="J11" s="70"/>
      <c r="K11" s="34" t="s">
        <v>65</v>
      </c>
      <c r="L11" s="77">
        <v>26</v>
      </c>
      <c r="M11" s="77"/>
      <c r="N11" s="72"/>
      <c r="O11" s="79" t="s">
        <v>307</v>
      </c>
      <c r="P11" s="81">
        <v>43464.570069444446</v>
      </c>
      <c r="Q11" s="79" t="s">
        <v>317</v>
      </c>
      <c r="R11" s="79" t="s">
        <v>496</v>
      </c>
      <c r="S11" s="79" t="s">
        <v>546</v>
      </c>
      <c r="T11" s="79"/>
      <c r="U11" s="79"/>
      <c r="V11" s="82" t="s">
        <v>668</v>
      </c>
      <c r="W11" s="81">
        <v>43464.570069444446</v>
      </c>
      <c r="X11" s="82" t="s">
        <v>725</v>
      </c>
      <c r="Y11" s="79"/>
      <c r="Z11" s="79"/>
      <c r="AA11" s="85" t="s">
        <v>948</v>
      </c>
      <c r="AB11" s="79"/>
      <c r="AC11" s="79" t="b">
        <v>0</v>
      </c>
      <c r="AD11" s="79">
        <v>0</v>
      </c>
      <c r="AE11" s="85" t="s">
        <v>1169</v>
      </c>
      <c r="AF11" s="79" t="b">
        <v>0</v>
      </c>
      <c r="AG11" s="79" t="s">
        <v>1182</v>
      </c>
      <c r="AH11" s="79"/>
      <c r="AI11" s="85" t="s">
        <v>1169</v>
      </c>
      <c r="AJ11" s="79" t="b">
        <v>0</v>
      </c>
      <c r="AK11" s="79">
        <v>0</v>
      </c>
      <c r="AL11" s="85" t="s">
        <v>1169</v>
      </c>
      <c r="AM11" s="79" t="s">
        <v>1191</v>
      </c>
      <c r="AN11" s="79" t="b">
        <v>0</v>
      </c>
      <c r="AO11" s="85" t="s">
        <v>948</v>
      </c>
      <c r="AP11" s="79" t="s">
        <v>176</v>
      </c>
      <c r="AQ11" s="79">
        <v>0</v>
      </c>
      <c r="AR11" s="79">
        <v>0</v>
      </c>
      <c r="AS11" s="79"/>
      <c r="AT11" s="79"/>
      <c r="AU11" s="79"/>
      <c r="AV11" s="79"/>
      <c r="AW11" s="79"/>
      <c r="AX11" s="79"/>
      <c r="AY11" s="79"/>
      <c r="AZ11" s="79"/>
      <c r="BA11">
        <v>1</v>
      </c>
      <c r="BB11" s="78" t="str">
        <f>REPLACE(INDEX(GroupVertices[Group],MATCH(Edges24[[#This Row],[Vertex 1]],GroupVertices[Vertex],0)),1,1,"")</f>
        <v>7</v>
      </c>
      <c r="BC11" s="78" t="str">
        <f>REPLACE(INDEX(GroupVertices[Group],MATCH(Edges24[[#This Row],[Vertex 2]],GroupVertices[Vertex],0)),1,1,"")</f>
        <v>7</v>
      </c>
      <c r="BD11" s="48"/>
      <c r="BE11" s="49"/>
      <c r="BF11" s="48"/>
      <c r="BG11" s="49"/>
      <c r="BH11" s="48"/>
      <c r="BI11" s="49"/>
      <c r="BJ11" s="48"/>
      <c r="BK11" s="49"/>
      <c r="BL11" s="48"/>
    </row>
    <row r="12" spans="1:64" ht="15">
      <c r="A12" s="64" t="s">
        <v>220</v>
      </c>
      <c r="B12" s="64" t="s">
        <v>278</v>
      </c>
      <c r="C12" s="65"/>
      <c r="D12" s="66"/>
      <c r="E12" s="67"/>
      <c r="F12" s="68"/>
      <c r="G12" s="65"/>
      <c r="H12" s="69"/>
      <c r="I12" s="70"/>
      <c r="J12" s="70"/>
      <c r="K12" s="34" t="s">
        <v>65</v>
      </c>
      <c r="L12" s="77">
        <v>31</v>
      </c>
      <c r="M12" s="77"/>
      <c r="N12" s="72"/>
      <c r="O12" s="79" t="s">
        <v>307</v>
      </c>
      <c r="P12" s="81">
        <v>43468.057592592595</v>
      </c>
      <c r="Q12" s="79" t="s">
        <v>318</v>
      </c>
      <c r="R12" s="79"/>
      <c r="S12" s="79"/>
      <c r="T12" s="79"/>
      <c r="U12" s="79"/>
      <c r="V12" s="82" t="s">
        <v>669</v>
      </c>
      <c r="W12" s="81">
        <v>43468.057592592595</v>
      </c>
      <c r="X12" s="82" t="s">
        <v>726</v>
      </c>
      <c r="Y12" s="79"/>
      <c r="Z12" s="79"/>
      <c r="AA12" s="85" t="s">
        <v>949</v>
      </c>
      <c r="AB12" s="79"/>
      <c r="AC12" s="79" t="b">
        <v>0</v>
      </c>
      <c r="AD12" s="79">
        <v>0</v>
      </c>
      <c r="AE12" s="85" t="s">
        <v>1169</v>
      </c>
      <c r="AF12" s="79" t="b">
        <v>0</v>
      </c>
      <c r="AG12" s="79" t="s">
        <v>1182</v>
      </c>
      <c r="AH12" s="79"/>
      <c r="AI12" s="85" t="s">
        <v>1169</v>
      </c>
      <c r="AJ12" s="79" t="b">
        <v>0</v>
      </c>
      <c r="AK12" s="79">
        <v>3</v>
      </c>
      <c r="AL12" s="85" t="s">
        <v>1093</v>
      </c>
      <c r="AM12" s="79" t="s">
        <v>1189</v>
      </c>
      <c r="AN12" s="79" t="b">
        <v>0</v>
      </c>
      <c r="AO12" s="85" t="s">
        <v>1093</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221</v>
      </c>
      <c r="B13" s="64" t="s">
        <v>252</v>
      </c>
      <c r="C13" s="65"/>
      <c r="D13" s="66"/>
      <c r="E13" s="67"/>
      <c r="F13" s="68"/>
      <c r="G13" s="65"/>
      <c r="H13" s="69"/>
      <c r="I13" s="70"/>
      <c r="J13" s="70"/>
      <c r="K13" s="34" t="s">
        <v>65</v>
      </c>
      <c r="L13" s="77">
        <v>35</v>
      </c>
      <c r="M13" s="77"/>
      <c r="N13" s="72"/>
      <c r="O13" s="79" t="s">
        <v>307</v>
      </c>
      <c r="P13" s="81">
        <v>43478.82921296296</v>
      </c>
      <c r="Q13" s="79" t="s">
        <v>319</v>
      </c>
      <c r="R13" s="82" t="s">
        <v>497</v>
      </c>
      <c r="S13" s="79" t="s">
        <v>545</v>
      </c>
      <c r="T13" s="79" t="s">
        <v>562</v>
      </c>
      <c r="U13" s="79"/>
      <c r="V13" s="82" t="s">
        <v>670</v>
      </c>
      <c r="W13" s="81">
        <v>43478.82921296296</v>
      </c>
      <c r="X13" s="82" t="s">
        <v>727</v>
      </c>
      <c r="Y13" s="79"/>
      <c r="Z13" s="79"/>
      <c r="AA13" s="85" t="s">
        <v>950</v>
      </c>
      <c r="AB13" s="79"/>
      <c r="AC13" s="79" t="b">
        <v>0</v>
      </c>
      <c r="AD13" s="79">
        <v>1</v>
      </c>
      <c r="AE13" s="85" t="s">
        <v>1169</v>
      </c>
      <c r="AF13" s="79" t="b">
        <v>1</v>
      </c>
      <c r="AG13" s="79" t="s">
        <v>1182</v>
      </c>
      <c r="AH13" s="79"/>
      <c r="AI13" s="85" t="s">
        <v>994</v>
      </c>
      <c r="AJ13" s="79" t="b">
        <v>0</v>
      </c>
      <c r="AK13" s="79">
        <v>0</v>
      </c>
      <c r="AL13" s="85" t="s">
        <v>1169</v>
      </c>
      <c r="AM13" s="79" t="s">
        <v>1189</v>
      </c>
      <c r="AN13" s="79" t="b">
        <v>0</v>
      </c>
      <c r="AO13" s="85" t="s">
        <v>950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6.666666666666667</v>
      </c>
      <c r="BF13" s="48">
        <v>0</v>
      </c>
      <c r="BG13" s="49">
        <v>0</v>
      </c>
      <c r="BH13" s="48">
        <v>0</v>
      </c>
      <c r="BI13" s="49">
        <v>0</v>
      </c>
      <c r="BJ13" s="48">
        <v>14</v>
      </c>
      <c r="BK13" s="49">
        <v>93.33333333333333</v>
      </c>
      <c r="BL13" s="48">
        <v>15</v>
      </c>
    </row>
    <row r="14" spans="1:64" ht="15">
      <c r="A14" s="64" t="s">
        <v>222</v>
      </c>
      <c r="B14" s="64" t="s">
        <v>221</v>
      </c>
      <c r="C14" s="65"/>
      <c r="D14" s="66"/>
      <c r="E14" s="67"/>
      <c r="F14" s="68"/>
      <c r="G14" s="65"/>
      <c r="H14" s="69"/>
      <c r="I14" s="70"/>
      <c r="J14" s="70"/>
      <c r="K14" s="34" t="s">
        <v>65</v>
      </c>
      <c r="L14" s="77">
        <v>36</v>
      </c>
      <c r="M14" s="77"/>
      <c r="N14" s="72"/>
      <c r="O14" s="79" t="s">
        <v>307</v>
      </c>
      <c r="P14" s="81">
        <v>43481.21255787037</v>
      </c>
      <c r="Q14" s="79" t="s">
        <v>320</v>
      </c>
      <c r="R14" s="82" t="s">
        <v>497</v>
      </c>
      <c r="S14" s="79" t="s">
        <v>545</v>
      </c>
      <c r="T14" s="79" t="s">
        <v>562</v>
      </c>
      <c r="U14" s="79"/>
      <c r="V14" s="82" t="s">
        <v>671</v>
      </c>
      <c r="W14" s="81">
        <v>43481.21255787037</v>
      </c>
      <c r="X14" s="82" t="s">
        <v>728</v>
      </c>
      <c r="Y14" s="79"/>
      <c r="Z14" s="79"/>
      <c r="AA14" s="85" t="s">
        <v>951</v>
      </c>
      <c r="AB14" s="79"/>
      <c r="AC14" s="79" t="b">
        <v>0</v>
      </c>
      <c r="AD14" s="79">
        <v>0</v>
      </c>
      <c r="AE14" s="85" t="s">
        <v>1169</v>
      </c>
      <c r="AF14" s="79" t="b">
        <v>1</v>
      </c>
      <c r="AG14" s="79" t="s">
        <v>1182</v>
      </c>
      <c r="AH14" s="79"/>
      <c r="AI14" s="85" t="s">
        <v>994</v>
      </c>
      <c r="AJ14" s="79" t="b">
        <v>0</v>
      </c>
      <c r="AK14" s="79">
        <v>1</v>
      </c>
      <c r="AL14" s="85" t="s">
        <v>950</v>
      </c>
      <c r="AM14" s="79" t="s">
        <v>1188</v>
      </c>
      <c r="AN14" s="79" t="b">
        <v>0</v>
      </c>
      <c r="AO14" s="85" t="s">
        <v>950</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252</v>
      </c>
      <c r="C15" s="65"/>
      <c r="D15" s="66"/>
      <c r="E15" s="67"/>
      <c r="F15" s="68"/>
      <c r="G15" s="65"/>
      <c r="H15" s="69"/>
      <c r="I15" s="70"/>
      <c r="J15" s="70"/>
      <c r="K15" s="34" t="s">
        <v>65</v>
      </c>
      <c r="L15" s="77">
        <v>38</v>
      </c>
      <c r="M15" s="77"/>
      <c r="N15" s="72"/>
      <c r="O15" s="79" t="s">
        <v>307</v>
      </c>
      <c r="P15" s="81">
        <v>43487.60797453704</v>
      </c>
      <c r="Q15" s="79" t="s">
        <v>321</v>
      </c>
      <c r="R15" s="82" t="s">
        <v>498</v>
      </c>
      <c r="S15" s="79" t="s">
        <v>547</v>
      </c>
      <c r="T15" s="79"/>
      <c r="U15" s="79"/>
      <c r="V15" s="82" t="s">
        <v>672</v>
      </c>
      <c r="W15" s="81">
        <v>43487.60797453704</v>
      </c>
      <c r="X15" s="82" t="s">
        <v>729</v>
      </c>
      <c r="Y15" s="79"/>
      <c r="Z15" s="79"/>
      <c r="AA15" s="85" t="s">
        <v>952</v>
      </c>
      <c r="AB15" s="79"/>
      <c r="AC15" s="79" t="b">
        <v>0</v>
      </c>
      <c r="AD15" s="79">
        <v>0</v>
      </c>
      <c r="AE15" s="85" t="s">
        <v>1169</v>
      </c>
      <c r="AF15" s="79" t="b">
        <v>0</v>
      </c>
      <c r="AG15" s="79" t="s">
        <v>1182</v>
      </c>
      <c r="AH15" s="79"/>
      <c r="AI15" s="85" t="s">
        <v>1169</v>
      </c>
      <c r="AJ15" s="79" t="b">
        <v>0</v>
      </c>
      <c r="AK15" s="79">
        <v>0</v>
      </c>
      <c r="AL15" s="85" t="s">
        <v>1169</v>
      </c>
      <c r="AM15" s="79" t="s">
        <v>1188</v>
      </c>
      <c r="AN15" s="79" t="b">
        <v>0</v>
      </c>
      <c r="AO15" s="85" t="s">
        <v>952</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1</v>
      </c>
      <c r="BG15" s="49">
        <v>14.285714285714286</v>
      </c>
      <c r="BH15" s="48">
        <v>0</v>
      </c>
      <c r="BI15" s="49">
        <v>0</v>
      </c>
      <c r="BJ15" s="48">
        <v>6</v>
      </c>
      <c r="BK15" s="49">
        <v>85.71428571428571</v>
      </c>
      <c r="BL15" s="48">
        <v>7</v>
      </c>
    </row>
    <row r="16" spans="1:64" ht="15">
      <c r="A16" s="64" t="s">
        <v>224</v>
      </c>
      <c r="B16" s="64" t="s">
        <v>252</v>
      </c>
      <c r="C16" s="65"/>
      <c r="D16" s="66"/>
      <c r="E16" s="67"/>
      <c r="F16" s="68"/>
      <c r="G16" s="65"/>
      <c r="H16" s="69"/>
      <c r="I16" s="70"/>
      <c r="J16" s="70"/>
      <c r="K16" s="34" t="s">
        <v>65</v>
      </c>
      <c r="L16" s="77">
        <v>39</v>
      </c>
      <c r="M16" s="77"/>
      <c r="N16" s="72"/>
      <c r="O16" s="79" t="s">
        <v>308</v>
      </c>
      <c r="P16" s="81">
        <v>43492.988703703704</v>
      </c>
      <c r="Q16" s="79" t="s">
        <v>322</v>
      </c>
      <c r="R16" s="79"/>
      <c r="S16" s="79"/>
      <c r="T16" s="79"/>
      <c r="U16" s="79"/>
      <c r="V16" s="82" t="s">
        <v>673</v>
      </c>
      <c r="W16" s="81">
        <v>43492.988703703704</v>
      </c>
      <c r="X16" s="82" t="s">
        <v>730</v>
      </c>
      <c r="Y16" s="79"/>
      <c r="Z16" s="79"/>
      <c r="AA16" s="85" t="s">
        <v>953</v>
      </c>
      <c r="AB16" s="85" t="s">
        <v>1150</v>
      </c>
      <c r="AC16" s="79" t="b">
        <v>0</v>
      </c>
      <c r="AD16" s="79">
        <v>0</v>
      </c>
      <c r="AE16" s="85" t="s">
        <v>1170</v>
      </c>
      <c r="AF16" s="79" t="b">
        <v>0</v>
      </c>
      <c r="AG16" s="79" t="s">
        <v>1182</v>
      </c>
      <c r="AH16" s="79"/>
      <c r="AI16" s="85" t="s">
        <v>1169</v>
      </c>
      <c r="AJ16" s="79" t="b">
        <v>0</v>
      </c>
      <c r="AK16" s="79">
        <v>0</v>
      </c>
      <c r="AL16" s="85" t="s">
        <v>1169</v>
      </c>
      <c r="AM16" s="79" t="s">
        <v>1188</v>
      </c>
      <c r="AN16" s="79" t="b">
        <v>0</v>
      </c>
      <c r="AO16" s="85" t="s">
        <v>1150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7.142857142857143</v>
      </c>
      <c r="BF16" s="48">
        <v>0</v>
      </c>
      <c r="BG16" s="49">
        <v>0</v>
      </c>
      <c r="BH16" s="48">
        <v>0</v>
      </c>
      <c r="BI16" s="49">
        <v>0</v>
      </c>
      <c r="BJ16" s="48">
        <v>13</v>
      </c>
      <c r="BK16" s="49">
        <v>92.85714285714286</v>
      </c>
      <c r="BL16" s="48">
        <v>14</v>
      </c>
    </row>
    <row r="17" spans="1:64" ht="15">
      <c r="A17" s="64" t="s">
        <v>225</v>
      </c>
      <c r="B17" s="64" t="s">
        <v>247</v>
      </c>
      <c r="C17" s="65"/>
      <c r="D17" s="66"/>
      <c r="E17" s="67"/>
      <c r="F17" s="68"/>
      <c r="G17" s="65"/>
      <c r="H17" s="69"/>
      <c r="I17" s="70"/>
      <c r="J17" s="70"/>
      <c r="K17" s="34" t="s">
        <v>65</v>
      </c>
      <c r="L17" s="77">
        <v>40</v>
      </c>
      <c r="M17" s="77"/>
      <c r="N17" s="72"/>
      <c r="O17" s="79" t="s">
        <v>307</v>
      </c>
      <c r="P17" s="81">
        <v>43441.71840277778</v>
      </c>
      <c r="Q17" s="79" t="s">
        <v>323</v>
      </c>
      <c r="R17" s="82" t="s">
        <v>499</v>
      </c>
      <c r="S17" s="79" t="s">
        <v>547</v>
      </c>
      <c r="T17" s="79" t="s">
        <v>562</v>
      </c>
      <c r="U17" s="79"/>
      <c r="V17" s="82" t="s">
        <v>674</v>
      </c>
      <c r="W17" s="81">
        <v>43441.71840277778</v>
      </c>
      <c r="X17" s="82" t="s">
        <v>731</v>
      </c>
      <c r="Y17" s="79"/>
      <c r="Z17" s="79"/>
      <c r="AA17" s="85" t="s">
        <v>954</v>
      </c>
      <c r="AB17" s="85" t="s">
        <v>1163</v>
      </c>
      <c r="AC17" s="79" t="b">
        <v>0</v>
      </c>
      <c r="AD17" s="79">
        <v>1</v>
      </c>
      <c r="AE17" s="85" t="s">
        <v>1171</v>
      </c>
      <c r="AF17" s="79" t="b">
        <v>0</v>
      </c>
      <c r="AG17" s="79" t="s">
        <v>1182</v>
      </c>
      <c r="AH17" s="79"/>
      <c r="AI17" s="85" t="s">
        <v>1169</v>
      </c>
      <c r="AJ17" s="79" t="b">
        <v>0</v>
      </c>
      <c r="AK17" s="79">
        <v>0</v>
      </c>
      <c r="AL17" s="85" t="s">
        <v>1169</v>
      </c>
      <c r="AM17" s="79" t="s">
        <v>1189</v>
      </c>
      <c r="AN17" s="79" t="b">
        <v>0</v>
      </c>
      <c r="AO17" s="85" t="s">
        <v>1163</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c r="BE17" s="49"/>
      <c r="BF17" s="48"/>
      <c r="BG17" s="49"/>
      <c r="BH17" s="48"/>
      <c r="BI17" s="49"/>
      <c r="BJ17" s="48"/>
      <c r="BK17" s="49"/>
      <c r="BL17" s="48"/>
    </row>
    <row r="18" spans="1:64" ht="15">
      <c r="A18" s="64" t="s">
        <v>226</v>
      </c>
      <c r="B18" s="64" t="s">
        <v>225</v>
      </c>
      <c r="C18" s="65"/>
      <c r="D18" s="66"/>
      <c r="E18" s="67"/>
      <c r="F18" s="68"/>
      <c r="G18" s="65"/>
      <c r="H18" s="69"/>
      <c r="I18" s="70"/>
      <c r="J18" s="70"/>
      <c r="K18" s="34" t="s">
        <v>66</v>
      </c>
      <c r="L18" s="77">
        <v>45</v>
      </c>
      <c r="M18" s="77"/>
      <c r="N18" s="72"/>
      <c r="O18" s="79" t="s">
        <v>307</v>
      </c>
      <c r="P18" s="81">
        <v>43441.72221064815</v>
      </c>
      <c r="Q18" s="79" t="s">
        <v>324</v>
      </c>
      <c r="R18" s="79"/>
      <c r="S18" s="79"/>
      <c r="T18" s="79"/>
      <c r="U18" s="79"/>
      <c r="V18" s="82" t="s">
        <v>675</v>
      </c>
      <c r="W18" s="81">
        <v>43441.72221064815</v>
      </c>
      <c r="X18" s="82" t="s">
        <v>732</v>
      </c>
      <c r="Y18" s="79"/>
      <c r="Z18" s="79"/>
      <c r="AA18" s="85" t="s">
        <v>955</v>
      </c>
      <c r="AB18" s="85" t="s">
        <v>957</v>
      </c>
      <c r="AC18" s="79" t="b">
        <v>0</v>
      </c>
      <c r="AD18" s="79">
        <v>0</v>
      </c>
      <c r="AE18" s="85" t="s">
        <v>1172</v>
      </c>
      <c r="AF18" s="79" t="b">
        <v>0</v>
      </c>
      <c r="AG18" s="79" t="s">
        <v>1182</v>
      </c>
      <c r="AH18" s="79"/>
      <c r="AI18" s="85" t="s">
        <v>1169</v>
      </c>
      <c r="AJ18" s="79" t="b">
        <v>0</v>
      </c>
      <c r="AK18" s="79">
        <v>0</v>
      </c>
      <c r="AL18" s="85" t="s">
        <v>1169</v>
      </c>
      <c r="AM18" s="79" t="s">
        <v>1188</v>
      </c>
      <c r="AN18" s="79" t="b">
        <v>0</v>
      </c>
      <c r="AO18" s="85" t="s">
        <v>957</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c r="BE18" s="49"/>
      <c r="BF18" s="48"/>
      <c r="BG18" s="49"/>
      <c r="BH18" s="48"/>
      <c r="BI18" s="49"/>
      <c r="BJ18" s="48"/>
      <c r="BK18" s="49"/>
      <c r="BL18" s="48"/>
    </row>
    <row r="19" spans="1:64" ht="15">
      <c r="A19" s="64" t="s">
        <v>227</v>
      </c>
      <c r="B19" s="64" t="s">
        <v>225</v>
      </c>
      <c r="C19" s="65"/>
      <c r="D19" s="66"/>
      <c r="E19" s="67"/>
      <c r="F19" s="68"/>
      <c r="G19" s="65"/>
      <c r="H19" s="69"/>
      <c r="I19" s="70"/>
      <c r="J19" s="70"/>
      <c r="K19" s="34" t="s">
        <v>66</v>
      </c>
      <c r="L19" s="77">
        <v>46</v>
      </c>
      <c r="M19" s="77"/>
      <c r="N19" s="72"/>
      <c r="O19" s="79" t="s">
        <v>307</v>
      </c>
      <c r="P19" s="81">
        <v>43441.72443287037</v>
      </c>
      <c r="Q19" s="79" t="s">
        <v>325</v>
      </c>
      <c r="R19" s="79"/>
      <c r="S19" s="79"/>
      <c r="T19" s="79"/>
      <c r="U19" s="79"/>
      <c r="V19" s="82" t="s">
        <v>676</v>
      </c>
      <c r="W19" s="81">
        <v>43441.72443287037</v>
      </c>
      <c r="X19" s="82" t="s">
        <v>733</v>
      </c>
      <c r="Y19" s="79"/>
      <c r="Z19" s="79"/>
      <c r="AA19" s="85" t="s">
        <v>956</v>
      </c>
      <c r="AB19" s="85" t="s">
        <v>955</v>
      </c>
      <c r="AC19" s="79" t="b">
        <v>0</v>
      </c>
      <c r="AD19" s="79">
        <v>1</v>
      </c>
      <c r="AE19" s="85" t="s">
        <v>1173</v>
      </c>
      <c r="AF19" s="79" t="b">
        <v>0</v>
      </c>
      <c r="AG19" s="79" t="s">
        <v>1182</v>
      </c>
      <c r="AH19" s="79"/>
      <c r="AI19" s="85" t="s">
        <v>1169</v>
      </c>
      <c r="AJ19" s="79" t="b">
        <v>0</v>
      </c>
      <c r="AK19" s="79">
        <v>0</v>
      </c>
      <c r="AL19" s="85" t="s">
        <v>1169</v>
      </c>
      <c r="AM19" s="79" t="s">
        <v>1188</v>
      </c>
      <c r="AN19" s="79" t="b">
        <v>0</v>
      </c>
      <c r="AO19" s="85" t="s">
        <v>955</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c r="BE19" s="49"/>
      <c r="BF19" s="48"/>
      <c r="BG19" s="49"/>
      <c r="BH19" s="48"/>
      <c r="BI19" s="49"/>
      <c r="BJ19" s="48"/>
      <c r="BK19" s="49"/>
      <c r="BL19" s="48"/>
    </row>
    <row r="20" spans="1:64" ht="15">
      <c r="A20" s="64" t="s">
        <v>228</v>
      </c>
      <c r="B20" s="64" t="s">
        <v>225</v>
      </c>
      <c r="C20" s="65"/>
      <c r="D20" s="66"/>
      <c r="E20" s="67"/>
      <c r="F20" s="68"/>
      <c r="G20" s="65"/>
      <c r="H20" s="69"/>
      <c r="I20" s="70"/>
      <c r="J20" s="70"/>
      <c r="K20" s="34" t="s">
        <v>65</v>
      </c>
      <c r="L20" s="77">
        <v>47</v>
      </c>
      <c r="M20" s="77"/>
      <c r="N20" s="72"/>
      <c r="O20" s="79" t="s">
        <v>307</v>
      </c>
      <c r="P20" s="81">
        <v>43441.72180555556</v>
      </c>
      <c r="Q20" s="79" t="s">
        <v>326</v>
      </c>
      <c r="R20" s="79"/>
      <c r="S20" s="79"/>
      <c r="T20" s="79"/>
      <c r="U20" s="79"/>
      <c r="V20" s="82" t="s">
        <v>677</v>
      </c>
      <c r="W20" s="81">
        <v>43441.72180555556</v>
      </c>
      <c r="X20" s="82" t="s">
        <v>734</v>
      </c>
      <c r="Y20" s="79"/>
      <c r="Z20" s="79"/>
      <c r="AA20" s="85" t="s">
        <v>957</v>
      </c>
      <c r="AB20" s="85" t="s">
        <v>1164</v>
      </c>
      <c r="AC20" s="79" t="b">
        <v>0</v>
      </c>
      <c r="AD20" s="79">
        <v>0</v>
      </c>
      <c r="AE20" s="85" t="s">
        <v>1171</v>
      </c>
      <c r="AF20" s="79" t="b">
        <v>0</v>
      </c>
      <c r="AG20" s="79" t="s">
        <v>1182</v>
      </c>
      <c r="AH20" s="79"/>
      <c r="AI20" s="85" t="s">
        <v>1169</v>
      </c>
      <c r="AJ20" s="79" t="b">
        <v>0</v>
      </c>
      <c r="AK20" s="79">
        <v>0</v>
      </c>
      <c r="AL20" s="85" t="s">
        <v>1169</v>
      </c>
      <c r="AM20" s="79" t="s">
        <v>1192</v>
      </c>
      <c r="AN20" s="79" t="b">
        <v>0</v>
      </c>
      <c r="AO20" s="85" t="s">
        <v>1164</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c r="BE20" s="49"/>
      <c r="BF20" s="48"/>
      <c r="BG20" s="49"/>
      <c r="BH20" s="48"/>
      <c r="BI20" s="49"/>
      <c r="BJ20" s="48"/>
      <c r="BK20" s="49"/>
      <c r="BL20" s="48"/>
    </row>
    <row r="21" spans="1:64" ht="15">
      <c r="A21" s="64" t="s">
        <v>229</v>
      </c>
      <c r="B21" s="64" t="s">
        <v>252</v>
      </c>
      <c r="C21" s="65"/>
      <c r="D21" s="66"/>
      <c r="E21" s="67"/>
      <c r="F21" s="68"/>
      <c r="G21" s="65"/>
      <c r="H21" s="69"/>
      <c r="I21" s="70"/>
      <c r="J21" s="70"/>
      <c r="K21" s="34" t="s">
        <v>65</v>
      </c>
      <c r="L21" s="77">
        <v>61</v>
      </c>
      <c r="M21" s="77"/>
      <c r="N21" s="72"/>
      <c r="O21" s="79" t="s">
        <v>307</v>
      </c>
      <c r="P21" s="81">
        <v>43495.589108796295</v>
      </c>
      <c r="Q21" s="79" t="s">
        <v>327</v>
      </c>
      <c r="R21" s="79"/>
      <c r="S21" s="79"/>
      <c r="T21" s="79"/>
      <c r="U21" s="79"/>
      <c r="V21" s="82" t="s">
        <v>678</v>
      </c>
      <c r="W21" s="81">
        <v>43495.589108796295</v>
      </c>
      <c r="X21" s="82" t="s">
        <v>735</v>
      </c>
      <c r="Y21" s="79"/>
      <c r="Z21" s="79"/>
      <c r="AA21" s="85" t="s">
        <v>958</v>
      </c>
      <c r="AB21" s="79"/>
      <c r="AC21" s="79" t="b">
        <v>0</v>
      </c>
      <c r="AD21" s="79">
        <v>0</v>
      </c>
      <c r="AE21" s="85" t="s">
        <v>1169</v>
      </c>
      <c r="AF21" s="79" t="b">
        <v>1</v>
      </c>
      <c r="AG21" s="79" t="s">
        <v>1182</v>
      </c>
      <c r="AH21" s="79"/>
      <c r="AI21" s="85" t="s">
        <v>1185</v>
      </c>
      <c r="AJ21" s="79" t="b">
        <v>0</v>
      </c>
      <c r="AK21" s="79">
        <v>1</v>
      </c>
      <c r="AL21" s="85" t="s">
        <v>978</v>
      </c>
      <c r="AM21" s="79" t="s">
        <v>1187</v>
      </c>
      <c r="AN21" s="79" t="b">
        <v>0</v>
      </c>
      <c r="AO21" s="85" t="s">
        <v>978</v>
      </c>
      <c r="AP21" s="79" t="s">
        <v>176</v>
      </c>
      <c r="AQ21" s="79">
        <v>0</v>
      </c>
      <c r="AR21" s="79">
        <v>0</v>
      </c>
      <c r="AS21" s="79"/>
      <c r="AT21" s="79"/>
      <c r="AU21" s="79"/>
      <c r="AV21" s="79"/>
      <c r="AW21" s="79"/>
      <c r="AX21" s="79"/>
      <c r="AY21" s="79"/>
      <c r="AZ21" s="79"/>
      <c r="BA21">
        <v>2</v>
      </c>
      <c r="BB21" s="78" t="str">
        <f>REPLACE(INDEX(GroupVertices[Group],MATCH(Edges24[[#This Row],[Vertex 1]],GroupVertices[Vertex],0)),1,1,"")</f>
        <v>2</v>
      </c>
      <c r="BC21" s="78" t="str">
        <f>REPLACE(INDEX(GroupVertices[Group],MATCH(Edges24[[#This Row],[Vertex 2]],GroupVertices[Vertex],0)),1,1,"")</f>
        <v>1</v>
      </c>
      <c r="BD21" s="48"/>
      <c r="BE21" s="49"/>
      <c r="BF21" s="48"/>
      <c r="BG21" s="49"/>
      <c r="BH21" s="48"/>
      <c r="BI21" s="49"/>
      <c r="BJ21" s="48"/>
      <c r="BK21" s="49"/>
      <c r="BL21" s="48"/>
    </row>
    <row r="22" spans="1:64" ht="15">
      <c r="A22" s="64" t="s">
        <v>229</v>
      </c>
      <c r="B22" s="64" t="s">
        <v>252</v>
      </c>
      <c r="C22" s="65"/>
      <c r="D22" s="66"/>
      <c r="E22" s="67"/>
      <c r="F22" s="68"/>
      <c r="G22" s="65"/>
      <c r="H22" s="69"/>
      <c r="I22" s="70"/>
      <c r="J22" s="70"/>
      <c r="K22" s="34" t="s">
        <v>65</v>
      </c>
      <c r="L22" s="77">
        <v>63</v>
      </c>
      <c r="M22" s="77"/>
      <c r="N22" s="72"/>
      <c r="O22" s="79" t="s">
        <v>307</v>
      </c>
      <c r="P22" s="81">
        <v>43495.589224537034</v>
      </c>
      <c r="Q22" s="79" t="s">
        <v>328</v>
      </c>
      <c r="R22" s="79"/>
      <c r="S22" s="79"/>
      <c r="T22" s="79"/>
      <c r="U22" s="79"/>
      <c r="V22" s="82" t="s">
        <v>678</v>
      </c>
      <c r="W22" s="81">
        <v>43495.589224537034</v>
      </c>
      <c r="X22" s="82" t="s">
        <v>736</v>
      </c>
      <c r="Y22" s="79"/>
      <c r="Z22" s="79"/>
      <c r="AA22" s="85" t="s">
        <v>959</v>
      </c>
      <c r="AB22" s="79"/>
      <c r="AC22" s="79" t="b">
        <v>0</v>
      </c>
      <c r="AD22" s="79">
        <v>0</v>
      </c>
      <c r="AE22" s="85" t="s">
        <v>1169</v>
      </c>
      <c r="AF22" s="79" t="b">
        <v>0</v>
      </c>
      <c r="AG22" s="79" t="s">
        <v>1182</v>
      </c>
      <c r="AH22" s="79"/>
      <c r="AI22" s="85" t="s">
        <v>1169</v>
      </c>
      <c r="AJ22" s="79" t="b">
        <v>0</v>
      </c>
      <c r="AK22" s="79">
        <v>1</v>
      </c>
      <c r="AL22" s="85" t="s">
        <v>979</v>
      </c>
      <c r="AM22" s="79" t="s">
        <v>1187</v>
      </c>
      <c r="AN22" s="79" t="b">
        <v>0</v>
      </c>
      <c r="AO22" s="85" t="s">
        <v>979</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262</v>
      </c>
      <c r="C23" s="65"/>
      <c r="D23" s="66"/>
      <c r="E23" s="67"/>
      <c r="F23" s="68"/>
      <c r="G23" s="65"/>
      <c r="H23" s="69"/>
      <c r="I23" s="70"/>
      <c r="J23" s="70"/>
      <c r="K23" s="34" t="s">
        <v>65</v>
      </c>
      <c r="L23" s="77">
        <v>66</v>
      </c>
      <c r="M23" s="77"/>
      <c r="N23" s="72"/>
      <c r="O23" s="79" t="s">
        <v>307</v>
      </c>
      <c r="P23" s="81">
        <v>43502.88827546296</v>
      </c>
      <c r="Q23" s="79" t="s">
        <v>329</v>
      </c>
      <c r="R23" s="79"/>
      <c r="S23" s="79"/>
      <c r="T23" s="79"/>
      <c r="U23" s="79"/>
      <c r="V23" s="82" t="s">
        <v>679</v>
      </c>
      <c r="W23" s="81">
        <v>43502.88827546296</v>
      </c>
      <c r="X23" s="82" t="s">
        <v>737</v>
      </c>
      <c r="Y23" s="79"/>
      <c r="Z23" s="79"/>
      <c r="AA23" s="85" t="s">
        <v>960</v>
      </c>
      <c r="AB23" s="79"/>
      <c r="AC23" s="79" t="b">
        <v>0</v>
      </c>
      <c r="AD23" s="79">
        <v>0</v>
      </c>
      <c r="AE23" s="85" t="s">
        <v>1169</v>
      </c>
      <c r="AF23" s="79" t="b">
        <v>0</v>
      </c>
      <c r="AG23" s="79" t="s">
        <v>1182</v>
      </c>
      <c r="AH23" s="79"/>
      <c r="AI23" s="85" t="s">
        <v>1169</v>
      </c>
      <c r="AJ23" s="79" t="b">
        <v>0</v>
      </c>
      <c r="AK23" s="79">
        <v>1</v>
      </c>
      <c r="AL23" s="85" t="s">
        <v>1161</v>
      </c>
      <c r="AM23" s="79" t="s">
        <v>1187</v>
      </c>
      <c r="AN23" s="79" t="b">
        <v>0</v>
      </c>
      <c r="AO23" s="85" t="s">
        <v>1161</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22</v>
      </c>
      <c r="BK23" s="49">
        <v>100</v>
      </c>
      <c r="BL23" s="48">
        <v>22</v>
      </c>
    </row>
    <row r="24" spans="1:64" ht="15">
      <c r="A24" s="64" t="s">
        <v>231</v>
      </c>
      <c r="B24" s="64" t="s">
        <v>280</v>
      </c>
      <c r="C24" s="65"/>
      <c r="D24" s="66"/>
      <c r="E24" s="67"/>
      <c r="F24" s="68"/>
      <c r="G24" s="65"/>
      <c r="H24" s="69"/>
      <c r="I24" s="70"/>
      <c r="J24" s="70"/>
      <c r="K24" s="34" t="s">
        <v>65</v>
      </c>
      <c r="L24" s="77">
        <v>67</v>
      </c>
      <c r="M24" s="77"/>
      <c r="N24" s="72"/>
      <c r="O24" s="79" t="s">
        <v>307</v>
      </c>
      <c r="P24" s="81">
        <v>43497.062939814816</v>
      </c>
      <c r="Q24" s="79" t="s">
        <v>330</v>
      </c>
      <c r="R24" s="82" t="s">
        <v>500</v>
      </c>
      <c r="S24" s="79" t="s">
        <v>548</v>
      </c>
      <c r="T24" s="79"/>
      <c r="U24" s="82" t="s">
        <v>628</v>
      </c>
      <c r="V24" s="82" t="s">
        <v>628</v>
      </c>
      <c r="W24" s="81">
        <v>43497.062939814816</v>
      </c>
      <c r="X24" s="82" t="s">
        <v>738</v>
      </c>
      <c r="Y24" s="79"/>
      <c r="Z24" s="79"/>
      <c r="AA24" s="85" t="s">
        <v>961</v>
      </c>
      <c r="AB24" s="79"/>
      <c r="AC24" s="79" t="b">
        <v>0</v>
      </c>
      <c r="AD24" s="79">
        <v>2</v>
      </c>
      <c r="AE24" s="85" t="s">
        <v>1169</v>
      </c>
      <c r="AF24" s="79" t="b">
        <v>0</v>
      </c>
      <c r="AG24" s="79" t="s">
        <v>1182</v>
      </c>
      <c r="AH24" s="79"/>
      <c r="AI24" s="85" t="s">
        <v>1169</v>
      </c>
      <c r="AJ24" s="79" t="b">
        <v>0</v>
      </c>
      <c r="AK24" s="79">
        <v>0</v>
      </c>
      <c r="AL24" s="85" t="s">
        <v>1169</v>
      </c>
      <c r="AM24" s="79" t="s">
        <v>1193</v>
      </c>
      <c r="AN24" s="79" t="b">
        <v>0</v>
      </c>
      <c r="AO24" s="85" t="s">
        <v>961</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c r="BE24" s="49"/>
      <c r="BF24" s="48"/>
      <c r="BG24" s="49"/>
      <c r="BH24" s="48"/>
      <c r="BI24" s="49"/>
      <c r="BJ24" s="48"/>
      <c r="BK24" s="49"/>
      <c r="BL24" s="48"/>
    </row>
    <row r="25" spans="1:64" ht="15">
      <c r="A25" s="64" t="s">
        <v>231</v>
      </c>
      <c r="B25" s="64" t="s">
        <v>252</v>
      </c>
      <c r="C25" s="65"/>
      <c r="D25" s="66"/>
      <c r="E25" s="67"/>
      <c r="F25" s="68"/>
      <c r="G25" s="65"/>
      <c r="H25" s="69"/>
      <c r="I25" s="70"/>
      <c r="J25" s="70"/>
      <c r="K25" s="34" t="s">
        <v>65</v>
      </c>
      <c r="L25" s="77">
        <v>71</v>
      </c>
      <c r="M25" s="77"/>
      <c r="N25" s="72"/>
      <c r="O25" s="79" t="s">
        <v>307</v>
      </c>
      <c r="P25" s="81">
        <v>43440.01625</v>
      </c>
      <c r="Q25" s="79" t="s">
        <v>331</v>
      </c>
      <c r="R25" s="82" t="s">
        <v>501</v>
      </c>
      <c r="S25" s="79" t="s">
        <v>547</v>
      </c>
      <c r="T25" s="79"/>
      <c r="U25" s="79"/>
      <c r="V25" s="82" t="s">
        <v>680</v>
      </c>
      <c r="W25" s="81">
        <v>43440.01625</v>
      </c>
      <c r="X25" s="82" t="s">
        <v>739</v>
      </c>
      <c r="Y25" s="79"/>
      <c r="Z25" s="79"/>
      <c r="AA25" s="85" t="s">
        <v>962</v>
      </c>
      <c r="AB25" s="79"/>
      <c r="AC25" s="79" t="b">
        <v>0</v>
      </c>
      <c r="AD25" s="79">
        <v>1</v>
      </c>
      <c r="AE25" s="85" t="s">
        <v>1169</v>
      </c>
      <c r="AF25" s="79" t="b">
        <v>0</v>
      </c>
      <c r="AG25" s="79" t="s">
        <v>1182</v>
      </c>
      <c r="AH25" s="79"/>
      <c r="AI25" s="85" t="s">
        <v>1169</v>
      </c>
      <c r="AJ25" s="79" t="b">
        <v>0</v>
      </c>
      <c r="AK25" s="79">
        <v>0</v>
      </c>
      <c r="AL25" s="85" t="s">
        <v>1169</v>
      </c>
      <c r="AM25" s="79" t="s">
        <v>1194</v>
      </c>
      <c r="AN25" s="79" t="b">
        <v>0</v>
      </c>
      <c r="AO25" s="85" t="s">
        <v>962</v>
      </c>
      <c r="AP25" s="79" t="s">
        <v>176</v>
      </c>
      <c r="AQ25" s="79">
        <v>0</v>
      </c>
      <c r="AR25" s="79">
        <v>0</v>
      </c>
      <c r="AS25" s="79"/>
      <c r="AT25" s="79"/>
      <c r="AU25" s="79"/>
      <c r="AV25" s="79"/>
      <c r="AW25" s="79"/>
      <c r="AX25" s="79"/>
      <c r="AY25" s="79"/>
      <c r="AZ25" s="79"/>
      <c r="BA25">
        <v>2</v>
      </c>
      <c r="BB25" s="78" t="str">
        <f>REPLACE(INDEX(GroupVertices[Group],MATCH(Edges24[[#This Row],[Vertex 1]],GroupVertices[Vertex],0)),1,1,"")</f>
        <v>6</v>
      </c>
      <c r="BC25" s="78" t="str">
        <f>REPLACE(INDEX(GroupVertices[Group],MATCH(Edges24[[#This Row],[Vertex 2]],GroupVertices[Vertex],0)),1,1,"")</f>
        <v>1</v>
      </c>
      <c r="BD25" s="48">
        <v>0</v>
      </c>
      <c r="BE25" s="49">
        <v>0</v>
      </c>
      <c r="BF25" s="48">
        <v>0</v>
      </c>
      <c r="BG25" s="49">
        <v>0</v>
      </c>
      <c r="BH25" s="48">
        <v>0</v>
      </c>
      <c r="BI25" s="49">
        <v>0</v>
      </c>
      <c r="BJ25" s="48">
        <v>7</v>
      </c>
      <c r="BK25" s="49">
        <v>100</v>
      </c>
      <c r="BL25" s="48">
        <v>7</v>
      </c>
    </row>
    <row r="26" spans="1:64" ht="15">
      <c r="A26" s="64" t="s">
        <v>231</v>
      </c>
      <c r="B26" s="64" t="s">
        <v>231</v>
      </c>
      <c r="C26" s="65"/>
      <c r="D26" s="66"/>
      <c r="E26" s="67"/>
      <c r="F26" s="68"/>
      <c r="G26" s="65"/>
      <c r="H26" s="69"/>
      <c r="I26" s="70"/>
      <c r="J26" s="70"/>
      <c r="K26" s="34" t="s">
        <v>65</v>
      </c>
      <c r="L26" s="77">
        <v>72</v>
      </c>
      <c r="M26" s="77"/>
      <c r="N26" s="72"/>
      <c r="O26" s="79" t="s">
        <v>176</v>
      </c>
      <c r="P26" s="81">
        <v>43441.201875</v>
      </c>
      <c r="Q26" s="79" t="s">
        <v>332</v>
      </c>
      <c r="R26" s="82" t="s">
        <v>502</v>
      </c>
      <c r="S26" s="79" t="s">
        <v>547</v>
      </c>
      <c r="T26" s="79" t="s">
        <v>566</v>
      </c>
      <c r="U26" s="79"/>
      <c r="V26" s="82" t="s">
        <v>680</v>
      </c>
      <c r="W26" s="81">
        <v>43441.201875</v>
      </c>
      <c r="X26" s="82" t="s">
        <v>740</v>
      </c>
      <c r="Y26" s="79"/>
      <c r="Z26" s="79"/>
      <c r="AA26" s="85" t="s">
        <v>963</v>
      </c>
      <c r="AB26" s="79"/>
      <c r="AC26" s="79" t="b">
        <v>0</v>
      </c>
      <c r="AD26" s="79">
        <v>0</v>
      </c>
      <c r="AE26" s="85" t="s">
        <v>1169</v>
      </c>
      <c r="AF26" s="79" t="b">
        <v>0</v>
      </c>
      <c r="AG26" s="79" t="s">
        <v>1182</v>
      </c>
      <c r="AH26" s="79"/>
      <c r="AI26" s="85" t="s">
        <v>1169</v>
      </c>
      <c r="AJ26" s="79" t="b">
        <v>0</v>
      </c>
      <c r="AK26" s="79">
        <v>0</v>
      </c>
      <c r="AL26" s="85" t="s">
        <v>1169</v>
      </c>
      <c r="AM26" s="79" t="s">
        <v>1194</v>
      </c>
      <c r="AN26" s="79" t="b">
        <v>0</v>
      </c>
      <c r="AO26" s="85" t="s">
        <v>963</v>
      </c>
      <c r="AP26" s="79" t="s">
        <v>176</v>
      </c>
      <c r="AQ26" s="79">
        <v>0</v>
      </c>
      <c r="AR26" s="79">
        <v>0</v>
      </c>
      <c r="AS26" s="79"/>
      <c r="AT26" s="79"/>
      <c r="AU26" s="79"/>
      <c r="AV26" s="79"/>
      <c r="AW26" s="79"/>
      <c r="AX26" s="79"/>
      <c r="AY26" s="79"/>
      <c r="AZ26" s="79"/>
      <c r="BA26">
        <v>5</v>
      </c>
      <c r="BB26" s="78" t="str">
        <f>REPLACE(INDEX(GroupVertices[Group],MATCH(Edges24[[#This Row],[Vertex 1]],GroupVertices[Vertex],0)),1,1,"")</f>
        <v>6</v>
      </c>
      <c r="BC26" s="78" t="str">
        <f>REPLACE(INDEX(GroupVertices[Group],MATCH(Edges24[[#This Row],[Vertex 2]],GroupVertices[Vertex],0)),1,1,"")</f>
        <v>6</v>
      </c>
      <c r="BD26" s="48">
        <v>3</v>
      </c>
      <c r="BE26" s="49">
        <v>21.428571428571427</v>
      </c>
      <c r="BF26" s="48">
        <v>0</v>
      </c>
      <c r="BG26" s="49">
        <v>0</v>
      </c>
      <c r="BH26" s="48">
        <v>0</v>
      </c>
      <c r="BI26" s="49">
        <v>0</v>
      </c>
      <c r="BJ26" s="48">
        <v>11</v>
      </c>
      <c r="BK26" s="49">
        <v>78.57142857142857</v>
      </c>
      <c r="BL26" s="48">
        <v>14</v>
      </c>
    </row>
    <row r="27" spans="1:64" ht="15">
      <c r="A27" s="64" t="s">
        <v>231</v>
      </c>
      <c r="B27" s="64" t="s">
        <v>231</v>
      </c>
      <c r="C27" s="65"/>
      <c r="D27" s="66"/>
      <c r="E27" s="67"/>
      <c r="F27" s="68"/>
      <c r="G27" s="65"/>
      <c r="H27" s="69"/>
      <c r="I27" s="70"/>
      <c r="J27" s="70"/>
      <c r="K27" s="34" t="s">
        <v>65</v>
      </c>
      <c r="L27" s="77">
        <v>73</v>
      </c>
      <c r="M27" s="77"/>
      <c r="N27" s="72"/>
      <c r="O27" s="79" t="s">
        <v>176</v>
      </c>
      <c r="P27" s="81">
        <v>43454.36875</v>
      </c>
      <c r="Q27" s="79" t="s">
        <v>333</v>
      </c>
      <c r="R27" s="82" t="s">
        <v>503</v>
      </c>
      <c r="S27" s="79" t="s">
        <v>547</v>
      </c>
      <c r="T27" s="79" t="s">
        <v>566</v>
      </c>
      <c r="U27" s="79"/>
      <c r="V27" s="82" t="s">
        <v>680</v>
      </c>
      <c r="W27" s="81">
        <v>43454.36875</v>
      </c>
      <c r="X27" s="82" t="s">
        <v>741</v>
      </c>
      <c r="Y27" s="79"/>
      <c r="Z27" s="79"/>
      <c r="AA27" s="85" t="s">
        <v>964</v>
      </c>
      <c r="AB27" s="79"/>
      <c r="AC27" s="79" t="b">
        <v>0</v>
      </c>
      <c r="AD27" s="79">
        <v>0</v>
      </c>
      <c r="AE27" s="85" t="s">
        <v>1169</v>
      </c>
      <c r="AF27" s="79" t="b">
        <v>0</v>
      </c>
      <c r="AG27" s="79" t="s">
        <v>1182</v>
      </c>
      <c r="AH27" s="79"/>
      <c r="AI27" s="85" t="s">
        <v>1169</v>
      </c>
      <c r="AJ27" s="79" t="b">
        <v>0</v>
      </c>
      <c r="AK27" s="79">
        <v>0</v>
      </c>
      <c r="AL27" s="85" t="s">
        <v>1169</v>
      </c>
      <c r="AM27" s="79" t="s">
        <v>1194</v>
      </c>
      <c r="AN27" s="79" t="b">
        <v>0</v>
      </c>
      <c r="AO27" s="85" t="s">
        <v>964</v>
      </c>
      <c r="AP27" s="79" t="s">
        <v>176</v>
      </c>
      <c r="AQ27" s="79">
        <v>0</v>
      </c>
      <c r="AR27" s="79">
        <v>0</v>
      </c>
      <c r="AS27" s="79"/>
      <c r="AT27" s="79"/>
      <c r="AU27" s="79"/>
      <c r="AV27" s="79"/>
      <c r="AW27" s="79"/>
      <c r="AX27" s="79"/>
      <c r="AY27" s="79"/>
      <c r="AZ27" s="79"/>
      <c r="BA27">
        <v>5</v>
      </c>
      <c r="BB27" s="78" t="str">
        <f>REPLACE(INDEX(GroupVertices[Group],MATCH(Edges24[[#This Row],[Vertex 1]],GroupVertices[Vertex],0)),1,1,"")</f>
        <v>6</v>
      </c>
      <c r="BC27" s="78" t="str">
        <f>REPLACE(INDEX(GroupVertices[Group],MATCH(Edges24[[#This Row],[Vertex 2]],GroupVertices[Vertex],0)),1,1,"")</f>
        <v>6</v>
      </c>
      <c r="BD27" s="48">
        <v>0</v>
      </c>
      <c r="BE27" s="49">
        <v>0</v>
      </c>
      <c r="BF27" s="48">
        <v>0</v>
      </c>
      <c r="BG27" s="49">
        <v>0</v>
      </c>
      <c r="BH27" s="48">
        <v>0</v>
      </c>
      <c r="BI27" s="49">
        <v>0</v>
      </c>
      <c r="BJ27" s="48">
        <v>11</v>
      </c>
      <c r="BK27" s="49">
        <v>100</v>
      </c>
      <c r="BL27" s="48">
        <v>11</v>
      </c>
    </row>
    <row r="28" spans="1:64" ht="15">
      <c r="A28" s="64" t="s">
        <v>231</v>
      </c>
      <c r="B28" s="64" t="s">
        <v>231</v>
      </c>
      <c r="C28" s="65"/>
      <c r="D28" s="66"/>
      <c r="E28" s="67"/>
      <c r="F28" s="68"/>
      <c r="G28" s="65"/>
      <c r="H28" s="69"/>
      <c r="I28" s="70"/>
      <c r="J28" s="70"/>
      <c r="K28" s="34" t="s">
        <v>65</v>
      </c>
      <c r="L28" s="77">
        <v>74</v>
      </c>
      <c r="M28" s="77"/>
      <c r="N28" s="72"/>
      <c r="O28" s="79" t="s">
        <v>176</v>
      </c>
      <c r="P28" s="81">
        <v>43475.01630787037</v>
      </c>
      <c r="Q28" s="79" t="s">
        <v>334</v>
      </c>
      <c r="R28" s="82" t="s">
        <v>504</v>
      </c>
      <c r="S28" s="79" t="s">
        <v>547</v>
      </c>
      <c r="T28" s="79" t="s">
        <v>566</v>
      </c>
      <c r="U28" s="79"/>
      <c r="V28" s="82" t="s">
        <v>680</v>
      </c>
      <c r="W28" s="81">
        <v>43475.01630787037</v>
      </c>
      <c r="X28" s="82" t="s">
        <v>742</v>
      </c>
      <c r="Y28" s="79"/>
      <c r="Z28" s="79"/>
      <c r="AA28" s="85" t="s">
        <v>965</v>
      </c>
      <c r="AB28" s="79"/>
      <c r="AC28" s="79" t="b">
        <v>0</v>
      </c>
      <c r="AD28" s="79">
        <v>0</v>
      </c>
      <c r="AE28" s="85" t="s">
        <v>1169</v>
      </c>
      <c r="AF28" s="79" t="b">
        <v>0</v>
      </c>
      <c r="AG28" s="79" t="s">
        <v>1182</v>
      </c>
      <c r="AH28" s="79"/>
      <c r="AI28" s="85" t="s">
        <v>1169</v>
      </c>
      <c r="AJ28" s="79" t="b">
        <v>0</v>
      </c>
      <c r="AK28" s="79">
        <v>0</v>
      </c>
      <c r="AL28" s="85" t="s">
        <v>1169</v>
      </c>
      <c r="AM28" s="79" t="s">
        <v>1194</v>
      </c>
      <c r="AN28" s="79" t="b">
        <v>0</v>
      </c>
      <c r="AO28" s="85" t="s">
        <v>965</v>
      </c>
      <c r="AP28" s="79" t="s">
        <v>176</v>
      </c>
      <c r="AQ28" s="79">
        <v>0</v>
      </c>
      <c r="AR28" s="79">
        <v>0</v>
      </c>
      <c r="AS28" s="79"/>
      <c r="AT28" s="79"/>
      <c r="AU28" s="79"/>
      <c r="AV28" s="79"/>
      <c r="AW28" s="79"/>
      <c r="AX28" s="79"/>
      <c r="AY28" s="79"/>
      <c r="AZ28" s="79"/>
      <c r="BA28">
        <v>5</v>
      </c>
      <c r="BB28" s="78" t="str">
        <f>REPLACE(INDEX(GroupVertices[Group],MATCH(Edges24[[#This Row],[Vertex 1]],GroupVertices[Vertex],0)),1,1,"")</f>
        <v>6</v>
      </c>
      <c r="BC28" s="78" t="str">
        <f>REPLACE(INDEX(GroupVertices[Group],MATCH(Edges24[[#This Row],[Vertex 2]],GroupVertices[Vertex],0)),1,1,"")</f>
        <v>6</v>
      </c>
      <c r="BD28" s="48">
        <v>0</v>
      </c>
      <c r="BE28" s="49">
        <v>0</v>
      </c>
      <c r="BF28" s="48">
        <v>0</v>
      </c>
      <c r="BG28" s="49">
        <v>0</v>
      </c>
      <c r="BH28" s="48">
        <v>0</v>
      </c>
      <c r="BI28" s="49">
        <v>0</v>
      </c>
      <c r="BJ28" s="48">
        <v>6</v>
      </c>
      <c r="BK28" s="49">
        <v>100</v>
      </c>
      <c r="BL28" s="48">
        <v>6</v>
      </c>
    </row>
    <row r="29" spans="1:64" ht="15">
      <c r="A29" s="64" t="s">
        <v>231</v>
      </c>
      <c r="B29" s="64" t="s">
        <v>231</v>
      </c>
      <c r="C29" s="65"/>
      <c r="D29" s="66"/>
      <c r="E29" s="67"/>
      <c r="F29" s="68"/>
      <c r="G29" s="65"/>
      <c r="H29" s="69"/>
      <c r="I29" s="70"/>
      <c r="J29" s="70"/>
      <c r="K29" s="34" t="s">
        <v>65</v>
      </c>
      <c r="L29" s="77">
        <v>75</v>
      </c>
      <c r="M29" s="77"/>
      <c r="N29" s="72"/>
      <c r="O29" s="79" t="s">
        <v>176</v>
      </c>
      <c r="P29" s="81">
        <v>43482.36859953704</v>
      </c>
      <c r="Q29" s="79" t="s">
        <v>335</v>
      </c>
      <c r="R29" s="82" t="s">
        <v>505</v>
      </c>
      <c r="S29" s="79" t="s">
        <v>547</v>
      </c>
      <c r="T29" s="79" t="s">
        <v>567</v>
      </c>
      <c r="U29" s="79"/>
      <c r="V29" s="82" t="s">
        <v>680</v>
      </c>
      <c r="W29" s="81">
        <v>43482.36859953704</v>
      </c>
      <c r="X29" s="82" t="s">
        <v>743</v>
      </c>
      <c r="Y29" s="79"/>
      <c r="Z29" s="79"/>
      <c r="AA29" s="85" t="s">
        <v>966</v>
      </c>
      <c r="AB29" s="79"/>
      <c r="AC29" s="79" t="b">
        <v>0</v>
      </c>
      <c r="AD29" s="79">
        <v>0</v>
      </c>
      <c r="AE29" s="85" t="s">
        <v>1169</v>
      </c>
      <c r="AF29" s="79" t="b">
        <v>0</v>
      </c>
      <c r="AG29" s="79" t="s">
        <v>1182</v>
      </c>
      <c r="AH29" s="79"/>
      <c r="AI29" s="85" t="s">
        <v>1169</v>
      </c>
      <c r="AJ29" s="79" t="b">
        <v>0</v>
      </c>
      <c r="AK29" s="79">
        <v>0</v>
      </c>
      <c r="AL29" s="85" t="s">
        <v>1169</v>
      </c>
      <c r="AM29" s="79" t="s">
        <v>1194</v>
      </c>
      <c r="AN29" s="79" t="b">
        <v>0</v>
      </c>
      <c r="AO29" s="85" t="s">
        <v>966</v>
      </c>
      <c r="AP29" s="79" t="s">
        <v>176</v>
      </c>
      <c r="AQ29" s="79">
        <v>0</v>
      </c>
      <c r="AR29" s="79">
        <v>0</v>
      </c>
      <c r="AS29" s="79"/>
      <c r="AT29" s="79"/>
      <c r="AU29" s="79"/>
      <c r="AV29" s="79"/>
      <c r="AW29" s="79"/>
      <c r="AX29" s="79"/>
      <c r="AY29" s="79"/>
      <c r="AZ29" s="79"/>
      <c r="BA29">
        <v>5</v>
      </c>
      <c r="BB29" s="78" t="str">
        <f>REPLACE(INDEX(GroupVertices[Group],MATCH(Edges24[[#This Row],[Vertex 1]],GroupVertices[Vertex],0)),1,1,"")</f>
        <v>6</v>
      </c>
      <c r="BC29" s="78" t="str">
        <f>REPLACE(INDEX(GroupVertices[Group],MATCH(Edges24[[#This Row],[Vertex 2]],GroupVertices[Vertex],0)),1,1,"")</f>
        <v>6</v>
      </c>
      <c r="BD29" s="48">
        <v>1</v>
      </c>
      <c r="BE29" s="49">
        <v>6.666666666666667</v>
      </c>
      <c r="BF29" s="48">
        <v>0</v>
      </c>
      <c r="BG29" s="49">
        <v>0</v>
      </c>
      <c r="BH29" s="48">
        <v>0</v>
      </c>
      <c r="BI29" s="49">
        <v>0</v>
      </c>
      <c r="BJ29" s="48">
        <v>14</v>
      </c>
      <c r="BK29" s="49">
        <v>93.33333333333333</v>
      </c>
      <c r="BL29" s="48">
        <v>15</v>
      </c>
    </row>
    <row r="30" spans="1:64" ht="15">
      <c r="A30" s="64" t="s">
        <v>231</v>
      </c>
      <c r="B30" s="64" t="s">
        <v>231</v>
      </c>
      <c r="C30" s="65"/>
      <c r="D30" s="66"/>
      <c r="E30" s="67"/>
      <c r="F30" s="68"/>
      <c r="G30" s="65"/>
      <c r="H30" s="69"/>
      <c r="I30" s="70"/>
      <c r="J30" s="70"/>
      <c r="K30" s="34" t="s">
        <v>65</v>
      </c>
      <c r="L30" s="77">
        <v>77</v>
      </c>
      <c r="M30" s="77"/>
      <c r="N30" s="72"/>
      <c r="O30" s="79" t="s">
        <v>176</v>
      </c>
      <c r="P30" s="81">
        <v>43503.36880787037</v>
      </c>
      <c r="Q30" s="79" t="s">
        <v>336</v>
      </c>
      <c r="R30" s="82" t="s">
        <v>506</v>
      </c>
      <c r="S30" s="79" t="s">
        <v>547</v>
      </c>
      <c r="T30" s="79" t="s">
        <v>566</v>
      </c>
      <c r="U30" s="79"/>
      <c r="V30" s="82" t="s">
        <v>680</v>
      </c>
      <c r="W30" s="81">
        <v>43503.36880787037</v>
      </c>
      <c r="X30" s="82" t="s">
        <v>744</v>
      </c>
      <c r="Y30" s="79"/>
      <c r="Z30" s="79"/>
      <c r="AA30" s="85" t="s">
        <v>967</v>
      </c>
      <c r="AB30" s="79"/>
      <c r="AC30" s="79" t="b">
        <v>0</v>
      </c>
      <c r="AD30" s="79">
        <v>0</v>
      </c>
      <c r="AE30" s="85" t="s">
        <v>1169</v>
      </c>
      <c r="AF30" s="79" t="b">
        <v>0</v>
      </c>
      <c r="AG30" s="79" t="s">
        <v>1182</v>
      </c>
      <c r="AH30" s="79"/>
      <c r="AI30" s="85" t="s">
        <v>1169</v>
      </c>
      <c r="AJ30" s="79" t="b">
        <v>0</v>
      </c>
      <c r="AK30" s="79">
        <v>0</v>
      </c>
      <c r="AL30" s="85" t="s">
        <v>1169</v>
      </c>
      <c r="AM30" s="79" t="s">
        <v>1194</v>
      </c>
      <c r="AN30" s="79" t="b">
        <v>0</v>
      </c>
      <c r="AO30" s="85" t="s">
        <v>967</v>
      </c>
      <c r="AP30" s="79" t="s">
        <v>176</v>
      </c>
      <c r="AQ30" s="79">
        <v>0</v>
      </c>
      <c r="AR30" s="79">
        <v>0</v>
      </c>
      <c r="AS30" s="79"/>
      <c r="AT30" s="79"/>
      <c r="AU30" s="79"/>
      <c r="AV30" s="79"/>
      <c r="AW30" s="79"/>
      <c r="AX30" s="79"/>
      <c r="AY30" s="79"/>
      <c r="AZ30" s="79"/>
      <c r="BA30">
        <v>5</v>
      </c>
      <c r="BB30" s="78" t="str">
        <f>REPLACE(INDEX(GroupVertices[Group],MATCH(Edges24[[#This Row],[Vertex 1]],GroupVertices[Vertex],0)),1,1,"")</f>
        <v>6</v>
      </c>
      <c r="BC30" s="78" t="str">
        <f>REPLACE(INDEX(GroupVertices[Group],MATCH(Edges24[[#This Row],[Vertex 2]],GroupVertices[Vertex],0)),1,1,"")</f>
        <v>6</v>
      </c>
      <c r="BD30" s="48">
        <v>0</v>
      </c>
      <c r="BE30" s="49">
        <v>0</v>
      </c>
      <c r="BF30" s="48">
        <v>0</v>
      </c>
      <c r="BG30" s="49">
        <v>0</v>
      </c>
      <c r="BH30" s="48">
        <v>0</v>
      </c>
      <c r="BI30" s="49">
        <v>0</v>
      </c>
      <c r="BJ30" s="48">
        <v>10</v>
      </c>
      <c r="BK30" s="49">
        <v>100</v>
      </c>
      <c r="BL30" s="48">
        <v>10</v>
      </c>
    </row>
    <row r="31" spans="1:64" ht="15">
      <c r="A31" s="64" t="s">
        <v>232</v>
      </c>
      <c r="B31" s="64" t="s">
        <v>252</v>
      </c>
      <c r="C31" s="65"/>
      <c r="D31" s="66"/>
      <c r="E31" s="67"/>
      <c r="F31" s="68"/>
      <c r="G31" s="65"/>
      <c r="H31" s="69"/>
      <c r="I31" s="70"/>
      <c r="J31" s="70"/>
      <c r="K31" s="34" t="s">
        <v>65</v>
      </c>
      <c r="L31" s="77">
        <v>78</v>
      </c>
      <c r="M31" s="77"/>
      <c r="N31" s="72"/>
      <c r="O31" s="79" t="s">
        <v>307</v>
      </c>
      <c r="P31" s="81">
        <v>43504.45416666667</v>
      </c>
      <c r="Q31" s="79" t="s">
        <v>337</v>
      </c>
      <c r="R31" s="82" t="s">
        <v>506</v>
      </c>
      <c r="S31" s="79" t="s">
        <v>547</v>
      </c>
      <c r="T31" s="79" t="s">
        <v>568</v>
      </c>
      <c r="U31" s="82" t="s">
        <v>629</v>
      </c>
      <c r="V31" s="82" t="s">
        <v>629</v>
      </c>
      <c r="W31" s="81">
        <v>43504.45416666667</v>
      </c>
      <c r="X31" s="82" t="s">
        <v>745</v>
      </c>
      <c r="Y31" s="79"/>
      <c r="Z31" s="79"/>
      <c r="AA31" s="85" t="s">
        <v>968</v>
      </c>
      <c r="AB31" s="79"/>
      <c r="AC31" s="79" t="b">
        <v>0</v>
      </c>
      <c r="AD31" s="79">
        <v>0</v>
      </c>
      <c r="AE31" s="85" t="s">
        <v>1169</v>
      </c>
      <c r="AF31" s="79" t="b">
        <v>0</v>
      </c>
      <c r="AG31" s="79" t="s">
        <v>1182</v>
      </c>
      <c r="AH31" s="79"/>
      <c r="AI31" s="85" t="s">
        <v>1169</v>
      </c>
      <c r="AJ31" s="79" t="b">
        <v>0</v>
      </c>
      <c r="AK31" s="79">
        <v>0</v>
      </c>
      <c r="AL31" s="85" t="s">
        <v>1169</v>
      </c>
      <c r="AM31" s="79" t="s">
        <v>1192</v>
      </c>
      <c r="AN31" s="79" t="b">
        <v>0</v>
      </c>
      <c r="AO31" s="85" t="s">
        <v>968</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12</v>
      </c>
      <c r="BK31" s="49">
        <v>100</v>
      </c>
      <c r="BL31" s="48">
        <v>12</v>
      </c>
    </row>
    <row r="32" spans="1:64" ht="15">
      <c r="A32" s="64" t="s">
        <v>233</v>
      </c>
      <c r="B32" s="64" t="s">
        <v>284</v>
      </c>
      <c r="C32" s="65"/>
      <c r="D32" s="66"/>
      <c r="E32" s="67"/>
      <c r="F32" s="68"/>
      <c r="G32" s="65"/>
      <c r="H32" s="69"/>
      <c r="I32" s="70"/>
      <c r="J32" s="70"/>
      <c r="K32" s="34" t="s">
        <v>65</v>
      </c>
      <c r="L32" s="77">
        <v>79</v>
      </c>
      <c r="M32" s="77"/>
      <c r="N32" s="72"/>
      <c r="O32" s="79" t="s">
        <v>307</v>
      </c>
      <c r="P32" s="81">
        <v>43507.68525462963</v>
      </c>
      <c r="Q32" s="79" t="s">
        <v>338</v>
      </c>
      <c r="R32" s="82" t="s">
        <v>506</v>
      </c>
      <c r="S32" s="79" t="s">
        <v>547</v>
      </c>
      <c r="T32" s="79" t="s">
        <v>569</v>
      </c>
      <c r="U32" s="79"/>
      <c r="V32" s="82" t="s">
        <v>681</v>
      </c>
      <c r="W32" s="81">
        <v>43507.68525462963</v>
      </c>
      <c r="X32" s="82" t="s">
        <v>746</v>
      </c>
      <c r="Y32" s="79"/>
      <c r="Z32" s="79"/>
      <c r="AA32" s="85" t="s">
        <v>969</v>
      </c>
      <c r="AB32" s="79"/>
      <c r="AC32" s="79" t="b">
        <v>0</v>
      </c>
      <c r="AD32" s="79">
        <v>0</v>
      </c>
      <c r="AE32" s="85" t="s">
        <v>1169</v>
      </c>
      <c r="AF32" s="79" t="b">
        <v>0</v>
      </c>
      <c r="AG32" s="79" t="s">
        <v>1182</v>
      </c>
      <c r="AH32" s="79"/>
      <c r="AI32" s="85" t="s">
        <v>1169</v>
      </c>
      <c r="AJ32" s="79" t="b">
        <v>0</v>
      </c>
      <c r="AK32" s="79">
        <v>0</v>
      </c>
      <c r="AL32" s="85" t="s">
        <v>1169</v>
      </c>
      <c r="AM32" s="79" t="s">
        <v>1188</v>
      </c>
      <c r="AN32" s="79" t="b">
        <v>0</v>
      </c>
      <c r="AO32" s="85" t="s">
        <v>969</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0</v>
      </c>
      <c r="BE32" s="49">
        <v>0</v>
      </c>
      <c r="BF32" s="48">
        <v>0</v>
      </c>
      <c r="BG32" s="49">
        <v>0</v>
      </c>
      <c r="BH32" s="48">
        <v>0</v>
      </c>
      <c r="BI32" s="49">
        <v>0</v>
      </c>
      <c r="BJ32" s="48">
        <v>11</v>
      </c>
      <c r="BK32" s="49">
        <v>100</v>
      </c>
      <c r="BL32" s="48">
        <v>11</v>
      </c>
    </row>
    <row r="33" spans="1:64" ht="15">
      <c r="A33" s="64" t="s">
        <v>234</v>
      </c>
      <c r="B33" s="64" t="s">
        <v>251</v>
      </c>
      <c r="C33" s="65"/>
      <c r="D33" s="66"/>
      <c r="E33" s="67"/>
      <c r="F33" s="68"/>
      <c r="G33" s="65"/>
      <c r="H33" s="69"/>
      <c r="I33" s="70"/>
      <c r="J33" s="70"/>
      <c r="K33" s="34" t="s">
        <v>65</v>
      </c>
      <c r="L33" s="77">
        <v>82</v>
      </c>
      <c r="M33" s="77"/>
      <c r="N33" s="72"/>
      <c r="O33" s="79" t="s">
        <v>307</v>
      </c>
      <c r="P33" s="81">
        <v>43508.004108796296</v>
      </c>
      <c r="Q33" s="79" t="s">
        <v>339</v>
      </c>
      <c r="R33" s="79"/>
      <c r="S33" s="79"/>
      <c r="T33" s="79"/>
      <c r="U33" s="79"/>
      <c r="V33" s="82" t="s">
        <v>682</v>
      </c>
      <c r="W33" s="81">
        <v>43508.004108796296</v>
      </c>
      <c r="X33" s="82" t="s">
        <v>747</v>
      </c>
      <c r="Y33" s="79"/>
      <c r="Z33" s="79"/>
      <c r="AA33" s="85" t="s">
        <v>970</v>
      </c>
      <c r="AB33" s="85" t="s">
        <v>1117</v>
      </c>
      <c r="AC33" s="79" t="b">
        <v>0</v>
      </c>
      <c r="AD33" s="79">
        <v>2</v>
      </c>
      <c r="AE33" s="85" t="s">
        <v>1170</v>
      </c>
      <c r="AF33" s="79" t="b">
        <v>0</v>
      </c>
      <c r="AG33" s="79" t="s">
        <v>1182</v>
      </c>
      <c r="AH33" s="79"/>
      <c r="AI33" s="85" t="s">
        <v>1169</v>
      </c>
      <c r="AJ33" s="79" t="b">
        <v>0</v>
      </c>
      <c r="AK33" s="79">
        <v>0</v>
      </c>
      <c r="AL33" s="85" t="s">
        <v>1169</v>
      </c>
      <c r="AM33" s="79" t="s">
        <v>1189</v>
      </c>
      <c r="AN33" s="79" t="b">
        <v>0</v>
      </c>
      <c r="AO33" s="85" t="s">
        <v>1117</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0</v>
      </c>
      <c r="BE33" s="49">
        <v>0</v>
      </c>
      <c r="BF33" s="48">
        <v>0</v>
      </c>
      <c r="BG33" s="49">
        <v>0</v>
      </c>
      <c r="BH33" s="48">
        <v>0</v>
      </c>
      <c r="BI33" s="49">
        <v>0</v>
      </c>
      <c r="BJ33" s="48">
        <v>15</v>
      </c>
      <c r="BK33" s="49">
        <v>100</v>
      </c>
      <c r="BL33" s="48">
        <v>15</v>
      </c>
    </row>
    <row r="34" spans="1:64" ht="15">
      <c r="A34" s="64" t="s">
        <v>235</v>
      </c>
      <c r="B34" s="64" t="s">
        <v>252</v>
      </c>
      <c r="C34" s="65"/>
      <c r="D34" s="66"/>
      <c r="E34" s="67"/>
      <c r="F34" s="68"/>
      <c r="G34" s="65"/>
      <c r="H34" s="69"/>
      <c r="I34" s="70"/>
      <c r="J34" s="70"/>
      <c r="K34" s="34" t="s">
        <v>65</v>
      </c>
      <c r="L34" s="77">
        <v>85</v>
      </c>
      <c r="M34" s="77"/>
      <c r="N34" s="72"/>
      <c r="O34" s="79" t="s">
        <v>307</v>
      </c>
      <c r="P34" s="81">
        <v>43508.416921296295</v>
      </c>
      <c r="Q34" s="79" t="s">
        <v>340</v>
      </c>
      <c r="R34" s="79"/>
      <c r="S34" s="79"/>
      <c r="T34" s="79"/>
      <c r="U34" s="79"/>
      <c r="V34" s="82" t="s">
        <v>683</v>
      </c>
      <c r="W34" s="81">
        <v>43508.416921296295</v>
      </c>
      <c r="X34" s="82" t="s">
        <v>748</v>
      </c>
      <c r="Y34" s="79"/>
      <c r="Z34" s="79"/>
      <c r="AA34" s="85" t="s">
        <v>971</v>
      </c>
      <c r="AB34" s="85" t="s">
        <v>974</v>
      </c>
      <c r="AC34" s="79" t="b">
        <v>0</v>
      </c>
      <c r="AD34" s="79">
        <v>0</v>
      </c>
      <c r="AE34" s="85" t="s">
        <v>1174</v>
      </c>
      <c r="AF34" s="79" t="b">
        <v>0</v>
      </c>
      <c r="AG34" s="79" t="s">
        <v>1182</v>
      </c>
      <c r="AH34" s="79"/>
      <c r="AI34" s="85" t="s">
        <v>1169</v>
      </c>
      <c r="AJ34" s="79" t="b">
        <v>0</v>
      </c>
      <c r="AK34" s="79">
        <v>0</v>
      </c>
      <c r="AL34" s="85" t="s">
        <v>1169</v>
      </c>
      <c r="AM34" s="79" t="s">
        <v>1195</v>
      </c>
      <c r="AN34" s="79" t="b">
        <v>0</v>
      </c>
      <c r="AO34" s="85" t="s">
        <v>974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236</v>
      </c>
      <c r="B35" s="64" t="s">
        <v>265</v>
      </c>
      <c r="C35" s="65"/>
      <c r="D35" s="66"/>
      <c r="E35" s="67"/>
      <c r="F35" s="68"/>
      <c r="G35" s="65"/>
      <c r="H35" s="69"/>
      <c r="I35" s="70"/>
      <c r="J35" s="70"/>
      <c r="K35" s="34" t="s">
        <v>65</v>
      </c>
      <c r="L35" s="77">
        <v>87</v>
      </c>
      <c r="M35" s="77"/>
      <c r="N35" s="72"/>
      <c r="O35" s="79" t="s">
        <v>307</v>
      </c>
      <c r="P35" s="81">
        <v>43503.250023148146</v>
      </c>
      <c r="Q35" s="79" t="s">
        <v>341</v>
      </c>
      <c r="R35" s="82" t="s">
        <v>507</v>
      </c>
      <c r="S35" s="79" t="s">
        <v>549</v>
      </c>
      <c r="T35" s="79" t="s">
        <v>562</v>
      </c>
      <c r="U35" s="79"/>
      <c r="V35" s="82" t="s">
        <v>684</v>
      </c>
      <c r="W35" s="81">
        <v>43503.250023148146</v>
      </c>
      <c r="X35" s="82" t="s">
        <v>749</v>
      </c>
      <c r="Y35" s="79"/>
      <c r="Z35" s="79"/>
      <c r="AA35" s="85" t="s">
        <v>972</v>
      </c>
      <c r="AB35" s="79"/>
      <c r="AC35" s="79" t="b">
        <v>0</v>
      </c>
      <c r="AD35" s="79">
        <v>2</v>
      </c>
      <c r="AE35" s="85" t="s">
        <v>1169</v>
      </c>
      <c r="AF35" s="79" t="b">
        <v>0</v>
      </c>
      <c r="AG35" s="79" t="s">
        <v>1182</v>
      </c>
      <c r="AH35" s="79"/>
      <c r="AI35" s="85" t="s">
        <v>1169</v>
      </c>
      <c r="AJ35" s="79" t="b">
        <v>0</v>
      </c>
      <c r="AK35" s="79">
        <v>1</v>
      </c>
      <c r="AL35" s="85" t="s">
        <v>1169</v>
      </c>
      <c r="AM35" s="79" t="s">
        <v>1196</v>
      </c>
      <c r="AN35" s="79" t="b">
        <v>0</v>
      </c>
      <c r="AO35" s="85" t="s">
        <v>972</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v>2</v>
      </c>
      <c r="BE35" s="49">
        <v>5.882352941176471</v>
      </c>
      <c r="BF35" s="48">
        <v>0</v>
      </c>
      <c r="BG35" s="49">
        <v>0</v>
      </c>
      <c r="BH35" s="48">
        <v>0</v>
      </c>
      <c r="BI35" s="49">
        <v>0</v>
      </c>
      <c r="BJ35" s="48">
        <v>32</v>
      </c>
      <c r="BK35" s="49">
        <v>94.11764705882354</v>
      </c>
      <c r="BL35" s="48">
        <v>34</v>
      </c>
    </row>
    <row r="36" spans="1:64" ht="15">
      <c r="A36" s="64" t="s">
        <v>237</v>
      </c>
      <c r="B36" s="64" t="s">
        <v>236</v>
      </c>
      <c r="C36" s="65"/>
      <c r="D36" s="66"/>
      <c r="E36" s="67"/>
      <c r="F36" s="68"/>
      <c r="G36" s="65"/>
      <c r="H36" s="69"/>
      <c r="I36" s="70"/>
      <c r="J36" s="70"/>
      <c r="K36" s="34" t="s">
        <v>65</v>
      </c>
      <c r="L36" s="77">
        <v>88</v>
      </c>
      <c r="M36" s="77"/>
      <c r="N36" s="72"/>
      <c r="O36" s="79" t="s">
        <v>307</v>
      </c>
      <c r="P36" s="81">
        <v>43503.281331018516</v>
      </c>
      <c r="Q36" s="79" t="s">
        <v>342</v>
      </c>
      <c r="R36" s="79"/>
      <c r="S36" s="79"/>
      <c r="T36" s="79"/>
      <c r="U36" s="79"/>
      <c r="V36" s="82" t="s">
        <v>685</v>
      </c>
      <c r="W36" s="81">
        <v>43503.281331018516</v>
      </c>
      <c r="X36" s="82" t="s">
        <v>750</v>
      </c>
      <c r="Y36" s="79"/>
      <c r="Z36" s="79"/>
      <c r="AA36" s="85" t="s">
        <v>973</v>
      </c>
      <c r="AB36" s="79"/>
      <c r="AC36" s="79" t="b">
        <v>0</v>
      </c>
      <c r="AD36" s="79">
        <v>0</v>
      </c>
      <c r="AE36" s="85" t="s">
        <v>1169</v>
      </c>
      <c r="AF36" s="79" t="b">
        <v>0</v>
      </c>
      <c r="AG36" s="79" t="s">
        <v>1182</v>
      </c>
      <c r="AH36" s="79"/>
      <c r="AI36" s="85" t="s">
        <v>1169</v>
      </c>
      <c r="AJ36" s="79" t="b">
        <v>0</v>
      </c>
      <c r="AK36" s="79">
        <v>1</v>
      </c>
      <c r="AL36" s="85" t="s">
        <v>972</v>
      </c>
      <c r="AM36" s="79" t="s">
        <v>1189</v>
      </c>
      <c r="AN36" s="79" t="b">
        <v>0</v>
      </c>
      <c r="AO36" s="85" t="s">
        <v>972</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0</v>
      </c>
      <c r="BE36" s="49">
        <v>0</v>
      </c>
      <c r="BF36" s="48">
        <v>0</v>
      </c>
      <c r="BG36" s="49">
        <v>0</v>
      </c>
      <c r="BH36" s="48">
        <v>0</v>
      </c>
      <c r="BI36" s="49">
        <v>0</v>
      </c>
      <c r="BJ36" s="48">
        <v>24</v>
      </c>
      <c r="BK36" s="49">
        <v>100</v>
      </c>
      <c r="BL36" s="48">
        <v>24</v>
      </c>
    </row>
    <row r="37" spans="1:64" ht="15">
      <c r="A37" s="64" t="s">
        <v>238</v>
      </c>
      <c r="B37" s="64" t="s">
        <v>252</v>
      </c>
      <c r="C37" s="65"/>
      <c r="D37" s="66"/>
      <c r="E37" s="67"/>
      <c r="F37" s="68"/>
      <c r="G37" s="65"/>
      <c r="H37" s="69"/>
      <c r="I37" s="70"/>
      <c r="J37" s="70"/>
      <c r="K37" s="34" t="s">
        <v>65</v>
      </c>
      <c r="L37" s="77">
        <v>89</v>
      </c>
      <c r="M37" s="77"/>
      <c r="N37" s="72"/>
      <c r="O37" s="79" t="s">
        <v>307</v>
      </c>
      <c r="P37" s="81">
        <v>43508.41533564815</v>
      </c>
      <c r="Q37" s="79" t="s">
        <v>343</v>
      </c>
      <c r="R37" s="82" t="s">
        <v>506</v>
      </c>
      <c r="S37" s="79" t="s">
        <v>547</v>
      </c>
      <c r="T37" s="79" t="s">
        <v>570</v>
      </c>
      <c r="U37" s="79"/>
      <c r="V37" s="82" t="s">
        <v>686</v>
      </c>
      <c r="W37" s="81">
        <v>43508.41533564815</v>
      </c>
      <c r="X37" s="82" t="s">
        <v>751</v>
      </c>
      <c r="Y37" s="79"/>
      <c r="Z37" s="79"/>
      <c r="AA37" s="85" t="s">
        <v>974</v>
      </c>
      <c r="AB37" s="79"/>
      <c r="AC37" s="79" t="b">
        <v>0</v>
      </c>
      <c r="AD37" s="79">
        <v>2</v>
      </c>
      <c r="AE37" s="85" t="s">
        <v>1169</v>
      </c>
      <c r="AF37" s="79" t="b">
        <v>0</v>
      </c>
      <c r="AG37" s="79" t="s">
        <v>1182</v>
      </c>
      <c r="AH37" s="79"/>
      <c r="AI37" s="85" t="s">
        <v>1169</v>
      </c>
      <c r="AJ37" s="79" t="b">
        <v>0</v>
      </c>
      <c r="AK37" s="79">
        <v>1</v>
      </c>
      <c r="AL37" s="85" t="s">
        <v>1169</v>
      </c>
      <c r="AM37" s="79" t="s">
        <v>1188</v>
      </c>
      <c r="AN37" s="79" t="b">
        <v>0</v>
      </c>
      <c r="AO37" s="85" t="s">
        <v>974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3.4482758620689653</v>
      </c>
      <c r="BF37" s="48">
        <v>0</v>
      </c>
      <c r="BG37" s="49">
        <v>0</v>
      </c>
      <c r="BH37" s="48">
        <v>0</v>
      </c>
      <c r="BI37" s="49">
        <v>0</v>
      </c>
      <c r="BJ37" s="48">
        <v>28</v>
      </c>
      <c r="BK37" s="49">
        <v>96.55172413793103</v>
      </c>
      <c r="BL37" s="48">
        <v>29</v>
      </c>
    </row>
    <row r="38" spans="1:64" ht="15">
      <c r="A38" s="64" t="s">
        <v>237</v>
      </c>
      <c r="B38" s="64" t="s">
        <v>238</v>
      </c>
      <c r="C38" s="65"/>
      <c r="D38" s="66"/>
      <c r="E38" s="67"/>
      <c r="F38" s="68"/>
      <c r="G38" s="65"/>
      <c r="H38" s="69"/>
      <c r="I38" s="70"/>
      <c r="J38" s="70"/>
      <c r="K38" s="34" t="s">
        <v>65</v>
      </c>
      <c r="L38" s="77">
        <v>90</v>
      </c>
      <c r="M38" s="77"/>
      <c r="N38" s="72"/>
      <c r="O38" s="79" t="s">
        <v>307</v>
      </c>
      <c r="P38" s="81">
        <v>43508.42858796296</v>
      </c>
      <c r="Q38" s="79" t="s">
        <v>344</v>
      </c>
      <c r="R38" s="79"/>
      <c r="S38" s="79"/>
      <c r="T38" s="79" t="s">
        <v>571</v>
      </c>
      <c r="U38" s="79"/>
      <c r="V38" s="82" t="s">
        <v>685</v>
      </c>
      <c r="W38" s="81">
        <v>43508.42858796296</v>
      </c>
      <c r="X38" s="82" t="s">
        <v>752</v>
      </c>
      <c r="Y38" s="79"/>
      <c r="Z38" s="79"/>
      <c r="AA38" s="85" t="s">
        <v>975</v>
      </c>
      <c r="AB38" s="79"/>
      <c r="AC38" s="79" t="b">
        <v>0</v>
      </c>
      <c r="AD38" s="79">
        <v>0</v>
      </c>
      <c r="AE38" s="85" t="s">
        <v>1169</v>
      </c>
      <c r="AF38" s="79" t="b">
        <v>0</v>
      </c>
      <c r="AG38" s="79" t="s">
        <v>1182</v>
      </c>
      <c r="AH38" s="79"/>
      <c r="AI38" s="85" t="s">
        <v>1169</v>
      </c>
      <c r="AJ38" s="79" t="b">
        <v>0</v>
      </c>
      <c r="AK38" s="79">
        <v>1</v>
      </c>
      <c r="AL38" s="85" t="s">
        <v>974</v>
      </c>
      <c r="AM38" s="79" t="s">
        <v>1192</v>
      </c>
      <c r="AN38" s="79" t="b">
        <v>0</v>
      </c>
      <c r="AO38" s="85" t="s">
        <v>974</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239</v>
      </c>
      <c r="B39" s="64" t="s">
        <v>252</v>
      </c>
      <c r="C39" s="65"/>
      <c r="D39" s="66"/>
      <c r="E39" s="67"/>
      <c r="F39" s="68"/>
      <c r="G39" s="65"/>
      <c r="H39" s="69"/>
      <c r="I39" s="70"/>
      <c r="J39" s="70"/>
      <c r="K39" s="34" t="s">
        <v>65</v>
      </c>
      <c r="L39" s="77">
        <v>91</v>
      </c>
      <c r="M39" s="77"/>
      <c r="N39" s="72"/>
      <c r="O39" s="79" t="s">
        <v>307</v>
      </c>
      <c r="P39" s="81">
        <v>43438.840462962966</v>
      </c>
      <c r="Q39" s="79" t="s">
        <v>345</v>
      </c>
      <c r="R39" s="79"/>
      <c r="S39" s="79"/>
      <c r="T39" s="79"/>
      <c r="U39" s="79"/>
      <c r="V39" s="82" t="s">
        <v>687</v>
      </c>
      <c r="W39" s="81">
        <v>43438.840462962966</v>
      </c>
      <c r="X39" s="82" t="s">
        <v>753</v>
      </c>
      <c r="Y39" s="79"/>
      <c r="Z39" s="79"/>
      <c r="AA39" s="85" t="s">
        <v>976</v>
      </c>
      <c r="AB39" s="85" t="s">
        <v>1041</v>
      </c>
      <c r="AC39" s="79" t="b">
        <v>0</v>
      </c>
      <c r="AD39" s="79">
        <v>1</v>
      </c>
      <c r="AE39" s="85" t="s">
        <v>1168</v>
      </c>
      <c r="AF39" s="79" t="b">
        <v>0</v>
      </c>
      <c r="AG39" s="79" t="s">
        <v>1182</v>
      </c>
      <c r="AH39" s="79"/>
      <c r="AI39" s="85" t="s">
        <v>1169</v>
      </c>
      <c r="AJ39" s="79" t="b">
        <v>0</v>
      </c>
      <c r="AK39" s="79">
        <v>0</v>
      </c>
      <c r="AL39" s="85" t="s">
        <v>1169</v>
      </c>
      <c r="AM39" s="79" t="s">
        <v>1189</v>
      </c>
      <c r="AN39" s="79" t="b">
        <v>0</v>
      </c>
      <c r="AO39" s="85" t="s">
        <v>1041</v>
      </c>
      <c r="AP39" s="79" t="s">
        <v>176</v>
      </c>
      <c r="AQ39" s="79">
        <v>0</v>
      </c>
      <c r="AR39" s="79">
        <v>0</v>
      </c>
      <c r="AS39" s="79"/>
      <c r="AT39" s="79"/>
      <c r="AU39" s="79"/>
      <c r="AV39" s="79"/>
      <c r="AW39" s="79"/>
      <c r="AX39" s="79"/>
      <c r="AY39" s="79"/>
      <c r="AZ39" s="79"/>
      <c r="BA39">
        <v>2</v>
      </c>
      <c r="BB39" s="78" t="str">
        <f>REPLACE(INDEX(GroupVertices[Group],MATCH(Edges24[[#This Row],[Vertex 1]],GroupVertices[Vertex],0)),1,1,"")</f>
        <v>2</v>
      </c>
      <c r="BC39" s="78" t="str">
        <f>REPLACE(INDEX(GroupVertices[Group],MATCH(Edges24[[#This Row],[Vertex 2]],GroupVertices[Vertex],0)),1,1,"")</f>
        <v>1</v>
      </c>
      <c r="BD39" s="48"/>
      <c r="BE39" s="49"/>
      <c r="BF39" s="48"/>
      <c r="BG39" s="49"/>
      <c r="BH39" s="48"/>
      <c r="BI39" s="49"/>
      <c r="BJ39" s="48"/>
      <c r="BK39" s="49"/>
      <c r="BL39" s="48"/>
    </row>
    <row r="40" spans="1:64" ht="15">
      <c r="A40" s="64" t="s">
        <v>239</v>
      </c>
      <c r="B40" s="64" t="s">
        <v>265</v>
      </c>
      <c r="C40" s="65"/>
      <c r="D40" s="66"/>
      <c r="E40" s="67"/>
      <c r="F40" s="68"/>
      <c r="G40" s="65"/>
      <c r="H40" s="69"/>
      <c r="I40" s="70"/>
      <c r="J40" s="70"/>
      <c r="K40" s="34" t="s">
        <v>65</v>
      </c>
      <c r="L40" s="77">
        <v>96</v>
      </c>
      <c r="M40" s="77"/>
      <c r="N40" s="72"/>
      <c r="O40" s="79" t="s">
        <v>307</v>
      </c>
      <c r="P40" s="81">
        <v>43508.85780092593</v>
      </c>
      <c r="Q40" s="79" t="s">
        <v>346</v>
      </c>
      <c r="R40" s="79"/>
      <c r="S40" s="79"/>
      <c r="T40" s="79"/>
      <c r="U40" s="79"/>
      <c r="V40" s="82" t="s">
        <v>687</v>
      </c>
      <c r="W40" s="81">
        <v>43508.85780092593</v>
      </c>
      <c r="X40" s="82" t="s">
        <v>754</v>
      </c>
      <c r="Y40" s="79"/>
      <c r="Z40" s="79"/>
      <c r="AA40" s="85" t="s">
        <v>977</v>
      </c>
      <c r="AB40" s="79"/>
      <c r="AC40" s="79" t="b">
        <v>0</v>
      </c>
      <c r="AD40" s="79">
        <v>0</v>
      </c>
      <c r="AE40" s="85" t="s">
        <v>1169</v>
      </c>
      <c r="AF40" s="79" t="b">
        <v>0</v>
      </c>
      <c r="AG40" s="79" t="s">
        <v>1182</v>
      </c>
      <c r="AH40" s="79"/>
      <c r="AI40" s="85" t="s">
        <v>1169</v>
      </c>
      <c r="AJ40" s="79" t="b">
        <v>0</v>
      </c>
      <c r="AK40" s="79">
        <v>6</v>
      </c>
      <c r="AL40" s="85" t="s">
        <v>1033</v>
      </c>
      <c r="AM40" s="79" t="s">
        <v>1189</v>
      </c>
      <c r="AN40" s="79" t="b">
        <v>0</v>
      </c>
      <c r="AO40" s="85" t="s">
        <v>1033</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3</v>
      </c>
      <c r="BD40" s="48"/>
      <c r="BE40" s="49"/>
      <c r="BF40" s="48"/>
      <c r="BG40" s="49"/>
      <c r="BH40" s="48"/>
      <c r="BI40" s="49"/>
      <c r="BJ40" s="48"/>
      <c r="BK40" s="49"/>
      <c r="BL40" s="48"/>
    </row>
    <row r="41" spans="1:64" ht="15">
      <c r="A41" s="64" t="s">
        <v>240</v>
      </c>
      <c r="B41" s="64" t="s">
        <v>252</v>
      </c>
      <c r="C41" s="65"/>
      <c r="D41" s="66"/>
      <c r="E41" s="67"/>
      <c r="F41" s="68"/>
      <c r="G41" s="65"/>
      <c r="H41" s="69"/>
      <c r="I41" s="70"/>
      <c r="J41" s="70"/>
      <c r="K41" s="34" t="s">
        <v>65</v>
      </c>
      <c r="L41" s="77">
        <v>98</v>
      </c>
      <c r="M41" s="77"/>
      <c r="N41" s="72"/>
      <c r="O41" s="79" t="s">
        <v>307</v>
      </c>
      <c r="P41" s="81">
        <v>43495.534155092595</v>
      </c>
      <c r="Q41" s="79" t="s">
        <v>347</v>
      </c>
      <c r="R41" s="82" t="s">
        <v>508</v>
      </c>
      <c r="S41" s="79" t="s">
        <v>545</v>
      </c>
      <c r="T41" s="79"/>
      <c r="U41" s="79"/>
      <c r="V41" s="82" t="s">
        <v>688</v>
      </c>
      <c r="W41" s="81">
        <v>43495.534155092595</v>
      </c>
      <c r="X41" s="82" t="s">
        <v>755</v>
      </c>
      <c r="Y41" s="79"/>
      <c r="Z41" s="79"/>
      <c r="AA41" s="85" t="s">
        <v>978</v>
      </c>
      <c r="AB41" s="79"/>
      <c r="AC41" s="79" t="b">
        <v>0</v>
      </c>
      <c r="AD41" s="79">
        <v>2</v>
      </c>
      <c r="AE41" s="85" t="s">
        <v>1169</v>
      </c>
      <c r="AF41" s="79" t="b">
        <v>1</v>
      </c>
      <c r="AG41" s="79" t="s">
        <v>1182</v>
      </c>
      <c r="AH41" s="79"/>
      <c r="AI41" s="85" t="s">
        <v>1185</v>
      </c>
      <c r="AJ41" s="79" t="b">
        <v>0</v>
      </c>
      <c r="AK41" s="79">
        <v>1</v>
      </c>
      <c r="AL41" s="85" t="s">
        <v>1169</v>
      </c>
      <c r="AM41" s="79" t="s">
        <v>1197</v>
      </c>
      <c r="AN41" s="79" t="b">
        <v>0</v>
      </c>
      <c r="AO41" s="85" t="s">
        <v>978</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1</v>
      </c>
      <c r="BD41" s="48">
        <v>2</v>
      </c>
      <c r="BE41" s="49">
        <v>5.405405405405405</v>
      </c>
      <c r="BF41" s="48">
        <v>0</v>
      </c>
      <c r="BG41" s="49">
        <v>0</v>
      </c>
      <c r="BH41" s="48">
        <v>0</v>
      </c>
      <c r="BI41" s="49">
        <v>0</v>
      </c>
      <c r="BJ41" s="48">
        <v>35</v>
      </c>
      <c r="BK41" s="49">
        <v>94.5945945945946</v>
      </c>
      <c r="BL41" s="48">
        <v>37</v>
      </c>
    </row>
    <row r="42" spans="1:64" ht="15">
      <c r="A42" s="64" t="s">
        <v>241</v>
      </c>
      <c r="B42" s="64" t="s">
        <v>240</v>
      </c>
      <c r="C42" s="65"/>
      <c r="D42" s="66"/>
      <c r="E42" s="67"/>
      <c r="F42" s="68"/>
      <c r="G42" s="65"/>
      <c r="H42" s="69"/>
      <c r="I42" s="70"/>
      <c r="J42" s="70"/>
      <c r="K42" s="34" t="s">
        <v>65</v>
      </c>
      <c r="L42" s="77">
        <v>99</v>
      </c>
      <c r="M42" s="77"/>
      <c r="N42" s="72"/>
      <c r="O42" s="79" t="s">
        <v>308</v>
      </c>
      <c r="P42" s="81">
        <v>43495.540347222224</v>
      </c>
      <c r="Q42" s="79" t="s">
        <v>348</v>
      </c>
      <c r="R42" s="79"/>
      <c r="S42" s="79"/>
      <c r="T42" s="79" t="s">
        <v>572</v>
      </c>
      <c r="U42" s="79"/>
      <c r="V42" s="82" t="s">
        <v>689</v>
      </c>
      <c r="W42" s="81">
        <v>43495.540347222224</v>
      </c>
      <c r="X42" s="82" t="s">
        <v>756</v>
      </c>
      <c r="Y42" s="79"/>
      <c r="Z42" s="79"/>
      <c r="AA42" s="85" t="s">
        <v>979</v>
      </c>
      <c r="AB42" s="85" t="s">
        <v>978</v>
      </c>
      <c r="AC42" s="79" t="b">
        <v>0</v>
      </c>
      <c r="AD42" s="79">
        <v>0</v>
      </c>
      <c r="AE42" s="85" t="s">
        <v>1175</v>
      </c>
      <c r="AF42" s="79" t="b">
        <v>0</v>
      </c>
      <c r="AG42" s="79" t="s">
        <v>1182</v>
      </c>
      <c r="AH42" s="79"/>
      <c r="AI42" s="85" t="s">
        <v>1169</v>
      </c>
      <c r="AJ42" s="79" t="b">
        <v>0</v>
      </c>
      <c r="AK42" s="79">
        <v>1</v>
      </c>
      <c r="AL42" s="85" t="s">
        <v>1169</v>
      </c>
      <c r="AM42" s="79" t="s">
        <v>1189</v>
      </c>
      <c r="AN42" s="79" t="b">
        <v>0</v>
      </c>
      <c r="AO42" s="85" t="s">
        <v>978</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242</v>
      </c>
      <c r="B43" s="64" t="s">
        <v>240</v>
      </c>
      <c r="C43" s="65"/>
      <c r="D43" s="66"/>
      <c r="E43" s="67"/>
      <c r="F43" s="68"/>
      <c r="G43" s="65"/>
      <c r="H43" s="69"/>
      <c r="I43" s="70"/>
      <c r="J43" s="70"/>
      <c r="K43" s="34" t="s">
        <v>65</v>
      </c>
      <c r="L43" s="77">
        <v>100</v>
      </c>
      <c r="M43" s="77"/>
      <c r="N43" s="72"/>
      <c r="O43" s="79" t="s">
        <v>308</v>
      </c>
      <c r="P43" s="81">
        <v>43495.89292824074</v>
      </c>
      <c r="Q43" s="79" t="s">
        <v>349</v>
      </c>
      <c r="R43" s="79"/>
      <c r="S43" s="79"/>
      <c r="T43" s="79"/>
      <c r="U43" s="79"/>
      <c r="V43" s="82" t="s">
        <v>690</v>
      </c>
      <c r="W43" s="81">
        <v>43495.89292824074</v>
      </c>
      <c r="X43" s="82" t="s">
        <v>757</v>
      </c>
      <c r="Y43" s="79"/>
      <c r="Z43" s="79"/>
      <c r="AA43" s="85" t="s">
        <v>980</v>
      </c>
      <c r="AB43" s="85" t="s">
        <v>978</v>
      </c>
      <c r="AC43" s="79" t="b">
        <v>0</v>
      </c>
      <c r="AD43" s="79">
        <v>3</v>
      </c>
      <c r="AE43" s="85" t="s">
        <v>1175</v>
      </c>
      <c r="AF43" s="79" t="b">
        <v>0</v>
      </c>
      <c r="AG43" s="79" t="s">
        <v>1182</v>
      </c>
      <c r="AH43" s="79"/>
      <c r="AI43" s="85" t="s">
        <v>1169</v>
      </c>
      <c r="AJ43" s="79" t="b">
        <v>0</v>
      </c>
      <c r="AK43" s="79">
        <v>0</v>
      </c>
      <c r="AL43" s="85" t="s">
        <v>1169</v>
      </c>
      <c r="AM43" s="79" t="s">
        <v>1188</v>
      </c>
      <c r="AN43" s="79" t="b">
        <v>0</v>
      </c>
      <c r="AO43" s="85" t="s">
        <v>978</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1</v>
      </c>
      <c r="BG43" s="49">
        <v>1.9607843137254901</v>
      </c>
      <c r="BH43" s="48">
        <v>0</v>
      </c>
      <c r="BI43" s="49">
        <v>0</v>
      </c>
      <c r="BJ43" s="48">
        <v>50</v>
      </c>
      <c r="BK43" s="49">
        <v>98.03921568627452</v>
      </c>
      <c r="BL43" s="48">
        <v>51</v>
      </c>
    </row>
    <row r="44" spans="1:64" ht="15">
      <c r="A44" s="64" t="s">
        <v>242</v>
      </c>
      <c r="B44" s="64" t="s">
        <v>240</v>
      </c>
      <c r="C44" s="65"/>
      <c r="D44" s="66"/>
      <c r="E44" s="67"/>
      <c r="F44" s="68"/>
      <c r="G44" s="65"/>
      <c r="H44" s="69"/>
      <c r="I44" s="70"/>
      <c r="J44" s="70"/>
      <c r="K44" s="34" t="s">
        <v>65</v>
      </c>
      <c r="L44" s="77">
        <v>101</v>
      </c>
      <c r="M44" s="77"/>
      <c r="N44" s="72"/>
      <c r="O44" s="79" t="s">
        <v>307</v>
      </c>
      <c r="P44" s="81">
        <v>43495.89581018518</v>
      </c>
      <c r="Q44" s="79" t="s">
        <v>350</v>
      </c>
      <c r="R44" s="79"/>
      <c r="S44" s="79"/>
      <c r="T44" s="79"/>
      <c r="U44" s="79"/>
      <c r="V44" s="82" t="s">
        <v>690</v>
      </c>
      <c r="W44" s="81">
        <v>43495.89581018518</v>
      </c>
      <c r="X44" s="82" t="s">
        <v>758</v>
      </c>
      <c r="Y44" s="79"/>
      <c r="Z44" s="79"/>
      <c r="AA44" s="85" t="s">
        <v>981</v>
      </c>
      <c r="AB44" s="85" t="s">
        <v>979</v>
      </c>
      <c r="AC44" s="79" t="b">
        <v>0</v>
      </c>
      <c r="AD44" s="79">
        <v>1</v>
      </c>
      <c r="AE44" s="85" t="s">
        <v>1176</v>
      </c>
      <c r="AF44" s="79" t="b">
        <v>0</v>
      </c>
      <c r="AG44" s="79" t="s">
        <v>1182</v>
      </c>
      <c r="AH44" s="79"/>
      <c r="AI44" s="85" t="s">
        <v>1169</v>
      </c>
      <c r="AJ44" s="79" t="b">
        <v>0</v>
      </c>
      <c r="AK44" s="79">
        <v>0</v>
      </c>
      <c r="AL44" s="85" t="s">
        <v>1169</v>
      </c>
      <c r="AM44" s="79" t="s">
        <v>1188</v>
      </c>
      <c r="AN44" s="79" t="b">
        <v>0</v>
      </c>
      <c r="AO44" s="85" t="s">
        <v>979</v>
      </c>
      <c r="AP44" s="79" t="s">
        <v>176</v>
      </c>
      <c r="AQ44" s="79">
        <v>0</v>
      </c>
      <c r="AR44" s="79">
        <v>0</v>
      </c>
      <c r="AS44" s="79"/>
      <c r="AT44" s="79"/>
      <c r="AU44" s="79"/>
      <c r="AV44" s="79"/>
      <c r="AW44" s="79"/>
      <c r="AX44" s="79"/>
      <c r="AY44" s="79"/>
      <c r="AZ44" s="79"/>
      <c r="BA44">
        <v>2</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242</v>
      </c>
      <c r="B45" s="64" t="s">
        <v>240</v>
      </c>
      <c r="C45" s="65"/>
      <c r="D45" s="66"/>
      <c r="E45" s="67"/>
      <c r="F45" s="68"/>
      <c r="G45" s="65"/>
      <c r="H45" s="69"/>
      <c r="I45" s="70"/>
      <c r="J45" s="70"/>
      <c r="K45" s="34" t="s">
        <v>65</v>
      </c>
      <c r="L45" s="77">
        <v>102</v>
      </c>
      <c r="M45" s="77"/>
      <c r="N45" s="72"/>
      <c r="O45" s="79" t="s">
        <v>307</v>
      </c>
      <c r="P45" s="81">
        <v>43495.89858796296</v>
      </c>
      <c r="Q45" s="79" t="s">
        <v>351</v>
      </c>
      <c r="R45" s="79"/>
      <c r="S45" s="79"/>
      <c r="T45" s="79"/>
      <c r="U45" s="79"/>
      <c r="V45" s="82" t="s">
        <v>690</v>
      </c>
      <c r="W45" s="81">
        <v>43495.89858796296</v>
      </c>
      <c r="X45" s="82" t="s">
        <v>759</v>
      </c>
      <c r="Y45" s="79"/>
      <c r="Z45" s="79"/>
      <c r="AA45" s="85" t="s">
        <v>982</v>
      </c>
      <c r="AB45" s="85" t="s">
        <v>979</v>
      </c>
      <c r="AC45" s="79" t="b">
        <v>0</v>
      </c>
      <c r="AD45" s="79">
        <v>1</v>
      </c>
      <c r="AE45" s="85" t="s">
        <v>1176</v>
      </c>
      <c r="AF45" s="79" t="b">
        <v>0</v>
      </c>
      <c r="AG45" s="79" t="s">
        <v>1182</v>
      </c>
      <c r="AH45" s="79"/>
      <c r="AI45" s="85" t="s">
        <v>1169</v>
      </c>
      <c r="AJ45" s="79" t="b">
        <v>0</v>
      </c>
      <c r="AK45" s="79">
        <v>0</v>
      </c>
      <c r="AL45" s="85" t="s">
        <v>1169</v>
      </c>
      <c r="AM45" s="79" t="s">
        <v>1188</v>
      </c>
      <c r="AN45" s="79" t="b">
        <v>0</v>
      </c>
      <c r="AO45" s="85" t="s">
        <v>979</v>
      </c>
      <c r="AP45" s="79" t="s">
        <v>176</v>
      </c>
      <c r="AQ45" s="79">
        <v>0</v>
      </c>
      <c r="AR45" s="79">
        <v>0</v>
      </c>
      <c r="AS45" s="79"/>
      <c r="AT45" s="79"/>
      <c r="AU45" s="79"/>
      <c r="AV45" s="79"/>
      <c r="AW45" s="79"/>
      <c r="AX45" s="79"/>
      <c r="AY45" s="79"/>
      <c r="AZ45" s="79"/>
      <c r="BA45">
        <v>2</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243</v>
      </c>
      <c r="B46" s="64" t="s">
        <v>252</v>
      </c>
      <c r="C46" s="65"/>
      <c r="D46" s="66"/>
      <c r="E46" s="67"/>
      <c r="F46" s="68"/>
      <c r="G46" s="65"/>
      <c r="H46" s="69"/>
      <c r="I46" s="70"/>
      <c r="J46" s="70"/>
      <c r="K46" s="34" t="s">
        <v>65</v>
      </c>
      <c r="L46" s="77">
        <v>106</v>
      </c>
      <c r="M46" s="77"/>
      <c r="N46" s="72"/>
      <c r="O46" s="79" t="s">
        <v>307</v>
      </c>
      <c r="P46" s="81">
        <v>43509.342881944445</v>
      </c>
      <c r="Q46" s="79" t="s">
        <v>352</v>
      </c>
      <c r="R46" s="79"/>
      <c r="S46" s="79"/>
      <c r="T46" s="79"/>
      <c r="U46" s="79"/>
      <c r="V46" s="82" t="s">
        <v>691</v>
      </c>
      <c r="W46" s="81">
        <v>43509.342881944445</v>
      </c>
      <c r="X46" s="82" t="s">
        <v>760</v>
      </c>
      <c r="Y46" s="79"/>
      <c r="Z46" s="79"/>
      <c r="AA46" s="85" t="s">
        <v>983</v>
      </c>
      <c r="AB46" s="79"/>
      <c r="AC46" s="79" t="b">
        <v>0</v>
      </c>
      <c r="AD46" s="79">
        <v>0</v>
      </c>
      <c r="AE46" s="85" t="s">
        <v>1169</v>
      </c>
      <c r="AF46" s="79" t="b">
        <v>0</v>
      </c>
      <c r="AG46" s="79" t="s">
        <v>1182</v>
      </c>
      <c r="AH46" s="79"/>
      <c r="AI46" s="85" t="s">
        <v>1169</v>
      </c>
      <c r="AJ46" s="79" t="b">
        <v>0</v>
      </c>
      <c r="AK46" s="79">
        <v>1</v>
      </c>
      <c r="AL46" s="85" t="s">
        <v>999</v>
      </c>
      <c r="AM46" s="79" t="s">
        <v>1198</v>
      </c>
      <c r="AN46" s="79" t="b">
        <v>0</v>
      </c>
      <c r="AO46" s="85" t="s">
        <v>999</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1</v>
      </c>
      <c r="BD46" s="48"/>
      <c r="BE46" s="49"/>
      <c r="BF46" s="48"/>
      <c r="BG46" s="49"/>
      <c r="BH46" s="48"/>
      <c r="BI46" s="49"/>
      <c r="BJ46" s="48"/>
      <c r="BK46" s="49"/>
      <c r="BL46" s="48"/>
    </row>
    <row r="47" spans="1:64" ht="15">
      <c r="A47" s="64" t="s">
        <v>244</v>
      </c>
      <c r="B47" s="64" t="s">
        <v>265</v>
      </c>
      <c r="C47" s="65"/>
      <c r="D47" s="66"/>
      <c r="E47" s="67"/>
      <c r="F47" s="68"/>
      <c r="G47" s="65"/>
      <c r="H47" s="69"/>
      <c r="I47" s="70"/>
      <c r="J47" s="70"/>
      <c r="K47" s="34" t="s">
        <v>65</v>
      </c>
      <c r="L47" s="77">
        <v>112</v>
      </c>
      <c r="M47" s="77"/>
      <c r="N47" s="72"/>
      <c r="O47" s="79" t="s">
        <v>307</v>
      </c>
      <c r="P47" s="81">
        <v>43509.39988425926</v>
      </c>
      <c r="Q47" s="79" t="s">
        <v>346</v>
      </c>
      <c r="R47" s="79"/>
      <c r="S47" s="79"/>
      <c r="T47" s="79"/>
      <c r="U47" s="79"/>
      <c r="V47" s="82" t="s">
        <v>692</v>
      </c>
      <c r="W47" s="81">
        <v>43509.39988425926</v>
      </c>
      <c r="X47" s="82" t="s">
        <v>761</v>
      </c>
      <c r="Y47" s="79"/>
      <c r="Z47" s="79"/>
      <c r="AA47" s="85" t="s">
        <v>984</v>
      </c>
      <c r="AB47" s="79"/>
      <c r="AC47" s="79" t="b">
        <v>0</v>
      </c>
      <c r="AD47" s="79">
        <v>0</v>
      </c>
      <c r="AE47" s="85" t="s">
        <v>1169</v>
      </c>
      <c r="AF47" s="79" t="b">
        <v>0</v>
      </c>
      <c r="AG47" s="79" t="s">
        <v>1182</v>
      </c>
      <c r="AH47" s="79"/>
      <c r="AI47" s="85" t="s">
        <v>1169</v>
      </c>
      <c r="AJ47" s="79" t="b">
        <v>0</v>
      </c>
      <c r="AK47" s="79">
        <v>6</v>
      </c>
      <c r="AL47" s="85" t="s">
        <v>1033</v>
      </c>
      <c r="AM47" s="79" t="s">
        <v>1189</v>
      </c>
      <c r="AN47" s="79" t="b">
        <v>0</v>
      </c>
      <c r="AO47" s="85" t="s">
        <v>1033</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245</v>
      </c>
      <c r="B48" s="64" t="s">
        <v>246</v>
      </c>
      <c r="C48" s="65"/>
      <c r="D48" s="66"/>
      <c r="E48" s="67"/>
      <c r="F48" s="68"/>
      <c r="G48" s="65"/>
      <c r="H48" s="69"/>
      <c r="I48" s="70"/>
      <c r="J48" s="70"/>
      <c r="K48" s="34" t="s">
        <v>66</v>
      </c>
      <c r="L48" s="77">
        <v>114</v>
      </c>
      <c r="M48" s="77"/>
      <c r="N48" s="72"/>
      <c r="O48" s="79" t="s">
        <v>308</v>
      </c>
      <c r="P48" s="81">
        <v>43509.39543981481</v>
      </c>
      <c r="Q48" s="79" t="s">
        <v>353</v>
      </c>
      <c r="R48" s="79"/>
      <c r="S48" s="79"/>
      <c r="T48" s="79"/>
      <c r="U48" s="79"/>
      <c r="V48" s="82" t="s">
        <v>693</v>
      </c>
      <c r="W48" s="81">
        <v>43509.39543981481</v>
      </c>
      <c r="X48" s="82" t="s">
        <v>762</v>
      </c>
      <c r="Y48" s="79"/>
      <c r="Z48" s="79"/>
      <c r="AA48" s="85" t="s">
        <v>985</v>
      </c>
      <c r="AB48" s="85" t="s">
        <v>986</v>
      </c>
      <c r="AC48" s="79" t="b">
        <v>0</v>
      </c>
      <c r="AD48" s="79">
        <v>0</v>
      </c>
      <c r="AE48" s="85" t="s">
        <v>1177</v>
      </c>
      <c r="AF48" s="79" t="b">
        <v>0</v>
      </c>
      <c r="AG48" s="79" t="s">
        <v>1182</v>
      </c>
      <c r="AH48" s="79"/>
      <c r="AI48" s="85" t="s">
        <v>1169</v>
      </c>
      <c r="AJ48" s="79" t="b">
        <v>0</v>
      </c>
      <c r="AK48" s="79">
        <v>0</v>
      </c>
      <c r="AL48" s="85" t="s">
        <v>1169</v>
      </c>
      <c r="AM48" s="79" t="s">
        <v>1187</v>
      </c>
      <c r="AN48" s="79" t="b">
        <v>0</v>
      </c>
      <c r="AO48" s="85" t="s">
        <v>986</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c r="BE48" s="49"/>
      <c r="BF48" s="48"/>
      <c r="BG48" s="49"/>
      <c r="BH48" s="48"/>
      <c r="BI48" s="49"/>
      <c r="BJ48" s="48"/>
      <c r="BK48" s="49"/>
      <c r="BL48" s="48"/>
    </row>
    <row r="49" spans="1:64" ht="15">
      <c r="A49" s="64" t="s">
        <v>246</v>
      </c>
      <c r="B49" s="64" t="s">
        <v>286</v>
      </c>
      <c r="C49" s="65"/>
      <c r="D49" s="66"/>
      <c r="E49" s="67"/>
      <c r="F49" s="68"/>
      <c r="G49" s="65"/>
      <c r="H49" s="69"/>
      <c r="I49" s="70"/>
      <c r="J49" s="70"/>
      <c r="K49" s="34" t="s">
        <v>65</v>
      </c>
      <c r="L49" s="77">
        <v>115</v>
      </c>
      <c r="M49" s="77"/>
      <c r="N49" s="72"/>
      <c r="O49" s="79" t="s">
        <v>307</v>
      </c>
      <c r="P49" s="81">
        <v>43509.38015046297</v>
      </c>
      <c r="Q49" s="79" t="s">
        <v>354</v>
      </c>
      <c r="R49" s="79"/>
      <c r="S49" s="79"/>
      <c r="T49" s="79"/>
      <c r="U49" s="79"/>
      <c r="V49" s="82" t="s">
        <v>694</v>
      </c>
      <c r="W49" s="81">
        <v>43509.38015046297</v>
      </c>
      <c r="X49" s="82" t="s">
        <v>763</v>
      </c>
      <c r="Y49" s="79"/>
      <c r="Z49" s="79"/>
      <c r="AA49" s="85" t="s">
        <v>986</v>
      </c>
      <c r="AB49" s="85" t="s">
        <v>999</v>
      </c>
      <c r="AC49" s="79" t="b">
        <v>0</v>
      </c>
      <c r="AD49" s="79">
        <v>0</v>
      </c>
      <c r="AE49" s="85" t="s">
        <v>1178</v>
      </c>
      <c r="AF49" s="79" t="b">
        <v>0</v>
      </c>
      <c r="AG49" s="79" t="s">
        <v>1182</v>
      </c>
      <c r="AH49" s="79"/>
      <c r="AI49" s="85" t="s">
        <v>1169</v>
      </c>
      <c r="AJ49" s="79" t="b">
        <v>0</v>
      </c>
      <c r="AK49" s="79">
        <v>0</v>
      </c>
      <c r="AL49" s="85" t="s">
        <v>1169</v>
      </c>
      <c r="AM49" s="79" t="s">
        <v>1189</v>
      </c>
      <c r="AN49" s="79" t="b">
        <v>0</v>
      </c>
      <c r="AO49" s="85" t="s">
        <v>999</v>
      </c>
      <c r="AP49" s="79" t="s">
        <v>176</v>
      </c>
      <c r="AQ49" s="79">
        <v>0</v>
      </c>
      <c r="AR49" s="79">
        <v>0</v>
      </c>
      <c r="AS49" s="79"/>
      <c r="AT49" s="79"/>
      <c r="AU49" s="79"/>
      <c r="AV49" s="79"/>
      <c r="AW49" s="79"/>
      <c r="AX49" s="79"/>
      <c r="AY49" s="79"/>
      <c r="AZ49" s="79"/>
      <c r="BA49">
        <v>2</v>
      </c>
      <c r="BB49" s="78" t="str">
        <f>REPLACE(INDEX(GroupVertices[Group],MATCH(Edges24[[#This Row],[Vertex 1]],GroupVertices[Vertex],0)),1,1,"")</f>
        <v>4</v>
      </c>
      <c r="BC49" s="78" t="str">
        <f>REPLACE(INDEX(GroupVertices[Group],MATCH(Edges24[[#This Row],[Vertex 2]],GroupVertices[Vertex],0)),1,1,"")</f>
        <v>4</v>
      </c>
      <c r="BD49" s="48">
        <v>0</v>
      </c>
      <c r="BE49" s="49">
        <v>0</v>
      </c>
      <c r="BF49" s="48">
        <v>2</v>
      </c>
      <c r="BG49" s="49">
        <v>8.695652173913043</v>
      </c>
      <c r="BH49" s="48">
        <v>0</v>
      </c>
      <c r="BI49" s="49">
        <v>0</v>
      </c>
      <c r="BJ49" s="48">
        <v>21</v>
      </c>
      <c r="BK49" s="49">
        <v>91.30434782608695</v>
      </c>
      <c r="BL49" s="48">
        <v>23</v>
      </c>
    </row>
    <row r="50" spans="1:64" ht="15">
      <c r="A50" s="64" t="s">
        <v>246</v>
      </c>
      <c r="B50" s="64" t="s">
        <v>286</v>
      </c>
      <c r="C50" s="65"/>
      <c r="D50" s="66"/>
      <c r="E50" s="67"/>
      <c r="F50" s="68"/>
      <c r="G50" s="65"/>
      <c r="H50" s="69"/>
      <c r="I50" s="70"/>
      <c r="J50" s="70"/>
      <c r="K50" s="34" t="s">
        <v>65</v>
      </c>
      <c r="L50" s="77">
        <v>122</v>
      </c>
      <c r="M50" s="77"/>
      <c r="N50" s="72"/>
      <c r="O50" s="79" t="s">
        <v>307</v>
      </c>
      <c r="P50" s="81">
        <v>43509.47869212963</v>
      </c>
      <c r="Q50" s="79" t="s">
        <v>355</v>
      </c>
      <c r="R50" s="79"/>
      <c r="S50" s="79"/>
      <c r="T50" s="79"/>
      <c r="U50" s="79"/>
      <c r="V50" s="82" t="s">
        <v>694</v>
      </c>
      <c r="W50" s="81">
        <v>43509.47869212963</v>
      </c>
      <c r="X50" s="82" t="s">
        <v>764</v>
      </c>
      <c r="Y50" s="79"/>
      <c r="Z50" s="79"/>
      <c r="AA50" s="85" t="s">
        <v>987</v>
      </c>
      <c r="AB50" s="85" t="s">
        <v>985</v>
      </c>
      <c r="AC50" s="79" t="b">
        <v>0</v>
      </c>
      <c r="AD50" s="79">
        <v>2</v>
      </c>
      <c r="AE50" s="85" t="s">
        <v>1178</v>
      </c>
      <c r="AF50" s="79" t="b">
        <v>0</v>
      </c>
      <c r="AG50" s="79" t="s">
        <v>1182</v>
      </c>
      <c r="AH50" s="79"/>
      <c r="AI50" s="85" t="s">
        <v>1169</v>
      </c>
      <c r="AJ50" s="79" t="b">
        <v>0</v>
      </c>
      <c r="AK50" s="79">
        <v>0</v>
      </c>
      <c r="AL50" s="85" t="s">
        <v>1169</v>
      </c>
      <c r="AM50" s="79" t="s">
        <v>1189</v>
      </c>
      <c r="AN50" s="79" t="b">
        <v>0</v>
      </c>
      <c r="AO50" s="85" t="s">
        <v>985</v>
      </c>
      <c r="AP50" s="79" t="s">
        <v>176</v>
      </c>
      <c r="AQ50" s="79">
        <v>0</v>
      </c>
      <c r="AR50" s="79">
        <v>0</v>
      </c>
      <c r="AS50" s="79"/>
      <c r="AT50" s="79"/>
      <c r="AU50" s="79"/>
      <c r="AV50" s="79"/>
      <c r="AW50" s="79"/>
      <c r="AX50" s="79"/>
      <c r="AY50" s="79"/>
      <c r="AZ50" s="79"/>
      <c r="BA50">
        <v>2</v>
      </c>
      <c r="BB50" s="78" t="str">
        <f>REPLACE(INDEX(GroupVertices[Group],MATCH(Edges24[[#This Row],[Vertex 1]],GroupVertices[Vertex],0)),1,1,"")</f>
        <v>4</v>
      </c>
      <c r="BC50" s="78" t="str">
        <f>REPLACE(INDEX(GroupVertices[Group],MATCH(Edges24[[#This Row],[Vertex 2]],GroupVertices[Vertex],0)),1,1,"")</f>
        <v>4</v>
      </c>
      <c r="BD50" s="48">
        <v>0</v>
      </c>
      <c r="BE50" s="49">
        <v>0</v>
      </c>
      <c r="BF50" s="48">
        <v>0</v>
      </c>
      <c r="BG50" s="49">
        <v>0</v>
      </c>
      <c r="BH50" s="48">
        <v>0</v>
      </c>
      <c r="BI50" s="49">
        <v>0</v>
      </c>
      <c r="BJ50" s="48">
        <v>14</v>
      </c>
      <c r="BK50" s="49">
        <v>100</v>
      </c>
      <c r="BL50" s="48">
        <v>14</v>
      </c>
    </row>
    <row r="51" spans="1:64" ht="15">
      <c r="A51" s="64" t="s">
        <v>247</v>
      </c>
      <c r="B51" s="64" t="s">
        <v>252</v>
      </c>
      <c r="C51" s="65"/>
      <c r="D51" s="66"/>
      <c r="E51" s="67"/>
      <c r="F51" s="68"/>
      <c r="G51" s="65"/>
      <c r="H51" s="69"/>
      <c r="I51" s="70"/>
      <c r="J51" s="70"/>
      <c r="K51" s="34" t="s">
        <v>65</v>
      </c>
      <c r="L51" s="77">
        <v>130</v>
      </c>
      <c r="M51" s="77"/>
      <c r="N51" s="72"/>
      <c r="O51" s="79" t="s">
        <v>307</v>
      </c>
      <c r="P51" s="81">
        <v>43441.51048611111</v>
      </c>
      <c r="Q51" s="79" t="s">
        <v>356</v>
      </c>
      <c r="R51" s="82" t="s">
        <v>509</v>
      </c>
      <c r="S51" s="79" t="s">
        <v>547</v>
      </c>
      <c r="T51" s="79" t="s">
        <v>562</v>
      </c>
      <c r="U51" s="79"/>
      <c r="V51" s="82" t="s">
        <v>695</v>
      </c>
      <c r="W51" s="81">
        <v>43441.51048611111</v>
      </c>
      <c r="X51" s="82" t="s">
        <v>765</v>
      </c>
      <c r="Y51" s="79"/>
      <c r="Z51" s="79"/>
      <c r="AA51" s="85" t="s">
        <v>988</v>
      </c>
      <c r="AB51" s="79"/>
      <c r="AC51" s="79" t="b">
        <v>0</v>
      </c>
      <c r="AD51" s="79">
        <v>0</v>
      </c>
      <c r="AE51" s="85" t="s">
        <v>1169</v>
      </c>
      <c r="AF51" s="79" t="b">
        <v>0</v>
      </c>
      <c r="AG51" s="79" t="s">
        <v>1182</v>
      </c>
      <c r="AH51" s="79"/>
      <c r="AI51" s="85" t="s">
        <v>1169</v>
      </c>
      <c r="AJ51" s="79" t="b">
        <v>0</v>
      </c>
      <c r="AK51" s="79">
        <v>1</v>
      </c>
      <c r="AL51" s="85" t="s">
        <v>1169</v>
      </c>
      <c r="AM51" s="79" t="s">
        <v>1199</v>
      </c>
      <c r="AN51" s="79" t="b">
        <v>0</v>
      </c>
      <c r="AO51" s="85" t="s">
        <v>988</v>
      </c>
      <c r="AP51" s="79" t="s">
        <v>176</v>
      </c>
      <c r="AQ51" s="79">
        <v>0</v>
      </c>
      <c r="AR51" s="79">
        <v>0</v>
      </c>
      <c r="AS51" s="79"/>
      <c r="AT51" s="79"/>
      <c r="AU51" s="79"/>
      <c r="AV51" s="79"/>
      <c r="AW51" s="79"/>
      <c r="AX51" s="79"/>
      <c r="AY51" s="79"/>
      <c r="AZ51" s="79"/>
      <c r="BA51">
        <v>10</v>
      </c>
      <c r="BB51" s="78" t="str">
        <f>REPLACE(INDEX(GroupVertices[Group],MATCH(Edges24[[#This Row],[Vertex 1]],GroupVertices[Vertex],0)),1,1,"")</f>
        <v>5</v>
      </c>
      <c r="BC51" s="78" t="str">
        <f>REPLACE(INDEX(GroupVertices[Group],MATCH(Edges24[[#This Row],[Vertex 2]],GroupVertices[Vertex],0)),1,1,"")</f>
        <v>1</v>
      </c>
      <c r="BD51" s="48">
        <v>2</v>
      </c>
      <c r="BE51" s="49">
        <v>9.090909090909092</v>
      </c>
      <c r="BF51" s="48">
        <v>0</v>
      </c>
      <c r="BG51" s="49">
        <v>0</v>
      </c>
      <c r="BH51" s="48">
        <v>0</v>
      </c>
      <c r="BI51" s="49">
        <v>0</v>
      </c>
      <c r="BJ51" s="48">
        <v>20</v>
      </c>
      <c r="BK51" s="49">
        <v>90.9090909090909</v>
      </c>
      <c r="BL51" s="48">
        <v>22</v>
      </c>
    </row>
    <row r="52" spans="1:64" ht="15">
      <c r="A52" s="64" t="s">
        <v>247</v>
      </c>
      <c r="B52" s="64" t="s">
        <v>228</v>
      </c>
      <c r="C52" s="65"/>
      <c r="D52" s="66"/>
      <c r="E52" s="67"/>
      <c r="F52" s="68"/>
      <c r="G52" s="65"/>
      <c r="H52" s="69"/>
      <c r="I52" s="70"/>
      <c r="J52" s="70"/>
      <c r="K52" s="34" t="s">
        <v>66</v>
      </c>
      <c r="L52" s="77">
        <v>131</v>
      </c>
      <c r="M52" s="77"/>
      <c r="N52" s="72"/>
      <c r="O52" s="79" t="s">
        <v>307</v>
      </c>
      <c r="P52" s="81">
        <v>43445.853425925925</v>
      </c>
      <c r="Q52" s="79" t="s">
        <v>357</v>
      </c>
      <c r="R52" s="79"/>
      <c r="S52" s="79"/>
      <c r="T52" s="79" t="s">
        <v>565</v>
      </c>
      <c r="U52" s="82" t="s">
        <v>630</v>
      </c>
      <c r="V52" s="82" t="s">
        <v>630</v>
      </c>
      <c r="W52" s="81">
        <v>43445.853425925925</v>
      </c>
      <c r="X52" s="82" t="s">
        <v>766</v>
      </c>
      <c r="Y52" s="79"/>
      <c r="Z52" s="79"/>
      <c r="AA52" s="85" t="s">
        <v>989</v>
      </c>
      <c r="AB52" s="79"/>
      <c r="AC52" s="79" t="b">
        <v>0</v>
      </c>
      <c r="AD52" s="79">
        <v>0</v>
      </c>
      <c r="AE52" s="85" t="s">
        <v>1169</v>
      </c>
      <c r="AF52" s="79" t="b">
        <v>0</v>
      </c>
      <c r="AG52" s="79" t="s">
        <v>1182</v>
      </c>
      <c r="AH52" s="79"/>
      <c r="AI52" s="85" t="s">
        <v>1169</v>
      </c>
      <c r="AJ52" s="79" t="b">
        <v>0</v>
      </c>
      <c r="AK52" s="79">
        <v>2</v>
      </c>
      <c r="AL52" s="85" t="s">
        <v>1083</v>
      </c>
      <c r="AM52" s="79" t="s">
        <v>1189</v>
      </c>
      <c r="AN52" s="79" t="b">
        <v>0</v>
      </c>
      <c r="AO52" s="85" t="s">
        <v>1083</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0</v>
      </c>
      <c r="BE52" s="49">
        <v>0</v>
      </c>
      <c r="BF52" s="48">
        <v>0</v>
      </c>
      <c r="BG52" s="49">
        <v>0</v>
      </c>
      <c r="BH52" s="48">
        <v>0</v>
      </c>
      <c r="BI52" s="49">
        <v>0</v>
      </c>
      <c r="BJ52" s="48">
        <v>14</v>
      </c>
      <c r="BK52" s="49">
        <v>100</v>
      </c>
      <c r="BL52" s="48">
        <v>14</v>
      </c>
    </row>
    <row r="53" spans="1:64" ht="15">
      <c r="A53" s="64" t="s">
        <v>247</v>
      </c>
      <c r="B53" s="64" t="s">
        <v>252</v>
      </c>
      <c r="C53" s="65"/>
      <c r="D53" s="66"/>
      <c r="E53" s="67"/>
      <c r="F53" s="68"/>
      <c r="G53" s="65"/>
      <c r="H53" s="69"/>
      <c r="I53" s="70"/>
      <c r="J53" s="70"/>
      <c r="K53" s="34" t="s">
        <v>65</v>
      </c>
      <c r="L53" s="77">
        <v>133</v>
      </c>
      <c r="M53" s="77"/>
      <c r="N53" s="72"/>
      <c r="O53" s="79" t="s">
        <v>307</v>
      </c>
      <c r="P53" s="81">
        <v>43447.626064814816</v>
      </c>
      <c r="Q53" s="79" t="s">
        <v>358</v>
      </c>
      <c r="R53" s="82" t="s">
        <v>509</v>
      </c>
      <c r="S53" s="79" t="s">
        <v>547</v>
      </c>
      <c r="T53" s="79" t="s">
        <v>562</v>
      </c>
      <c r="U53" s="79"/>
      <c r="V53" s="82" t="s">
        <v>695</v>
      </c>
      <c r="W53" s="81">
        <v>43447.626064814816</v>
      </c>
      <c r="X53" s="82" t="s">
        <v>767</v>
      </c>
      <c r="Y53" s="79"/>
      <c r="Z53" s="79"/>
      <c r="AA53" s="85" t="s">
        <v>990</v>
      </c>
      <c r="AB53" s="79"/>
      <c r="AC53" s="79" t="b">
        <v>0</v>
      </c>
      <c r="AD53" s="79">
        <v>0</v>
      </c>
      <c r="AE53" s="85" t="s">
        <v>1169</v>
      </c>
      <c r="AF53" s="79" t="b">
        <v>0</v>
      </c>
      <c r="AG53" s="79" t="s">
        <v>1182</v>
      </c>
      <c r="AH53" s="79"/>
      <c r="AI53" s="85" t="s">
        <v>1169</v>
      </c>
      <c r="AJ53" s="79" t="b">
        <v>0</v>
      </c>
      <c r="AK53" s="79">
        <v>0</v>
      </c>
      <c r="AL53" s="85" t="s">
        <v>1169</v>
      </c>
      <c r="AM53" s="79" t="s">
        <v>1200</v>
      </c>
      <c r="AN53" s="79" t="b">
        <v>0</v>
      </c>
      <c r="AO53" s="85" t="s">
        <v>990</v>
      </c>
      <c r="AP53" s="79" t="s">
        <v>176</v>
      </c>
      <c r="AQ53" s="79">
        <v>0</v>
      </c>
      <c r="AR53" s="79">
        <v>0</v>
      </c>
      <c r="AS53" s="79"/>
      <c r="AT53" s="79"/>
      <c r="AU53" s="79"/>
      <c r="AV53" s="79"/>
      <c r="AW53" s="79"/>
      <c r="AX53" s="79"/>
      <c r="AY53" s="79"/>
      <c r="AZ53" s="79"/>
      <c r="BA53">
        <v>10</v>
      </c>
      <c r="BB53" s="78" t="str">
        <f>REPLACE(INDEX(GroupVertices[Group],MATCH(Edges24[[#This Row],[Vertex 1]],GroupVertices[Vertex],0)),1,1,"")</f>
        <v>5</v>
      </c>
      <c r="BC53" s="78" t="str">
        <f>REPLACE(INDEX(GroupVertices[Group],MATCH(Edges24[[#This Row],[Vertex 2]],GroupVertices[Vertex],0)),1,1,"")</f>
        <v>1</v>
      </c>
      <c r="BD53" s="48">
        <v>2</v>
      </c>
      <c r="BE53" s="49">
        <v>9.090909090909092</v>
      </c>
      <c r="BF53" s="48">
        <v>0</v>
      </c>
      <c r="BG53" s="49">
        <v>0</v>
      </c>
      <c r="BH53" s="48">
        <v>0</v>
      </c>
      <c r="BI53" s="49">
        <v>0</v>
      </c>
      <c r="BJ53" s="48">
        <v>20</v>
      </c>
      <c r="BK53" s="49">
        <v>90.9090909090909</v>
      </c>
      <c r="BL53" s="48">
        <v>22</v>
      </c>
    </row>
    <row r="54" spans="1:64" ht="15">
      <c r="A54" s="64" t="s">
        <v>247</v>
      </c>
      <c r="B54" s="64" t="s">
        <v>252</v>
      </c>
      <c r="C54" s="65"/>
      <c r="D54" s="66"/>
      <c r="E54" s="67"/>
      <c r="F54" s="68"/>
      <c r="G54" s="65"/>
      <c r="H54" s="69"/>
      <c r="I54" s="70"/>
      <c r="J54" s="70"/>
      <c r="K54" s="34" t="s">
        <v>65</v>
      </c>
      <c r="L54" s="77">
        <v>134</v>
      </c>
      <c r="M54" s="77"/>
      <c r="N54" s="72"/>
      <c r="O54" s="79" t="s">
        <v>307</v>
      </c>
      <c r="P54" s="81">
        <v>43453.33378472222</v>
      </c>
      <c r="Q54" s="79" t="s">
        <v>359</v>
      </c>
      <c r="R54" s="82" t="s">
        <v>509</v>
      </c>
      <c r="S54" s="79" t="s">
        <v>547</v>
      </c>
      <c r="T54" s="79"/>
      <c r="U54" s="79"/>
      <c r="V54" s="82" t="s">
        <v>695</v>
      </c>
      <c r="W54" s="81">
        <v>43453.33378472222</v>
      </c>
      <c r="X54" s="82" t="s">
        <v>768</v>
      </c>
      <c r="Y54" s="79"/>
      <c r="Z54" s="79"/>
      <c r="AA54" s="85" t="s">
        <v>991</v>
      </c>
      <c r="AB54" s="79"/>
      <c r="AC54" s="79" t="b">
        <v>0</v>
      </c>
      <c r="AD54" s="79">
        <v>0</v>
      </c>
      <c r="AE54" s="85" t="s">
        <v>1169</v>
      </c>
      <c r="AF54" s="79" t="b">
        <v>0</v>
      </c>
      <c r="AG54" s="79" t="s">
        <v>1182</v>
      </c>
      <c r="AH54" s="79"/>
      <c r="AI54" s="85" t="s">
        <v>1169</v>
      </c>
      <c r="AJ54" s="79" t="b">
        <v>0</v>
      </c>
      <c r="AK54" s="79">
        <v>0</v>
      </c>
      <c r="AL54" s="85" t="s">
        <v>1169</v>
      </c>
      <c r="AM54" s="79" t="s">
        <v>1200</v>
      </c>
      <c r="AN54" s="79" t="b">
        <v>0</v>
      </c>
      <c r="AO54" s="85" t="s">
        <v>991</v>
      </c>
      <c r="AP54" s="79" t="s">
        <v>176</v>
      </c>
      <c r="AQ54" s="79">
        <v>0</v>
      </c>
      <c r="AR54" s="79">
        <v>0</v>
      </c>
      <c r="AS54" s="79"/>
      <c r="AT54" s="79"/>
      <c r="AU54" s="79"/>
      <c r="AV54" s="79"/>
      <c r="AW54" s="79"/>
      <c r="AX54" s="79"/>
      <c r="AY54" s="79"/>
      <c r="AZ54" s="79"/>
      <c r="BA54">
        <v>10</v>
      </c>
      <c r="BB54" s="78" t="str">
        <f>REPLACE(INDEX(GroupVertices[Group],MATCH(Edges24[[#This Row],[Vertex 1]],GroupVertices[Vertex],0)),1,1,"")</f>
        <v>5</v>
      </c>
      <c r="BC54" s="78" t="str">
        <f>REPLACE(INDEX(GroupVertices[Group],MATCH(Edges24[[#This Row],[Vertex 2]],GroupVertices[Vertex],0)),1,1,"")</f>
        <v>1</v>
      </c>
      <c r="BD54" s="48">
        <v>2</v>
      </c>
      <c r="BE54" s="49">
        <v>8.695652173913043</v>
      </c>
      <c r="BF54" s="48">
        <v>0</v>
      </c>
      <c r="BG54" s="49">
        <v>0</v>
      </c>
      <c r="BH54" s="48">
        <v>0</v>
      </c>
      <c r="BI54" s="49">
        <v>0</v>
      </c>
      <c r="BJ54" s="48">
        <v>21</v>
      </c>
      <c r="BK54" s="49">
        <v>91.30434782608695</v>
      </c>
      <c r="BL54" s="48">
        <v>23</v>
      </c>
    </row>
    <row r="55" spans="1:64" ht="15">
      <c r="A55" s="64" t="s">
        <v>247</v>
      </c>
      <c r="B55" s="64" t="s">
        <v>252</v>
      </c>
      <c r="C55" s="65"/>
      <c r="D55" s="66"/>
      <c r="E55" s="67"/>
      <c r="F55" s="68"/>
      <c r="G55" s="65"/>
      <c r="H55" s="69"/>
      <c r="I55" s="70"/>
      <c r="J55" s="70"/>
      <c r="K55" s="34" t="s">
        <v>65</v>
      </c>
      <c r="L55" s="77">
        <v>135</v>
      </c>
      <c r="M55" s="77"/>
      <c r="N55" s="72"/>
      <c r="O55" s="79" t="s">
        <v>307</v>
      </c>
      <c r="P55" s="81">
        <v>43456.4587962963</v>
      </c>
      <c r="Q55" s="79" t="s">
        <v>360</v>
      </c>
      <c r="R55" s="82" t="s">
        <v>509</v>
      </c>
      <c r="S55" s="79" t="s">
        <v>547</v>
      </c>
      <c r="T55" s="79" t="s">
        <v>562</v>
      </c>
      <c r="U55" s="79"/>
      <c r="V55" s="82" t="s">
        <v>695</v>
      </c>
      <c r="W55" s="81">
        <v>43456.4587962963</v>
      </c>
      <c r="X55" s="82" t="s">
        <v>769</v>
      </c>
      <c r="Y55" s="79"/>
      <c r="Z55" s="79"/>
      <c r="AA55" s="85" t="s">
        <v>992</v>
      </c>
      <c r="AB55" s="79"/>
      <c r="AC55" s="79" t="b">
        <v>0</v>
      </c>
      <c r="AD55" s="79">
        <v>0</v>
      </c>
      <c r="AE55" s="85" t="s">
        <v>1169</v>
      </c>
      <c r="AF55" s="79" t="b">
        <v>0</v>
      </c>
      <c r="AG55" s="79" t="s">
        <v>1182</v>
      </c>
      <c r="AH55" s="79"/>
      <c r="AI55" s="85" t="s">
        <v>1169</v>
      </c>
      <c r="AJ55" s="79" t="b">
        <v>0</v>
      </c>
      <c r="AK55" s="79">
        <v>0</v>
      </c>
      <c r="AL55" s="85" t="s">
        <v>1169</v>
      </c>
      <c r="AM55" s="79" t="s">
        <v>1200</v>
      </c>
      <c r="AN55" s="79" t="b">
        <v>0</v>
      </c>
      <c r="AO55" s="85" t="s">
        <v>992</v>
      </c>
      <c r="AP55" s="79" t="s">
        <v>176</v>
      </c>
      <c r="AQ55" s="79">
        <v>0</v>
      </c>
      <c r="AR55" s="79">
        <v>0</v>
      </c>
      <c r="AS55" s="79"/>
      <c r="AT55" s="79"/>
      <c r="AU55" s="79"/>
      <c r="AV55" s="79"/>
      <c r="AW55" s="79"/>
      <c r="AX55" s="79"/>
      <c r="AY55" s="79"/>
      <c r="AZ55" s="79"/>
      <c r="BA55">
        <v>10</v>
      </c>
      <c r="BB55" s="78" t="str">
        <f>REPLACE(INDEX(GroupVertices[Group],MATCH(Edges24[[#This Row],[Vertex 1]],GroupVertices[Vertex],0)),1,1,"")</f>
        <v>5</v>
      </c>
      <c r="BC55" s="78" t="str">
        <f>REPLACE(INDEX(GroupVertices[Group],MATCH(Edges24[[#This Row],[Vertex 2]],GroupVertices[Vertex],0)),1,1,"")</f>
        <v>1</v>
      </c>
      <c r="BD55" s="48">
        <v>2</v>
      </c>
      <c r="BE55" s="49">
        <v>9.090909090909092</v>
      </c>
      <c r="BF55" s="48">
        <v>0</v>
      </c>
      <c r="BG55" s="49">
        <v>0</v>
      </c>
      <c r="BH55" s="48">
        <v>0</v>
      </c>
      <c r="BI55" s="49">
        <v>0</v>
      </c>
      <c r="BJ55" s="48">
        <v>20</v>
      </c>
      <c r="BK55" s="49">
        <v>90.9090909090909</v>
      </c>
      <c r="BL55" s="48">
        <v>22</v>
      </c>
    </row>
    <row r="56" spans="1:64" ht="15">
      <c r="A56" s="64" t="s">
        <v>247</v>
      </c>
      <c r="B56" s="64" t="s">
        <v>252</v>
      </c>
      <c r="C56" s="65"/>
      <c r="D56" s="66"/>
      <c r="E56" s="67"/>
      <c r="F56" s="68"/>
      <c r="G56" s="65"/>
      <c r="H56" s="69"/>
      <c r="I56" s="70"/>
      <c r="J56" s="70"/>
      <c r="K56" s="34" t="s">
        <v>65</v>
      </c>
      <c r="L56" s="77">
        <v>136</v>
      </c>
      <c r="M56" s="77"/>
      <c r="N56" s="72"/>
      <c r="O56" s="79" t="s">
        <v>307</v>
      </c>
      <c r="P56" s="81">
        <v>43472.229212962964</v>
      </c>
      <c r="Q56" s="79" t="s">
        <v>361</v>
      </c>
      <c r="R56" s="82" t="s">
        <v>509</v>
      </c>
      <c r="S56" s="79" t="s">
        <v>547</v>
      </c>
      <c r="T56" s="79" t="s">
        <v>562</v>
      </c>
      <c r="U56" s="79"/>
      <c r="V56" s="82" t="s">
        <v>695</v>
      </c>
      <c r="W56" s="81">
        <v>43472.229212962964</v>
      </c>
      <c r="X56" s="82" t="s">
        <v>770</v>
      </c>
      <c r="Y56" s="79"/>
      <c r="Z56" s="79"/>
      <c r="AA56" s="85" t="s">
        <v>993</v>
      </c>
      <c r="AB56" s="79"/>
      <c r="AC56" s="79" t="b">
        <v>0</v>
      </c>
      <c r="AD56" s="79">
        <v>0</v>
      </c>
      <c r="AE56" s="85" t="s">
        <v>1169</v>
      </c>
      <c r="AF56" s="79" t="b">
        <v>0</v>
      </c>
      <c r="AG56" s="79" t="s">
        <v>1182</v>
      </c>
      <c r="AH56" s="79"/>
      <c r="AI56" s="85" t="s">
        <v>1169</v>
      </c>
      <c r="AJ56" s="79" t="b">
        <v>0</v>
      </c>
      <c r="AK56" s="79">
        <v>0</v>
      </c>
      <c r="AL56" s="85" t="s">
        <v>1169</v>
      </c>
      <c r="AM56" s="79" t="s">
        <v>1200</v>
      </c>
      <c r="AN56" s="79" t="b">
        <v>0</v>
      </c>
      <c r="AO56" s="85" t="s">
        <v>993</v>
      </c>
      <c r="AP56" s="79" t="s">
        <v>176</v>
      </c>
      <c r="AQ56" s="79">
        <v>0</v>
      </c>
      <c r="AR56" s="79">
        <v>0</v>
      </c>
      <c r="AS56" s="79"/>
      <c r="AT56" s="79"/>
      <c r="AU56" s="79"/>
      <c r="AV56" s="79"/>
      <c r="AW56" s="79"/>
      <c r="AX56" s="79"/>
      <c r="AY56" s="79"/>
      <c r="AZ56" s="79"/>
      <c r="BA56">
        <v>10</v>
      </c>
      <c r="BB56" s="78" t="str">
        <f>REPLACE(INDEX(GroupVertices[Group],MATCH(Edges24[[#This Row],[Vertex 1]],GroupVertices[Vertex],0)),1,1,"")</f>
        <v>5</v>
      </c>
      <c r="BC56" s="78" t="str">
        <f>REPLACE(INDEX(GroupVertices[Group],MATCH(Edges24[[#This Row],[Vertex 2]],GroupVertices[Vertex],0)),1,1,"")</f>
        <v>1</v>
      </c>
      <c r="BD56" s="48">
        <v>2</v>
      </c>
      <c r="BE56" s="49">
        <v>9.090909090909092</v>
      </c>
      <c r="BF56" s="48">
        <v>0</v>
      </c>
      <c r="BG56" s="49">
        <v>0</v>
      </c>
      <c r="BH56" s="48">
        <v>0</v>
      </c>
      <c r="BI56" s="49">
        <v>0</v>
      </c>
      <c r="BJ56" s="48">
        <v>20</v>
      </c>
      <c r="BK56" s="49">
        <v>90.9090909090909</v>
      </c>
      <c r="BL56" s="48">
        <v>22</v>
      </c>
    </row>
    <row r="57" spans="1:64" ht="15">
      <c r="A57" s="64" t="s">
        <v>247</v>
      </c>
      <c r="B57" s="64" t="s">
        <v>252</v>
      </c>
      <c r="C57" s="65"/>
      <c r="D57" s="66"/>
      <c r="E57" s="67"/>
      <c r="F57" s="68"/>
      <c r="G57" s="65"/>
      <c r="H57" s="69"/>
      <c r="I57" s="70"/>
      <c r="J57" s="70"/>
      <c r="K57" s="34" t="s">
        <v>65</v>
      </c>
      <c r="L57" s="77">
        <v>137</v>
      </c>
      <c r="M57" s="77"/>
      <c r="N57" s="72"/>
      <c r="O57" s="79" t="s">
        <v>307</v>
      </c>
      <c r="P57" s="81">
        <v>43478.62567129629</v>
      </c>
      <c r="Q57" s="79" t="s">
        <v>362</v>
      </c>
      <c r="R57" s="82" t="s">
        <v>509</v>
      </c>
      <c r="S57" s="79" t="s">
        <v>547</v>
      </c>
      <c r="T57" s="79" t="s">
        <v>562</v>
      </c>
      <c r="U57" s="79"/>
      <c r="V57" s="82" t="s">
        <v>695</v>
      </c>
      <c r="W57" s="81">
        <v>43478.62567129629</v>
      </c>
      <c r="X57" s="82" t="s">
        <v>771</v>
      </c>
      <c r="Y57" s="79"/>
      <c r="Z57" s="79"/>
      <c r="AA57" s="85" t="s">
        <v>994</v>
      </c>
      <c r="AB57" s="79"/>
      <c r="AC57" s="79" t="b">
        <v>0</v>
      </c>
      <c r="AD57" s="79">
        <v>0</v>
      </c>
      <c r="AE57" s="85" t="s">
        <v>1169</v>
      </c>
      <c r="AF57" s="79" t="b">
        <v>0</v>
      </c>
      <c r="AG57" s="79" t="s">
        <v>1182</v>
      </c>
      <c r="AH57" s="79"/>
      <c r="AI57" s="85" t="s">
        <v>1169</v>
      </c>
      <c r="AJ57" s="79" t="b">
        <v>0</v>
      </c>
      <c r="AK57" s="79">
        <v>0</v>
      </c>
      <c r="AL57" s="85" t="s">
        <v>1169</v>
      </c>
      <c r="AM57" s="79" t="s">
        <v>1200</v>
      </c>
      <c r="AN57" s="79" t="b">
        <v>0</v>
      </c>
      <c r="AO57" s="85" t="s">
        <v>994</v>
      </c>
      <c r="AP57" s="79" t="s">
        <v>176</v>
      </c>
      <c r="AQ57" s="79">
        <v>0</v>
      </c>
      <c r="AR57" s="79">
        <v>0</v>
      </c>
      <c r="AS57" s="79"/>
      <c r="AT57" s="79"/>
      <c r="AU57" s="79"/>
      <c r="AV57" s="79"/>
      <c r="AW57" s="79"/>
      <c r="AX57" s="79"/>
      <c r="AY57" s="79"/>
      <c r="AZ57" s="79"/>
      <c r="BA57">
        <v>10</v>
      </c>
      <c r="BB57" s="78" t="str">
        <f>REPLACE(INDEX(GroupVertices[Group],MATCH(Edges24[[#This Row],[Vertex 1]],GroupVertices[Vertex],0)),1,1,"")</f>
        <v>5</v>
      </c>
      <c r="BC57" s="78" t="str">
        <f>REPLACE(INDEX(GroupVertices[Group],MATCH(Edges24[[#This Row],[Vertex 2]],GroupVertices[Vertex],0)),1,1,"")</f>
        <v>1</v>
      </c>
      <c r="BD57" s="48">
        <v>2</v>
      </c>
      <c r="BE57" s="49">
        <v>9.090909090909092</v>
      </c>
      <c r="BF57" s="48">
        <v>0</v>
      </c>
      <c r="BG57" s="49">
        <v>0</v>
      </c>
      <c r="BH57" s="48">
        <v>0</v>
      </c>
      <c r="BI57" s="49">
        <v>0</v>
      </c>
      <c r="BJ57" s="48">
        <v>20</v>
      </c>
      <c r="BK57" s="49">
        <v>90.9090909090909</v>
      </c>
      <c r="BL57" s="48">
        <v>22</v>
      </c>
    </row>
    <row r="58" spans="1:64" ht="15">
      <c r="A58" s="64" t="s">
        <v>247</v>
      </c>
      <c r="B58" s="64" t="s">
        <v>252</v>
      </c>
      <c r="C58" s="65"/>
      <c r="D58" s="66"/>
      <c r="E58" s="67"/>
      <c r="F58" s="68"/>
      <c r="G58" s="65"/>
      <c r="H58" s="69"/>
      <c r="I58" s="70"/>
      <c r="J58" s="70"/>
      <c r="K58" s="34" t="s">
        <v>65</v>
      </c>
      <c r="L58" s="77">
        <v>138</v>
      </c>
      <c r="M58" s="77"/>
      <c r="N58" s="72"/>
      <c r="O58" s="79" t="s">
        <v>307</v>
      </c>
      <c r="P58" s="81">
        <v>43484.33363425926</v>
      </c>
      <c r="Q58" s="79" t="s">
        <v>363</v>
      </c>
      <c r="R58" s="82" t="s">
        <v>509</v>
      </c>
      <c r="S58" s="79" t="s">
        <v>547</v>
      </c>
      <c r="T58" s="79"/>
      <c r="U58" s="79"/>
      <c r="V58" s="82" t="s">
        <v>695</v>
      </c>
      <c r="W58" s="81">
        <v>43484.33363425926</v>
      </c>
      <c r="X58" s="82" t="s">
        <v>772</v>
      </c>
      <c r="Y58" s="79"/>
      <c r="Z58" s="79"/>
      <c r="AA58" s="85" t="s">
        <v>995</v>
      </c>
      <c r="AB58" s="79"/>
      <c r="AC58" s="79" t="b">
        <v>0</v>
      </c>
      <c r="AD58" s="79">
        <v>0</v>
      </c>
      <c r="AE58" s="85" t="s">
        <v>1169</v>
      </c>
      <c r="AF58" s="79" t="b">
        <v>0</v>
      </c>
      <c r="AG58" s="79" t="s">
        <v>1182</v>
      </c>
      <c r="AH58" s="79"/>
      <c r="AI58" s="85" t="s">
        <v>1169</v>
      </c>
      <c r="AJ58" s="79" t="b">
        <v>0</v>
      </c>
      <c r="AK58" s="79">
        <v>0</v>
      </c>
      <c r="AL58" s="85" t="s">
        <v>1169</v>
      </c>
      <c r="AM58" s="79" t="s">
        <v>1200</v>
      </c>
      <c r="AN58" s="79" t="b">
        <v>0</v>
      </c>
      <c r="AO58" s="85" t="s">
        <v>995</v>
      </c>
      <c r="AP58" s="79" t="s">
        <v>176</v>
      </c>
      <c r="AQ58" s="79">
        <v>0</v>
      </c>
      <c r="AR58" s="79">
        <v>0</v>
      </c>
      <c r="AS58" s="79"/>
      <c r="AT58" s="79"/>
      <c r="AU58" s="79"/>
      <c r="AV58" s="79"/>
      <c r="AW58" s="79"/>
      <c r="AX58" s="79"/>
      <c r="AY58" s="79"/>
      <c r="AZ58" s="79"/>
      <c r="BA58">
        <v>10</v>
      </c>
      <c r="BB58" s="78" t="str">
        <f>REPLACE(INDEX(GroupVertices[Group],MATCH(Edges24[[#This Row],[Vertex 1]],GroupVertices[Vertex],0)),1,1,"")</f>
        <v>5</v>
      </c>
      <c r="BC58" s="78" t="str">
        <f>REPLACE(INDEX(GroupVertices[Group],MATCH(Edges24[[#This Row],[Vertex 2]],GroupVertices[Vertex],0)),1,1,"")</f>
        <v>1</v>
      </c>
      <c r="BD58" s="48">
        <v>2</v>
      </c>
      <c r="BE58" s="49">
        <v>8.695652173913043</v>
      </c>
      <c r="BF58" s="48">
        <v>0</v>
      </c>
      <c r="BG58" s="49">
        <v>0</v>
      </c>
      <c r="BH58" s="48">
        <v>0</v>
      </c>
      <c r="BI58" s="49">
        <v>0</v>
      </c>
      <c r="BJ58" s="48">
        <v>21</v>
      </c>
      <c r="BK58" s="49">
        <v>91.30434782608695</v>
      </c>
      <c r="BL58" s="48">
        <v>23</v>
      </c>
    </row>
    <row r="59" spans="1:64" ht="15">
      <c r="A59" s="64" t="s">
        <v>247</v>
      </c>
      <c r="B59" s="64" t="s">
        <v>252</v>
      </c>
      <c r="C59" s="65"/>
      <c r="D59" s="66"/>
      <c r="E59" s="67"/>
      <c r="F59" s="68"/>
      <c r="G59" s="65"/>
      <c r="H59" s="69"/>
      <c r="I59" s="70"/>
      <c r="J59" s="70"/>
      <c r="K59" s="34" t="s">
        <v>65</v>
      </c>
      <c r="L59" s="77">
        <v>139</v>
      </c>
      <c r="M59" s="77"/>
      <c r="N59" s="72"/>
      <c r="O59" s="79" t="s">
        <v>307</v>
      </c>
      <c r="P59" s="81">
        <v>43487.45888888889</v>
      </c>
      <c r="Q59" s="79" t="s">
        <v>364</v>
      </c>
      <c r="R59" s="82" t="s">
        <v>509</v>
      </c>
      <c r="S59" s="79" t="s">
        <v>547</v>
      </c>
      <c r="T59" s="79" t="s">
        <v>562</v>
      </c>
      <c r="U59" s="79"/>
      <c r="V59" s="82" t="s">
        <v>695</v>
      </c>
      <c r="W59" s="81">
        <v>43487.45888888889</v>
      </c>
      <c r="X59" s="82" t="s">
        <v>773</v>
      </c>
      <c r="Y59" s="79"/>
      <c r="Z59" s="79"/>
      <c r="AA59" s="85" t="s">
        <v>996</v>
      </c>
      <c r="AB59" s="79"/>
      <c r="AC59" s="79" t="b">
        <v>0</v>
      </c>
      <c r="AD59" s="79">
        <v>0</v>
      </c>
      <c r="AE59" s="85" t="s">
        <v>1169</v>
      </c>
      <c r="AF59" s="79" t="b">
        <v>0</v>
      </c>
      <c r="AG59" s="79" t="s">
        <v>1182</v>
      </c>
      <c r="AH59" s="79"/>
      <c r="AI59" s="85" t="s">
        <v>1169</v>
      </c>
      <c r="AJ59" s="79" t="b">
        <v>0</v>
      </c>
      <c r="AK59" s="79">
        <v>0</v>
      </c>
      <c r="AL59" s="85" t="s">
        <v>1169</v>
      </c>
      <c r="AM59" s="79" t="s">
        <v>1200</v>
      </c>
      <c r="AN59" s="79" t="b">
        <v>0</v>
      </c>
      <c r="AO59" s="85" t="s">
        <v>996</v>
      </c>
      <c r="AP59" s="79" t="s">
        <v>176</v>
      </c>
      <c r="AQ59" s="79">
        <v>0</v>
      </c>
      <c r="AR59" s="79">
        <v>0</v>
      </c>
      <c r="AS59" s="79"/>
      <c r="AT59" s="79"/>
      <c r="AU59" s="79"/>
      <c r="AV59" s="79"/>
      <c r="AW59" s="79"/>
      <c r="AX59" s="79"/>
      <c r="AY59" s="79"/>
      <c r="AZ59" s="79"/>
      <c r="BA59">
        <v>10</v>
      </c>
      <c r="BB59" s="78" t="str">
        <f>REPLACE(INDEX(GroupVertices[Group],MATCH(Edges24[[#This Row],[Vertex 1]],GroupVertices[Vertex],0)),1,1,"")</f>
        <v>5</v>
      </c>
      <c r="BC59" s="78" t="str">
        <f>REPLACE(INDEX(GroupVertices[Group],MATCH(Edges24[[#This Row],[Vertex 2]],GroupVertices[Vertex],0)),1,1,"")</f>
        <v>1</v>
      </c>
      <c r="BD59" s="48">
        <v>2</v>
      </c>
      <c r="BE59" s="49">
        <v>9.090909090909092</v>
      </c>
      <c r="BF59" s="48">
        <v>0</v>
      </c>
      <c r="BG59" s="49">
        <v>0</v>
      </c>
      <c r="BH59" s="48">
        <v>0</v>
      </c>
      <c r="BI59" s="49">
        <v>0</v>
      </c>
      <c r="BJ59" s="48">
        <v>20</v>
      </c>
      <c r="BK59" s="49">
        <v>90.9090909090909</v>
      </c>
      <c r="BL59" s="48">
        <v>22</v>
      </c>
    </row>
    <row r="60" spans="1:64" ht="15">
      <c r="A60" s="64" t="s">
        <v>247</v>
      </c>
      <c r="B60" s="64" t="s">
        <v>252</v>
      </c>
      <c r="C60" s="65"/>
      <c r="D60" s="66"/>
      <c r="E60" s="67"/>
      <c r="F60" s="68"/>
      <c r="G60" s="65"/>
      <c r="H60" s="69"/>
      <c r="I60" s="70"/>
      <c r="J60" s="70"/>
      <c r="K60" s="34" t="s">
        <v>65</v>
      </c>
      <c r="L60" s="77">
        <v>140</v>
      </c>
      <c r="M60" s="77"/>
      <c r="N60" s="72"/>
      <c r="O60" s="79" t="s">
        <v>307</v>
      </c>
      <c r="P60" s="81">
        <v>43509.62634259259</v>
      </c>
      <c r="Q60" s="79" t="s">
        <v>365</v>
      </c>
      <c r="R60" s="82" t="s">
        <v>509</v>
      </c>
      <c r="S60" s="79" t="s">
        <v>547</v>
      </c>
      <c r="T60" s="79" t="s">
        <v>562</v>
      </c>
      <c r="U60" s="79"/>
      <c r="V60" s="82" t="s">
        <v>695</v>
      </c>
      <c r="W60" s="81">
        <v>43509.62634259259</v>
      </c>
      <c r="X60" s="82" t="s">
        <v>774</v>
      </c>
      <c r="Y60" s="79"/>
      <c r="Z60" s="79"/>
      <c r="AA60" s="85" t="s">
        <v>997</v>
      </c>
      <c r="AB60" s="79"/>
      <c r="AC60" s="79" t="b">
        <v>0</v>
      </c>
      <c r="AD60" s="79">
        <v>0</v>
      </c>
      <c r="AE60" s="85" t="s">
        <v>1169</v>
      </c>
      <c r="AF60" s="79" t="b">
        <v>0</v>
      </c>
      <c r="AG60" s="79" t="s">
        <v>1182</v>
      </c>
      <c r="AH60" s="79"/>
      <c r="AI60" s="85" t="s">
        <v>1169</v>
      </c>
      <c r="AJ60" s="79" t="b">
        <v>0</v>
      </c>
      <c r="AK60" s="79">
        <v>0</v>
      </c>
      <c r="AL60" s="85" t="s">
        <v>1169</v>
      </c>
      <c r="AM60" s="79" t="s">
        <v>1200</v>
      </c>
      <c r="AN60" s="79" t="b">
        <v>0</v>
      </c>
      <c r="AO60" s="85" t="s">
        <v>997</v>
      </c>
      <c r="AP60" s="79" t="s">
        <v>176</v>
      </c>
      <c r="AQ60" s="79">
        <v>0</v>
      </c>
      <c r="AR60" s="79">
        <v>0</v>
      </c>
      <c r="AS60" s="79"/>
      <c r="AT60" s="79"/>
      <c r="AU60" s="79"/>
      <c r="AV60" s="79"/>
      <c r="AW60" s="79"/>
      <c r="AX60" s="79"/>
      <c r="AY60" s="79"/>
      <c r="AZ60" s="79"/>
      <c r="BA60">
        <v>10</v>
      </c>
      <c r="BB60" s="78" t="str">
        <f>REPLACE(INDEX(GroupVertices[Group],MATCH(Edges24[[#This Row],[Vertex 1]],GroupVertices[Vertex],0)),1,1,"")</f>
        <v>5</v>
      </c>
      <c r="BC60" s="78" t="str">
        <f>REPLACE(INDEX(GroupVertices[Group],MATCH(Edges24[[#This Row],[Vertex 2]],GroupVertices[Vertex],0)),1,1,"")</f>
        <v>1</v>
      </c>
      <c r="BD60" s="48">
        <v>2</v>
      </c>
      <c r="BE60" s="49">
        <v>9.090909090909092</v>
      </c>
      <c r="BF60" s="48">
        <v>0</v>
      </c>
      <c r="BG60" s="49">
        <v>0</v>
      </c>
      <c r="BH60" s="48">
        <v>0</v>
      </c>
      <c r="BI60" s="49">
        <v>0</v>
      </c>
      <c r="BJ60" s="48">
        <v>20</v>
      </c>
      <c r="BK60" s="49">
        <v>90.9090909090909</v>
      </c>
      <c r="BL60" s="48">
        <v>22</v>
      </c>
    </row>
    <row r="61" spans="1:64" ht="15">
      <c r="A61" s="64" t="s">
        <v>248</v>
      </c>
      <c r="B61" s="64" t="s">
        <v>248</v>
      </c>
      <c r="C61" s="65"/>
      <c r="D61" s="66"/>
      <c r="E61" s="67"/>
      <c r="F61" s="68"/>
      <c r="G61" s="65"/>
      <c r="H61" s="69"/>
      <c r="I61" s="70"/>
      <c r="J61" s="70"/>
      <c r="K61" s="34" t="s">
        <v>65</v>
      </c>
      <c r="L61" s="77">
        <v>141</v>
      </c>
      <c r="M61" s="77"/>
      <c r="N61" s="72"/>
      <c r="O61" s="79" t="s">
        <v>176</v>
      </c>
      <c r="P61" s="81">
        <v>43509.63065972222</v>
      </c>
      <c r="Q61" s="79" t="s">
        <v>366</v>
      </c>
      <c r="R61" s="82" t="s">
        <v>510</v>
      </c>
      <c r="S61" s="79" t="s">
        <v>547</v>
      </c>
      <c r="T61" s="79"/>
      <c r="U61" s="79"/>
      <c r="V61" s="82" t="s">
        <v>696</v>
      </c>
      <c r="W61" s="81">
        <v>43509.63065972222</v>
      </c>
      <c r="X61" s="82" t="s">
        <v>775</v>
      </c>
      <c r="Y61" s="79"/>
      <c r="Z61" s="79"/>
      <c r="AA61" s="85" t="s">
        <v>998</v>
      </c>
      <c r="AB61" s="79"/>
      <c r="AC61" s="79" t="b">
        <v>0</v>
      </c>
      <c r="AD61" s="79">
        <v>0</v>
      </c>
      <c r="AE61" s="85" t="s">
        <v>1169</v>
      </c>
      <c r="AF61" s="79" t="b">
        <v>0</v>
      </c>
      <c r="AG61" s="79" t="s">
        <v>1183</v>
      </c>
      <c r="AH61" s="79"/>
      <c r="AI61" s="85" t="s">
        <v>1169</v>
      </c>
      <c r="AJ61" s="79" t="b">
        <v>0</v>
      </c>
      <c r="AK61" s="79">
        <v>0</v>
      </c>
      <c r="AL61" s="85" t="s">
        <v>1169</v>
      </c>
      <c r="AM61" s="79" t="s">
        <v>1189</v>
      </c>
      <c r="AN61" s="79" t="b">
        <v>0</v>
      </c>
      <c r="AO61" s="85" t="s">
        <v>998</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v>0</v>
      </c>
      <c r="BE61" s="49">
        <v>0</v>
      </c>
      <c r="BF61" s="48">
        <v>0</v>
      </c>
      <c r="BG61" s="49">
        <v>0</v>
      </c>
      <c r="BH61" s="48">
        <v>0</v>
      </c>
      <c r="BI61" s="49">
        <v>0</v>
      </c>
      <c r="BJ61" s="48">
        <v>13</v>
      </c>
      <c r="BK61" s="49">
        <v>100</v>
      </c>
      <c r="BL61" s="48">
        <v>13</v>
      </c>
    </row>
    <row r="62" spans="1:64" ht="15">
      <c r="A62" s="64" t="s">
        <v>245</v>
      </c>
      <c r="B62" s="64" t="s">
        <v>286</v>
      </c>
      <c r="C62" s="65"/>
      <c r="D62" s="66"/>
      <c r="E62" s="67"/>
      <c r="F62" s="68"/>
      <c r="G62" s="65"/>
      <c r="H62" s="69"/>
      <c r="I62" s="70"/>
      <c r="J62" s="70"/>
      <c r="K62" s="34" t="s">
        <v>65</v>
      </c>
      <c r="L62" s="77">
        <v>142</v>
      </c>
      <c r="M62" s="77"/>
      <c r="N62" s="72"/>
      <c r="O62" s="79" t="s">
        <v>307</v>
      </c>
      <c r="P62" s="81">
        <v>43509.31623842593</v>
      </c>
      <c r="Q62" s="79" t="s">
        <v>367</v>
      </c>
      <c r="R62" s="79"/>
      <c r="S62" s="79"/>
      <c r="T62" s="79" t="s">
        <v>573</v>
      </c>
      <c r="U62" s="79"/>
      <c r="V62" s="82" t="s">
        <v>693</v>
      </c>
      <c r="W62" s="81">
        <v>43509.31623842593</v>
      </c>
      <c r="X62" s="82" t="s">
        <v>776</v>
      </c>
      <c r="Y62" s="79"/>
      <c r="Z62" s="79"/>
      <c r="AA62" s="85" t="s">
        <v>999</v>
      </c>
      <c r="AB62" s="79"/>
      <c r="AC62" s="79" t="b">
        <v>0</v>
      </c>
      <c r="AD62" s="79">
        <v>3</v>
      </c>
      <c r="AE62" s="85" t="s">
        <v>1169</v>
      </c>
      <c r="AF62" s="79" t="b">
        <v>0</v>
      </c>
      <c r="AG62" s="79" t="s">
        <v>1182</v>
      </c>
      <c r="AH62" s="79"/>
      <c r="AI62" s="85" t="s">
        <v>1169</v>
      </c>
      <c r="AJ62" s="79" t="b">
        <v>0</v>
      </c>
      <c r="AK62" s="79">
        <v>1</v>
      </c>
      <c r="AL62" s="85" t="s">
        <v>1169</v>
      </c>
      <c r="AM62" s="79" t="s">
        <v>1187</v>
      </c>
      <c r="AN62" s="79" t="b">
        <v>0</v>
      </c>
      <c r="AO62" s="85" t="s">
        <v>999</v>
      </c>
      <c r="AP62" s="79" t="s">
        <v>176</v>
      </c>
      <c r="AQ62" s="79">
        <v>0</v>
      </c>
      <c r="AR62" s="79">
        <v>0</v>
      </c>
      <c r="AS62" s="79"/>
      <c r="AT62" s="79"/>
      <c r="AU62" s="79"/>
      <c r="AV62" s="79"/>
      <c r="AW62" s="79"/>
      <c r="AX62" s="79"/>
      <c r="AY62" s="79"/>
      <c r="AZ62" s="79"/>
      <c r="BA62">
        <v>2</v>
      </c>
      <c r="BB62" s="78" t="str">
        <f>REPLACE(INDEX(GroupVertices[Group],MATCH(Edges24[[#This Row],[Vertex 1]],GroupVertices[Vertex],0)),1,1,"")</f>
        <v>4</v>
      </c>
      <c r="BC62" s="78" t="str">
        <f>REPLACE(INDEX(GroupVertices[Group],MATCH(Edges24[[#This Row],[Vertex 2]],GroupVertices[Vertex],0)),1,1,"")</f>
        <v>4</v>
      </c>
      <c r="BD62" s="48">
        <v>1</v>
      </c>
      <c r="BE62" s="49">
        <v>2.9411764705882355</v>
      </c>
      <c r="BF62" s="48">
        <v>0</v>
      </c>
      <c r="BG62" s="49">
        <v>0</v>
      </c>
      <c r="BH62" s="48">
        <v>0</v>
      </c>
      <c r="BI62" s="49">
        <v>0</v>
      </c>
      <c r="BJ62" s="48">
        <v>33</v>
      </c>
      <c r="BK62" s="49">
        <v>97.05882352941177</v>
      </c>
      <c r="BL62" s="48">
        <v>34</v>
      </c>
    </row>
    <row r="63" spans="1:64" ht="15">
      <c r="A63" s="64" t="s">
        <v>249</v>
      </c>
      <c r="B63" s="64" t="s">
        <v>286</v>
      </c>
      <c r="C63" s="65"/>
      <c r="D63" s="66"/>
      <c r="E63" s="67"/>
      <c r="F63" s="68"/>
      <c r="G63" s="65"/>
      <c r="H63" s="69"/>
      <c r="I63" s="70"/>
      <c r="J63" s="70"/>
      <c r="K63" s="34" t="s">
        <v>65</v>
      </c>
      <c r="L63" s="77">
        <v>144</v>
      </c>
      <c r="M63" s="77"/>
      <c r="N63" s="72"/>
      <c r="O63" s="79" t="s">
        <v>307</v>
      </c>
      <c r="P63" s="81">
        <v>43509.872708333336</v>
      </c>
      <c r="Q63" s="79" t="s">
        <v>368</v>
      </c>
      <c r="R63" s="79"/>
      <c r="S63" s="79"/>
      <c r="T63" s="79"/>
      <c r="U63" s="79"/>
      <c r="V63" s="82" t="s">
        <v>697</v>
      </c>
      <c r="W63" s="81">
        <v>43509.872708333336</v>
      </c>
      <c r="X63" s="82" t="s">
        <v>777</v>
      </c>
      <c r="Y63" s="79"/>
      <c r="Z63" s="79"/>
      <c r="AA63" s="85" t="s">
        <v>1000</v>
      </c>
      <c r="AB63" s="85" t="s">
        <v>999</v>
      </c>
      <c r="AC63" s="79" t="b">
        <v>0</v>
      </c>
      <c r="AD63" s="79">
        <v>3</v>
      </c>
      <c r="AE63" s="85" t="s">
        <v>1178</v>
      </c>
      <c r="AF63" s="79" t="b">
        <v>0</v>
      </c>
      <c r="AG63" s="79" t="s">
        <v>1182</v>
      </c>
      <c r="AH63" s="79"/>
      <c r="AI63" s="85" t="s">
        <v>1169</v>
      </c>
      <c r="AJ63" s="79" t="b">
        <v>0</v>
      </c>
      <c r="AK63" s="79">
        <v>0</v>
      </c>
      <c r="AL63" s="85" t="s">
        <v>1169</v>
      </c>
      <c r="AM63" s="79" t="s">
        <v>1189</v>
      </c>
      <c r="AN63" s="79" t="b">
        <v>0</v>
      </c>
      <c r="AO63" s="85" t="s">
        <v>999</v>
      </c>
      <c r="AP63" s="79" t="s">
        <v>176</v>
      </c>
      <c r="AQ63" s="79">
        <v>0</v>
      </c>
      <c r="AR63" s="79">
        <v>0</v>
      </c>
      <c r="AS63" s="79" t="s">
        <v>1206</v>
      </c>
      <c r="AT63" s="79" t="s">
        <v>1210</v>
      </c>
      <c r="AU63" s="79" t="s">
        <v>1212</v>
      </c>
      <c r="AV63" s="79" t="s">
        <v>1214</v>
      </c>
      <c r="AW63" s="79" t="s">
        <v>1218</v>
      </c>
      <c r="AX63" s="79" t="s">
        <v>1222</v>
      </c>
      <c r="AY63" s="79" t="s">
        <v>1226</v>
      </c>
      <c r="AZ63" s="82" t="s">
        <v>1227</v>
      </c>
      <c r="BA63">
        <v>1</v>
      </c>
      <c r="BB63" s="78" t="str">
        <f>REPLACE(INDEX(GroupVertices[Group],MATCH(Edges24[[#This Row],[Vertex 1]],GroupVertices[Vertex],0)),1,1,"")</f>
        <v>4</v>
      </c>
      <c r="BC63" s="78" t="str">
        <f>REPLACE(INDEX(GroupVertices[Group],MATCH(Edges24[[#This Row],[Vertex 2]],GroupVertices[Vertex],0)),1,1,"")</f>
        <v>4</v>
      </c>
      <c r="BD63" s="48"/>
      <c r="BE63" s="49"/>
      <c r="BF63" s="48"/>
      <c r="BG63" s="49"/>
      <c r="BH63" s="48"/>
      <c r="BI63" s="49"/>
      <c r="BJ63" s="48"/>
      <c r="BK63" s="49"/>
      <c r="BL63" s="48"/>
    </row>
    <row r="64" spans="1:64" ht="15">
      <c r="A64" s="64" t="s">
        <v>250</v>
      </c>
      <c r="B64" s="64" t="s">
        <v>285</v>
      </c>
      <c r="C64" s="65"/>
      <c r="D64" s="66"/>
      <c r="E64" s="67"/>
      <c r="F64" s="68"/>
      <c r="G64" s="65"/>
      <c r="H64" s="69"/>
      <c r="I64" s="70"/>
      <c r="J64" s="70"/>
      <c r="K64" s="34" t="s">
        <v>65</v>
      </c>
      <c r="L64" s="77">
        <v>147</v>
      </c>
      <c r="M64" s="77"/>
      <c r="N64" s="72"/>
      <c r="O64" s="79" t="s">
        <v>307</v>
      </c>
      <c r="P64" s="81">
        <v>43509.870046296295</v>
      </c>
      <c r="Q64" s="79" t="s">
        <v>352</v>
      </c>
      <c r="R64" s="79"/>
      <c r="S64" s="79"/>
      <c r="T64" s="79"/>
      <c r="U64" s="79"/>
      <c r="V64" s="82" t="s">
        <v>698</v>
      </c>
      <c r="W64" s="81">
        <v>43509.870046296295</v>
      </c>
      <c r="X64" s="82" t="s">
        <v>778</v>
      </c>
      <c r="Y64" s="79"/>
      <c r="Z64" s="79"/>
      <c r="AA64" s="85" t="s">
        <v>1001</v>
      </c>
      <c r="AB64" s="79"/>
      <c r="AC64" s="79" t="b">
        <v>0</v>
      </c>
      <c r="AD64" s="79">
        <v>0</v>
      </c>
      <c r="AE64" s="85" t="s">
        <v>1169</v>
      </c>
      <c r="AF64" s="79" t="b">
        <v>0</v>
      </c>
      <c r="AG64" s="79" t="s">
        <v>1182</v>
      </c>
      <c r="AH64" s="79"/>
      <c r="AI64" s="85" t="s">
        <v>1169</v>
      </c>
      <c r="AJ64" s="79" t="b">
        <v>0</v>
      </c>
      <c r="AK64" s="79">
        <v>2</v>
      </c>
      <c r="AL64" s="85" t="s">
        <v>999</v>
      </c>
      <c r="AM64" s="79" t="s">
        <v>1187</v>
      </c>
      <c r="AN64" s="79" t="b">
        <v>0</v>
      </c>
      <c r="AO64" s="85" t="s">
        <v>999</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c r="BE64" s="49"/>
      <c r="BF64" s="48"/>
      <c r="BG64" s="49"/>
      <c r="BH64" s="48"/>
      <c r="BI64" s="49"/>
      <c r="BJ64" s="48"/>
      <c r="BK64" s="49"/>
      <c r="BL64" s="48"/>
    </row>
    <row r="65" spans="1:64" ht="15">
      <c r="A65" s="64" t="s">
        <v>251</v>
      </c>
      <c r="B65" s="64" t="s">
        <v>287</v>
      </c>
      <c r="C65" s="65"/>
      <c r="D65" s="66"/>
      <c r="E65" s="67"/>
      <c r="F65" s="68"/>
      <c r="G65" s="65"/>
      <c r="H65" s="69"/>
      <c r="I65" s="70"/>
      <c r="J65" s="70"/>
      <c r="K65" s="34" t="s">
        <v>65</v>
      </c>
      <c r="L65" s="77">
        <v>166</v>
      </c>
      <c r="M65" s="77"/>
      <c r="N65" s="72"/>
      <c r="O65" s="79" t="s">
        <v>307</v>
      </c>
      <c r="P65" s="81">
        <v>43438.875069444446</v>
      </c>
      <c r="Q65" s="79" t="s">
        <v>369</v>
      </c>
      <c r="R65" s="79"/>
      <c r="S65" s="79"/>
      <c r="T65" s="79"/>
      <c r="U65" s="82" t="s">
        <v>631</v>
      </c>
      <c r="V65" s="82" t="s">
        <v>631</v>
      </c>
      <c r="W65" s="81">
        <v>43438.875069444446</v>
      </c>
      <c r="X65" s="82" t="s">
        <v>779</v>
      </c>
      <c r="Y65" s="79"/>
      <c r="Z65" s="79"/>
      <c r="AA65" s="85" t="s">
        <v>1002</v>
      </c>
      <c r="AB65" s="85" t="s">
        <v>1003</v>
      </c>
      <c r="AC65" s="79" t="b">
        <v>0</v>
      </c>
      <c r="AD65" s="79">
        <v>1</v>
      </c>
      <c r="AE65" s="85" t="s">
        <v>1170</v>
      </c>
      <c r="AF65" s="79" t="b">
        <v>0</v>
      </c>
      <c r="AG65" s="79" t="s">
        <v>1184</v>
      </c>
      <c r="AH65" s="79"/>
      <c r="AI65" s="85" t="s">
        <v>1169</v>
      </c>
      <c r="AJ65" s="79" t="b">
        <v>0</v>
      </c>
      <c r="AK65" s="79">
        <v>0</v>
      </c>
      <c r="AL65" s="85" t="s">
        <v>1169</v>
      </c>
      <c r="AM65" s="79" t="s">
        <v>1188</v>
      </c>
      <c r="AN65" s="79" t="b">
        <v>0</v>
      </c>
      <c r="AO65" s="85" t="s">
        <v>1003</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2</v>
      </c>
      <c r="BK65" s="49">
        <v>100</v>
      </c>
      <c r="BL65" s="48">
        <v>2</v>
      </c>
    </row>
    <row r="66" spans="1:64" ht="15">
      <c r="A66" s="64" t="s">
        <v>252</v>
      </c>
      <c r="B66" s="64" t="s">
        <v>287</v>
      </c>
      <c r="C66" s="65"/>
      <c r="D66" s="66"/>
      <c r="E66" s="67"/>
      <c r="F66" s="68"/>
      <c r="G66" s="65"/>
      <c r="H66" s="69"/>
      <c r="I66" s="70"/>
      <c r="J66" s="70"/>
      <c r="K66" s="34" t="s">
        <v>65</v>
      </c>
      <c r="L66" s="77">
        <v>167</v>
      </c>
      <c r="M66" s="77"/>
      <c r="N66" s="72"/>
      <c r="O66" s="79" t="s">
        <v>307</v>
      </c>
      <c r="P66" s="81">
        <v>43438.87398148148</v>
      </c>
      <c r="Q66" s="79" t="s">
        <v>370</v>
      </c>
      <c r="R66" s="79"/>
      <c r="S66" s="79"/>
      <c r="T66" s="79"/>
      <c r="U66" s="79"/>
      <c r="V66" s="82" t="s">
        <v>699</v>
      </c>
      <c r="W66" s="81">
        <v>43438.87398148148</v>
      </c>
      <c r="X66" s="82" t="s">
        <v>780</v>
      </c>
      <c r="Y66" s="79"/>
      <c r="Z66" s="79"/>
      <c r="AA66" s="85" t="s">
        <v>1003</v>
      </c>
      <c r="AB66" s="85" t="s">
        <v>1165</v>
      </c>
      <c r="AC66" s="79" t="b">
        <v>0</v>
      </c>
      <c r="AD66" s="79">
        <v>2</v>
      </c>
      <c r="AE66" s="85" t="s">
        <v>1179</v>
      </c>
      <c r="AF66" s="79" t="b">
        <v>0</v>
      </c>
      <c r="AG66" s="79" t="s">
        <v>1182</v>
      </c>
      <c r="AH66" s="79"/>
      <c r="AI66" s="85" t="s">
        <v>1169</v>
      </c>
      <c r="AJ66" s="79" t="b">
        <v>0</v>
      </c>
      <c r="AK66" s="79">
        <v>0</v>
      </c>
      <c r="AL66" s="85" t="s">
        <v>1169</v>
      </c>
      <c r="AM66" s="79" t="s">
        <v>1188</v>
      </c>
      <c r="AN66" s="79" t="b">
        <v>0</v>
      </c>
      <c r="AO66" s="85" t="s">
        <v>1165</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3</v>
      </c>
      <c r="BD66" s="48">
        <v>1</v>
      </c>
      <c r="BE66" s="49">
        <v>25</v>
      </c>
      <c r="BF66" s="48">
        <v>0</v>
      </c>
      <c r="BG66" s="49">
        <v>0</v>
      </c>
      <c r="BH66" s="48">
        <v>0</v>
      </c>
      <c r="BI66" s="49">
        <v>0</v>
      </c>
      <c r="BJ66" s="48">
        <v>3</v>
      </c>
      <c r="BK66" s="49">
        <v>75</v>
      </c>
      <c r="BL66" s="48">
        <v>4</v>
      </c>
    </row>
    <row r="67" spans="1:64" ht="15">
      <c r="A67" s="64" t="s">
        <v>251</v>
      </c>
      <c r="B67" s="64" t="s">
        <v>265</v>
      </c>
      <c r="C67" s="65"/>
      <c r="D67" s="66"/>
      <c r="E67" s="67"/>
      <c r="F67" s="68"/>
      <c r="G67" s="65"/>
      <c r="H67" s="69"/>
      <c r="I67" s="70"/>
      <c r="J67" s="70"/>
      <c r="K67" s="34" t="s">
        <v>65</v>
      </c>
      <c r="L67" s="77">
        <v>169</v>
      </c>
      <c r="M67" s="77"/>
      <c r="N67" s="72"/>
      <c r="O67" s="79" t="s">
        <v>307</v>
      </c>
      <c r="P67" s="81">
        <v>43508.48359953704</v>
      </c>
      <c r="Q67" s="79" t="s">
        <v>371</v>
      </c>
      <c r="R67" s="79"/>
      <c r="S67" s="79"/>
      <c r="T67" s="79" t="s">
        <v>574</v>
      </c>
      <c r="U67" s="82" t="s">
        <v>632</v>
      </c>
      <c r="V67" s="82" t="s">
        <v>632</v>
      </c>
      <c r="W67" s="81">
        <v>43508.48359953704</v>
      </c>
      <c r="X67" s="82" t="s">
        <v>781</v>
      </c>
      <c r="Y67" s="79"/>
      <c r="Z67" s="79"/>
      <c r="AA67" s="85" t="s">
        <v>1004</v>
      </c>
      <c r="AB67" s="79"/>
      <c r="AC67" s="79" t="b">
        <v>0</v>
      </c>
      <c r="AD67" s="79">
        <v>4</v>
      </c>
      <c r="AE67" s="85" t="s">
        <v>1169</v>
      </c>
      <c r="AF67" s="79" t="b">
        <v>0</v>
      </c>
      <c r="AG67" s="79" t="s">
        <v>1182</v>
      </c>
      <c r="AH67" s="79"/>
      <c r="AI67" s="85" t="s">
        <v>1169</v>
      </c>
      <c r="AJ67" s="79" t="b">
        <v>0</v>
      </c>
      <c r="AK67" s="79">
        <v>0</v>
      </c>
      <c r="AL67" s="85" t="s">
        <v>1169</v>
      </c>
      <c r="AM67" s="79" t="s">
        <v>1188</v>
      </c>
      <c r="AN67" s="79" t="b">
        <v>0</v>
      </c>
      <c r="AO67" s="85" t="s">
        <v>1004</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251</v>
      </c>
      <c r="B68" s="64" t="s">
        <v>251</v>
      </c>
      <c r="C68" s="65"/>
      <c r="D68" s="66"/>
      <c r="E68" s="67"/>
      <c r="F68" s="68"/>
      <c r="G68" s="65"/>
      <c r="H68" s="69"/>
      <c r="I68" s="70"/>
      <c r="J68" s="70"/>
      <c r="K68" s="34" t="s">
        <v>65</v>
      </c>
      <c r="L68" s="77">
        <v>171</v>
      </c>
      <c r="M68" s="77"/>
      <c r="N68" s="72"/>
      <c r="O68" s="79" t="s">
        <v>176</v>
      </c>
      <c r="P68" s="81">
        <v>43508.85273148148</v>
      </c>
      <c r="Q68" s="79" t="s">
        <v>372</v>
      </c>
      <c r="R68" s="82" t="s">
        <v>511</v>
      </c>
      <c r="S68" s="79" t="s">
        <v>545</v>
      </c>
      <c r="T68" s="79"/>
      <c r="U68" s="79"/>
      <c r="V68" s="82" t="s">
        <v>700</v>
      </c>
      <c r="W68" s="81">
        <v>43508.85273148148</v>
      </c>
      <c r="X68" s="82" t="s">
        <v>782</v>
      </c>
      <c r="Y68" s="79"/>
      <c r="Z68" s="79"/>
      <c r="AA68" s="85" t="s">
        <v>1005</v>
      </c>
      <c r="AB68" s="79"/>
      <c r="AC68" s="79" t="b">
        <v>0</v>
      </c>
      <c r="AD68" s="79">
        <v>1</v>
      </c>
      <c r="AE68" s="85" t="s">
        <v>1169</v>
      </c>
      <c r="AF68" s="79" t="b">
        <v>1</v>
      </c>
      <c r="AG68" s="79" t="s">
        <v>1182</v>
      </c>
      <c r="AH68" s="79"/>
      <c r="AI68" s="85" t="s">
        <v>1033</v>
      </c>
      <c r="AJ68" s="79" t="b">
        <v>0</v>
      </c>
      <c r="AK68" s="79">
        <v>0</v>
      </c>
      <c r="AL68" s="85" t="s">
        <v>1169</v>
      </c>
      <c r="AM68" s="79" t="s">
        <v>1188</v>
      </c>
      <c r="AN68" s="79" t="b">
        <v>0</v>
      </c>
      <c r="AO68" s="85" t="s">
        <v>1005</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2</v>
      </c>
      <c r="BE68" s="49">
        <v>50</v>
      </c>
      <c r="BF68" s="48">
        <v>0</v>
      </c>
      <c r="BG68" s="49">
        <v>0</v>
      </c>
      <c r="BH68" s="48">
        <v>0</v>
      </c>
      <c r="BI68" s="49">
        <v>0</v>
      </c>
      <c r="BJ68" s="48">
        <v>2</v>
      </c>
      <c r="BK68" s="49">
        <v>50</v>
      </c>
      <c r="BL68" s="48">
        <v>4</v>
      </c>
    </row>
    <row r="69" spans="1:64" ht="15">
      <c r="A69" s="64" t="s">
        <v>253</v>
      </c>
      <c r="B69" s="64" t="s">
        <v>288</v>
      </c>
      <c r="C69" s="65"/>
      <c r="D69" s="66"/>
      <c r="E69" s="67"/>
      <c r="F69" s="68"/>
      <c r="G69" s="65"/>
      <c r="H69" s="69"/>
      <c r="I69" s="70"/>
      <c r="J69" s="70"/>
      <c r="K69" s="34" t="s">
        <v>65</v>
      </c>
      <c r="L69" s="77">
        <v>173</v>
      </c>
      <c r="M69" s="77"/>
      <c r="N69" s="72"/>
      <c r="O69" s="79" t="s">
        <v>307</v>
      </c>
      <c r="P69" s="81">
        <v>43443.90758101852</v>
      </c>
      <c r="Q69" s="79" t="s">
        <v>373</v>
      </c>
      <c r="R69" s="79"/>
      <c r="S69" s="79"/>
      <c r="T69" s="79"/>
      <c r="U69" s="79"/>
      <c r="V69" s="82" t="s">
        <v>701</v>
      </c>
      <c r="W69" s="81">
        <v>43443.90758101852</v>
      </c>
      <c r="X69" s="82" t="s">
        <v>783</v>
      </c>
      <c r="Y69" s="79"/>
      <c r="Z69" s="79"/>
      <c r="AA69" s="85" t="s">
        <v>1006</v>
      </c>
      <c r="AB69" s="79"/>
      <c r="AC69" s="79" t="b">
        <v>0</v>
      </c>
      <c r="AD69" s="79">
        <v>0</v>
      </c>
      <c r="AE69" s="85" t="s">
        <v>1169</v>
      </c>
      <c r="AF69" s="79" t="b">
        <v>0</v>
      </c>
      <c r="AG69" s="79" t="s">
        <v>1182</v>
      </c>
      <c r="AH69" s="79"/>
      <c r="AI69" s="85" t="s">
        <v>1169</v>
      </c>
      <c r="AJ69" s="79" t="b">
        <v>0</v>
      </c>
      <c r="AK69" s="79">
        <v>1</v>
      </c>
      <c r="AL69" s="85" t="s">
        <v>1007</v>
      </c>
      <c r="AM69" s="79" t="s">
        <v>1189</v>
      </c>
      <c r="AN69" s="79" t="b">
        <v>0</v>
      </c>
      <c r="AO69" s="85" t="s">
        <v>1007</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4</v>
      </c>
      <c r="BE69" s="49">
        <v>18.181818181818183</v>
      </c>
      <c r="BF69" s="48">
        <v>0</v>
      </c>
      <c r="BG69" s="49">
        <v>0</v>
      </c>
      <c r="BH69" s="48">
        <v>0</v>
      </c>
      <c r="BI69" s="49">
        <v>0</v>
      </c>
      <c r="BJ69" s="48">
        <v>18</v>
      </c>
      <c r="BK69" s="49">
        <v>81.81818181818181</v>
      </c>
      <c r="BL69" s="48">
        <v>22</v>
      </c>
    </row>
    <row r="70" spans="1:64" ht="15">
      <c r="A70" s="64" t="s">
        <v>252</v>
      </c>
      <c r="B70" s="64" t="s">
        <v>288</v>
      </c>
      <c r="C70" s="65"/>
      <c r="D70" s="66"/>
      <c r="E70" s="67"/>
      <c r="F70" s="68"/>
      <c r="G70" s="65"/>
      <c r="H70" s="69"/>
      <c r="I70" s="70"/>
      <c r="J70" s="70"/>
      <c r="K70" s="34" t="s">
        <v>65</v>
      </c>
      <c r="L70" s="77">
        <v>174</v>
      </c>
      <c r="M70" s="77"/>
      <c r="N70" s="72"/>
      <c r="O70" s="79" t="s">
        <v>307</v>
      </c>
      <c r="P70" s="81">
        <v>43440.22516203704</v>
      </c>
      <c r="Q70" s="79" t="s">
        <v>374</v>
      </c>
      <c r="R70" s="82" t="s">
        <v>502</v>
      </c>
      <c r="S70" s="79" t="s">
        <v>547</v>
      </c>
      <c r="T70" s="79" t="s">
        <v>575</v>
      </c>
      <c r="U70" s="79"/>
      <c r="V70" s="82" t="s">
        <v>699</v>
      </c>
      <c r="W70" s="81">
        <v>43440.22516203704</v>
      </c>
      <c r="X70" s="82" t="s">
        <v>784</v>
      </c>
      <c r="Y70" s="79"/>
      <c r="Z70" s="79"/>
      <c r="AA70" s="85" t="s">
        <v>1007</v>
      </c>
      <c r="AB70" s="79"/>
      <c r="AC70" s="79" t="b">
        <v>0</v>
      </c>
      <c r="AD70" s="79">
        <v>3</v>
      </c>
      <c r="AE70" s="85" t="s">
        <v>1169</v>
      </c>
      <c r="AF70" s="79" t="b">
        <v>0</v>
      </c>
      <c r="AG70" s="79" t="s">
        <v>1182</v>
      </c>
      <c r="AH70" s="79"/>
      <c r="AI70" s="85" t="s">
        <v>1169</v>
      </c>
      <c r="AJ70" s="79" t="b">
        <v>0</v>
      </c>
      <c r="AK70" s="79">
        <v>0</v>
      </c>
      <c r="AL70" s="85" t="s">
        <v>1169</v>
      </c>
      <c r="AM70" s="79" t="s">
        <v>1188</v>
      </c>
      <c r="AN70" s="79" t="b">
        <v>0</v>
      </c>
      <c r="AO70" s="85" t="s">
        <v>1007</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3</v>
      </c>
      <c r="BD70" s="48">
        <v>4</v>
      </c>
      <c r="BE70" s="49">
        <v>11.428571428571429</v>
      </c>
      <c r="BF70" s="48">
        <v>0</v>
      </c>
      <c r="BG70" s="49">
        <v>0</v>
      </c>
      <c r="BH70" s="48">
        <v>0</v>
      </c>
      <c r="BI70" s="49">
        <v>0</v>
      </c>
      <c r="BJ70" s="48">
        <v>31</v>
      </c>
      <c r="BK70" s="49">
        <v>88.57142857142857</v>
      </c>
      <c r="BL70" s="48">
        <v>35</v>
      </c>
    </row>
    <row r="71" spans="1:64" ht="15">
      <c r="A71" s="64" t="s">
        <v>253</v>
      </c>
      <c r="B71" s="64" t="s">
        <v>289</v>
      </c>
      <c r="C71" s="65"/>
      <c r="D71" s="66"/>
      <c r="E71" s="67"/>
      <c r="F71" s="68"/>
      <c r="G71" s="65"/>
      <c r="H71" s="69"/>
      <c r="I71" s="70"/>
      <c r="J71" s="70"/>
      <c r="K71" s="34" t="s">
        <v>65</v>
      </c>
      <c r="L71" s="77">
        <v>175</v>
      </c>
      <c r="M71" s="77"/>
      <c r="N71" s="72"/>
      <c r="O71" s="79" t="s">
        <v>307</v>
      </c>
      <c r="P71" s="81">
        <v>43446.17092592592</v>
      </c>
      <c r="Q71" s="79" t="s">
        <v>375</v>
      </c>
      <c r="R71" s="79"/>
      <c r="S71" s="79"/>
      <c r="T71" s="79" t="s">
        <v>576</v>
      </c>
      <c r="U71" s="79"/>
      <c r="V71" s="82" t="s">
        <v>701</v>
      </c>
      <c r="W71" s="81">
        <v>43446.17092592592</v>
      </c>
      <c r="X71" s="82" t="s">
        <v>785</v>
      </c>
      <c r="Y71" s="79"/>
      <c r="Z71" s="79"/>
      <c r="AA71" s="85" t="s">
        <v>1008</v>
      </c>
      <c r="AB71" s="79"/>
      <c r="AC71" s="79" t="b">
        <v>0</v>
      </c>
      <c r="AD71" s="79">
        <v>0</v>
      </c>
      <c r="AE71" s="85" t="s">
        <v>1169</v>
      </c>
      <c r="AF71" s="79" t="b">
        <v>0</v>
      </c>
      <c r="AG71" s="79" t="s">
        <v>1182</v>
      </c>
      <c r="AH71" s="79"/>
      <c r="AI71" s="85" t="s">
        <v>1169</v>
      </c>
      <c r="AJ71" s="79" t="b">
        <v>0</v>
      </c>
      <c r="AK71" s="79">
        <v>1</v>
      </c>
      <c r="AL71" s="85" t="s">
        <v>1009</v>
      </c>
      <c r="AM71" s="79" t="s">
        <v>1189</v>
      </c>
      <c r="AN71" s="79" t="b">
        <v>0</v>
      </c>
      <c r="AO71" s="85" t="s">
        <v>1009</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1</v>
      </c>
      <c r="BE71" s="49">
        <v>6.666666666666667</v>
      </c>
      <c r="BF71" s="48">
        <v>0</v>
      </c>
      <c r="BG71" s="49">
        <v>0</v>
      </c>
      <c r="BH71" s="48">
        <v>0</v>
      </c>
      <c r="BI71" s="49">
        <v>0</v>
      </c>
      <c r="BJ71" s="48">
        <v>14</v>
      </c>
      <c r="BK71" s="49">
        <v>93.33333333333333</v>
      </c>
      <c r="BL71" s="48">
        <v>15</v>
      </c>
    </row>
    <row r="72" spans="1:64" ht="15">
      <c r="A72" s="64" t="s">
        <v>252</v>
      </c>
      <c r="B72" s="64" t="s">
        <v>289</v>
      </c>
      <c r="C72" s="65"/>
      <c r="D72" s="66"/>
      <c r="E72" s="67"/>
      <c r="F72" s="68"/>
      <c r="G72" s="65"/>
      <c r="H72" s="69"/>
      <c r="I72" s="70"/>
      <c r="J72" s="70"/>
      <c r="K72" s="34" t="s">
        <v>65</v>
      </c>
      <c r="L72" s="77">
        <v>176</v>
      </c>
      <c r="M72" s="77"/>
      <c r="N72" s="72"/>
      <c r="O72" s="79" t="s">
        <v>307</v>
      </c>
      <c r="P72" s="81">
        <v>43445.7181712963</v>
      </c>
      <c r="Q72" s="79" t="s">
        <v>376</v>
      </c>
      <c r="R72" s="79"/>
      <c r="S72" s="79"/>
      <c r="T72" s="79" t="s">
        <v>576</v>
      </c>
      <c r="U72" s="82" t="s">
        <v>633</v>
      </c>
      <c r="V72" s="82" t="s">
        <v>633</v>
      </c>
      <c r="W72" s="81">
        <v>43445.7181712963</v>
      </c>
      <c r="X72" s="82" t="s">
        <v>786</v>
      </c>
      <c r="Y72" s="79"/>
      <c r="Z72" s="79"/>
      <c r="AA72" s="85" t="s">
        <v>1009</v>
      </c>
      <c r="AB72" s="79"/>
      <c r="AC72" s="79" t="b">
        <v>0</v>
      </c>
      <c r="AD72" s="79">
        <v>1</v>
      </c>
      <c r="AE72" s="85" t="s">
        <v>1169</v>
      </c>
      <c r="AF72" s="79" t="b">
        <v>0</v>
      </c>
      <c r="AG72" s="79" t="s">
        <v>1182</v>
      </c>
      <c r="AH72" s="79"/>
      <c r="AI72" s="85" t="s">
        <v>1169</v>
      </c>
      <c r="AJ72" s="79" t="b">
        <v>0</v>
      </c>
      <c r="AK72" s="79">
        <v>0</v>
      </c>
      <c r="AL72" s="85" t="s">
        <v>1169</v>
      </c>
      <c r="AM72" s="79" t="s">
        <v>1189</v>
      </c>
      <c r="AN72" s="79" t="b">
        <v>0</v>
      </c>
      <c r="AO72" s="85" t="s">
        <v>1009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3</v>
      </c>
      <c r="BD72" s="48">
        <v>1</v>
      </c>
      <c r="BE72" s="49">
        <v>7.6923076923076925</v>
      </c>
      <c r="BF72" s="48">
        <v>0</v>
      </c>
      <c r="BG72" s="49">
        <v>0</v>
      </c>
      <c r="BH72" s="48">
        <v>0</v>
      </c>
      <c r="BI72" s="49">
        <v>0</v>
      </c>
      <c r="BJ72" s="48">
        <v>12</v>
      </c>
      <c r="BK72" s="49">
        <v>92.3076923076923</v>
      </c>
      <c r="BL72" s="48">
        <v>13</v>
      </c>
    </row>
    <row r="73" spans="1:64" ht="15">
      <c r="A73" s="64" t="s">
        <v>254</v>
      </c>
      <c r="B73" s="64" t="s">
        <v>290</v>
      </c>
      <c r="C73" s="65"/>
      <c r="D73" s="66"/>
      <c r="E73" s="67"/>
      <c r="F73" s="68"/>
      <c r="G73" s="65"/>
      <c r="H73" s="69"/>
      <c r="I73" s="70"/>
      <c r="J73" s="70"/>
      <c r="K73" s="34" t="s">
        <v>65</v>
      </c>
      <c r="L73" s="77">
        <v>177</v>
      </c>
      <c r="M73" s="77"/>
      <c r="N73" s="72"/>
      <c r="O73" s="79" t="s">
        <v>307</v>
      </c>
      <c r="P73" s="81">
        <v>43444.686631944445</v>
      </c>
      <c r="Q73" s="79" t="s">
        <v>377</v>
      </c>
      <c r="R73" s="79"/>
      <c r="S73" s="79"/>
      <c r="T73" s="79" t="s">
        <v>577</v>
      </c>
      <c r="U73" s="82" t="s">
        <v>634</v>
      </c>
      <c r="V73" s="82" t="s">
        <v>634</v>
      </c>
      <c r="W73" s="81">
        <v>43444.686631944445</v>
      </c>
      <c r="X73" s="82" t="s">
        <v>787</v>
      </c>
      <c r="Y73" s="79"/>
      <c r="Z73" s="79"/>
      <c r="AA73" s="85" t="s">
        <v>1010</v>
      </c>
      <c r="AB73" s="79"/>
      <c r="AC73" s="79" t="b">
        <v>0</v>
      </c>
      <c r="AD73" s="79">
        <v>2</v>
      </c>
      <c r="AE73" s="85" t="s">
        <v>1169</v>
      </c>
      <c r="AF73" s="79" t="b">
        <v>0</v>
      </c>
      <c r="AG73" s="79" t="s">
        <v>1182</v>
      </c>
      <c r="AH73" s="79"/>
      <c r="AI73" s="85" t="s">
        <v>1169</v>
      </c>
      <c r="AJ73" s="79" t="b">
        <v>0</v>
      </c>
      <c r="AK73" s="79">
        <v>0</v>
      </c>
      <c r="AL73" s="85" t="s">
        <v>1169</v>
      </c>
      <c r="AM73" s="79" t="s">
        <v>1188</v>
      </c>
      <c r="AN73" s="79" t="b">
        <v>0</v>
      </c>
      <c r="AO73" s="85" t="s">
        <v>1010</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254</v>
      </c>
      <c r="B74" s="64" t="s">
        <v>290</v>
      </c>
      <c r="C74" s="65"/>
      <c r="D74" s="66"/>
      <c r="E74" s="67"/>
      <c r="F74" s="68"/>
      <c r="G74" s="65"/>
      <c r="H74" s="69"/>
      <c r="I74" s="70"/>
      <c r="J74" s="70"/>
      <c r="K74" s="34" t="s">
        <v>65</v>
      </c>
      <c r="L74" s="77">
        <v>178</v>
      </c>
      <c r="M74" s="77"/>
      <c r="N74" s="72"/>
      <c r="O74" s="79" t="s">
        <v>307</v>
      </c>
      <c r="P74" s="81">
        <v>43445.77028935185</v>
      </c>
      <c r="Q74" s="79" t="s">
        <v>378</v>
      </c>
      <c r="R74" s="79"/>
      <c r="S74" s="79"/>
      <c r="T74" s="79" t="s">
        <v>578</v>
      </c>
      <c r="U74" s="79"/>
      <c r="V74" s="82" t="s">
        <v>702</v>
      </c>
      <c r="W74" s="81">
        <v>43445.77028935185</v>
      </c>
      <c r="X74" s="82" t="s">
        <v>788</v>
      </c>
      <c r="Y74" s="79"/>
      <c r="Z74" s="79"/>
      <c r="AA74" s="85" t="s">
        <v>1011</v>
      </c>
      <c r="AB74" s="85" t="s">
        <v>1045</v>
      </c>
      <c r="AC74" s="79" t="b">
        <v>0</v>
      </c>
      <c r="AD74" s="79">
        <v>1</v>
      </c>
      <c r="AE74" s="85" t="s">
        <v>1170</v>
      </c>
      <c r="AF74" s="79" t="b">
        <v>0</v>
      </c>
      <c r="AG74" s="79" t="s">
        <v>1182</v>
      </c>
      <c r="AH74" s="79"/>
      <c r="AI74" s="85" t="s">
        <v>1169</v>
      </c>
      <c r="AJ74" s="79" t="b">
        <v>0</v>
      </c>
      <c r="AK74" s="79">
        <v>1</v>
      </c>
      <c r="AL74" s="85" t="s">
        <v>1169</v>
      </c>
      <c r="AM74" s="79" t="s">
        <v>1201</v>
      </c>
      <c r="AN74" s="79" t="b">
        <v>0</v>
      </c>
      <c r="AO74" s="85" t="s">
        <v>1045</v>
      </c>
      <c r="AP74" s="79" t="s">
        <v>176</v>
      </c>
      <c r="AQ74" s="79">
        <v>0</v>
      </c>
      <c r="AR74" s="79">
        <v>0</v>
      </c>
      <c r="AS74" s="79" t="s">
        <v>1207</v>
      </c>
      <c r="AT74" s="79" t="s">
        <v>1211</v>
      </c>
      <c r="AU74" s="79" t="s">
        <v>1213</v>
      </c>
      <c r="AV74" s="79" t="s">
        <v>1215</v>
      </c>
      <c r="AW74" s="79" t="s">
        <v>1219</v>
      </c>
      <c r="AX74" s="79" t="s">
        <v>1223</v>
      </c>
      <c r="AY74" s="79" t="s">
        <v>1226</v>
      </c>
      <c r="AZ74" s="82" t="s">
        <v>1228</v>
      </c>
      <c r="BA74">
        <v>2</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253</v>
      </c>
      <c r="B75" s="64" t="s">
        <v>290</v>
      </c>
      <c r="C75" s="65"/>
      <c r="D75" s="66"/>
      <c r="E75" s="67"/>
      <c r="F75" s="68"/>
      <c r="G75" s="65"/>
      <c r="H75" s="69"/>
      <c r="I75" s="70"/>
      <c r="J75" s="70"/>
      <c r="K75" s="34" t="s">
        <v>65</v>
      </c>
      <c r="L75" s="77">
        <v>179</v>
      </c>
      <c r="M75" s="77"/>
      <c r="N75" s="72"/>
      <c r="O75" s="79" t="s">
        <v>307</v>
      </c>
      <c r="P75" s="81">
        <v>43446.17084490741</v>
      </c>
      <c r="Q75" s="79" t="s">
        <v>379</v>
      </c>
      <c r="R75" s="79"/>
      <c r="S75" s="79"/>
      <c r="T75" s="79"/>
      <c r="U75" s="79"/>
      <c r="V75" s="82" t="s">
        <v>701</v>
      </c>
      <c r="W75" s="81">
        <v>43446.17084490741</v>
      </c>
      <c r="X75" s="82" t="s">
        <v>789</v>
      </c>
      <c r="Y75" s="79"/>
      <c r="Z75" s="79"/>
      <c r="AA75" s="85" t="s">
        <v>1012</v>
      </c>
      <c r="AB75" s="79"/>
      <c r="AC75" s="79" t="b">
        <v>0</v>
      </c>
      <c r="AD75" s="79">
        <v>0</v>
      </c>
      <c r="AE75" s="85" t="s">
        <v>1169</v>
      </c>
      <c r="AF75" s="79" t="b">
        <v>0</v>
      </c>
      <c r="AG75" s="79" t="s">
        <v>1182</v>
      </c>
      <c r="AH75" s="79"/>
      <c r="AI75" s="85" t="s">
        <v>1169</v>
      </c>
      <c r="AJ75" s="79" t="b">
        <v>0</v>
      </c>
      <c r="AK75" s="79">
        <v>2</v>
      </c>
      <c r="AL75" s="85" t="s">
        <v>1011</v>
      </c>
      <c r="AM75" s="79" t="s">
        <v>1189</v>
      </c>
      <c r="AN75" s="79" t="b">
        <v>0</v>
      </c>
      <c r="AO75" s="85" t="s">
        <v>1011</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1</v>
      </c>
      <c r="BD75" s="48"/>
      <c r="BE75" s="49"/>
      <c r="BF75" s="48"/>
      <c r="BG75" s="49"/>
      <c r="BH75" s="48"/>
      <c r="BI75" s="49"/>
      <c r="BJ75" s="48"/>
      <c r="BK75" s="49"/>
      <c r="BL75" s="48"/>
    </row>
    <row r="76" spans="1:64" ht="15">
      <c r="A76" s="64" t="s">
        <v>252</v>
      </c>
      <c r="B76" s="64" t="s">
        <v>290</v>
      </c>
      <c r="C76" s="65"/>
      <c r="D76" s="66"/>
      <c r="E76" s="67"/>
      <c r="F76" s="68"/>
      <c r="G76" s="65"/>
      <c r="H76" s="69"/>
      <c r="I76" s="70"/>
      <c r="J76" s="70"/>
      <c r="K76" s="34" t="s">
        <v>65</v>
      </c>
      <c r="L76" s="77">
        <v>180</v>
      </c>
      <c r="M76" s="77"/>
      <c r="N76" s="72"/>
      <c r="O76" s="79" t="s">
        <v>307</v>
      </c>
      <c r="P76" s="81">
        <v>43445.82980324074</v>
      </c>
      <c r="Q76" s="79" t="s">
        <v>379</v>
      </c>
      <c r="R76" s="79"/>
      <c r="S76" s="79"/>
      <c r="T76" s="79"/>
      <c r="U76" s="79"/>
      <c r="V76" s="82" t="s">
        <v>699</v>
      </c>
      <c r="W76" s="81">
        <v>43445.82980324074</v>
      </c>
      <c r="X76" s="82" t="s">
        <v>790</v>
      </c>
      <c r="Y76" s="79"/>
      <c r="Z76" s="79"/>
      <c r="AA76" s="85" t="s">
        <v>1013</v>
      </c>
      <c r="AB76" s="79"/>
      <c r="AC76" s="79" t="b">
        <v>0</v>
      </c>
      <c r="AD76" s="79">
        <v>0</v>
      </c>
      <c r="AE76" s="85" t="s">
        <v>1169</v>
      </c>
      <c r="AF76" s="79" t="b">
        <v>0</v>
      </c>
      <c r="AG76" s="79" t="s">
        <v>1182</v>
      </c>
      <c r="AH76" s="79"/>
      <c r="AI76" s="85" t="s">
        <v>1169</v>
      </c>
      <c r="AJ76" s="79" t="b">
        <v>0</v>
      </c>
      <c r="AK76" s="79">
        <v>1</v>
      </c>
      <c r="AL76" s="85" t="s">
        <v>1011</v>
      </c>
      <c r="AM76" s="79" t="s">
        <v>1189</v>
      </c>
      <c r="AN76" s="79" t="b">
        <v>0</v>
      </c>
      <c r="AO76" s="85" t="s">
        <v>1011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255</v>
      </c>
      <c r="B77" s="64" t="s">
        <v>291</v>
      </c>
      <c r="C77" s="65"/>
      <c r="D77" s="66"/>
      <c r="E77" s="67"/>
      <c r="F77" s="68"/>
      <c r="G77" s="65"/>
      <c r="H77" s="69"/>
      <c r="I77" s="70"/>
      <c r="J77" s="70"/>
      <c r="K77" s="34" t="s">
        <v>65</v>
      </c>
      <c r="L77" s="77">
        <v>181</v>
      </c>
      <c r="M77" s="77"/>
      <c r="N77" s="72"/>
      <c r="O77" s="79" t="s">
        <v>307</v>
      </c>
      <c r="P77" s="81">
        <v>43446.723703703705</v>
      </c>
      <c r="Q77" s="79" t="s">
        <v>380</v>
      </c>
      <c r="R77" s="79"/>
      <c r="S77" s="79"/>
      <c r="T77" s="79" t="s">
        <v>579</v>
      </c>
      <c r="U77" s="79"/>
      <c r="V77" s="82" t="s">
        <v>703</v>
      </c>
      <c r="W77" s="81">
        <v>43446.723703703705</v>
      </c>
      <c r="X77" s="82" t="s">
        <v>791</v>
      </c>
      <c r="Y77" s="79"/>
      <c r="Z77" s="79"/>
      <c r="AA77" s="85" t="s">
        <v>1014</v>
      </c>
      <c r="AB77" s="79"/>
      <c r="AC77" s="79" t="b">
        <v>0</v>
      </c>
      <c r="AD77" s="79">
        <v>0</v>
      </c>
      <c r="AE77" s="85" t="s">
        <v>1169</v>
      </c>
      <c r="AF77" s="79" t="b">
        <v>0</v>
      </c>
      <c r="AG77" s="79" t="s">
        <v>1182</v>
      </c>
      <c r="AH77" s="79"/>
      <c r="AI77" s="85" t="s">
        <v>1169</v>
      </c>
      <c r="AJ77" s="79" t="b">
        <v>0</v>
      </c>
      <c r="AK77" s="79">
        <v>1</v>
      </c>
      <c r="AL77" s="85" t="s">
        <v>1016</v>
      </c>
      <c r="AM77" s="79" t="s">
        <v>1189</v>
      </c>
      <c r="AN77" s="79" t="b">
        <v>0</v>
      </c>
      <c r="AO77" s="85" t="s">
        <v>1016</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5.2631578947368425</v>
      </c>
      <c r="BF77" s="48">
        <v>0</v>
      </c>
      <c r="BG77" s="49">
        <v>0</v>
      </c>
      <c r="BH77" s="48">
        <v>0</v>
      </c>
      <c r="BI77" s="49">
        <v>0</v>
      </c>
      <c r="BJ77" s="48">
        <v>18</v>
      </c>
      <c r="BK77" s="49">
        <v>94.73684210526316</v>
      </c>
      <c r="BL77" s="48">
        <v>19</v>
      </c>
    </row>
    <row r="78" spans="1:64" ht="15">
      <c r="A78" s="64" t="s">
        <v>253</v>
      </c>
      <c r="B78" s="64" t="s">
        <v>291</v>
      </c>
      <c r="C78" s="65"/>
      <c r="D78" s="66"/>
      <c r="E78" s="67"/>
      <c r="F78" s="68"/>
      <c r="G78" s="65"/>
      <c r="H78" s="69"/>
      <c r="I78" s="70"/>
      <c r="J78" s="70"/>
      <c r="K78" s="34" t="s">
        <v>65</v>
      </c>
      <c r="L78" s="77">
        <v>182</v>
      </c>
      <c r="M78" s="77"/>
      <c r="N78" s="72"/>
      <c r="O78" s="79" t="s">
        <v>307</v>
      </c>
      <c r="P78" s="81">
        <v>43452.14082175926</v>
      </c>
      <c r="Q78" s="79" t="s">
        <v>380</v>
      </c>
      <c r="R78" s="79"/>
      <c r="S78" s="79"/>
      <c r="T78" s="79" t="s">
        <v>579</v>
      </c>
      <c r="U78" s="79"/>
      <c r="V78" s="82" t="s">
        <v>701</v>
      </c>
      <c r="W78" s="81">
        <v>43452.14082175926</v>
      </c>
      <c r="X78" s="82" t="s">
        <v>792</v>
      </c>
      <c r="Y78" s="79"/>
      <c r="Z78" s="79"/>
      <c r="AA78" s="85" t="s">
        <v>1015</v>
      </c>
      <c r="AB78" s="79"/>
      <c r="AC78" s="79" t="b">
        <v>0</v>
      </c>
      <c r="AD78" s="79">
        <v>0</v>
      </c>
      <c r="AE78" s="85" t="s">
        <v>1169</v>
      </c>
      <c r="AF78" s="79" t="b">
        <v>0</v>
      </c>
      <c r="AG78" s="79" t="s">
        <v>1182</v>
      </c>
      <c r="AH78" s="79"/>
      <c r="AI78" s="85" t="s">
        <v>1169</v>
      </c>
      <c r="AJ78" s="79" t="b">
        <v>0</v>
      </c>
      <c r="AK78" s="79">
        <v>2</v>
      </c>
      <c r="AL78" s="85" t="s">
        <v>1016</v>
      </c>
      <c r="AM78" s="79" t="s">
        <v>1189</v>
      </c>
      <c r="AN78" s="79" t="b">
        <v>0</v>
      </c>
      <c r="AO78" s="85" t="s">
        <v>1016</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1</v>
      </c>
      <c r="BD78" s="48">
        <v>1</v>
      </c>
      <c r="BE78" s="49">
        <v>5.2631578947368425</v>
      </c>
      <c r="BF78" s="48">
        <v>0</v>
      </c>
      <c r="BG78" s="49">
        <v>0</v>
      </c>
      <c r="BH78" s="48">
        <v>0</v>
      </c>
      <c r="BI78" s="49">
        <v>0</v>
      </c>
      <c r="BJ78" s="48">
        <v>18</v>
      </c>
      <c r="BK78" s="49">
        <v>94.73684210526316</v>
      </c>
      <c r="BL78" s="48">
        <v>19</v>
      </c>
    </row>
    <row r="79" spans="1:64" ht="15">
      <c r="A79" s="64" t="s">
        <v>252</v>
      </c>
      <c r="B79" s="64" t="s">
        <v>291</v>
      </c>
      <c r="C79" s="65"/>
      <c r="D79" s="66"/>
      <c r="E79" s="67"/>
      <c r="F79" s="68"/>
      <c r="G79" s="65"/>
      <c r="H79" s="69"/>
      <c r="I79" s="70"/>
      <c r="J79" s="70"/>
      <c r="K79" s="34" t="s">
        <v>65</v>
      </c>
      <c r="L79" s="77">
        <v>183</v>
      </c>
      <c r="M79" s="77"/>
      <c r="N79" s="72"/>
      <c r="O79" s="79" t="s">
        <v>307</v>
      </c>
      <c r="P79" s="81">
        <v>43446.72289351852</v>
      </c>
      <c r="Q79" s="79" t="s">
        <v>381</v>
      </c>
      <c r="R79" s="79"/>
      <c r="S79" s="79"/>
      <c r="T79" s="79" t="s">
        <v>580</v>
      </c>
      <c r="U79" s="82" t="s">
        <v>635</v>
      </c>
      <c r="V79" s="82" t="s">
        <v>635</v>
      </c>
      <c r="W79" s="81">
        <v>43446.72289351852</v>
      </c>
      <c r="X79" s="82" t="s">
        <v>793</v>
      </c>
      <c r="Y79" s="79"/>
      <c r="Z79" s="79"/>
      <c r="AA79" s="85" t="s">
        <v>1016</v>
      </c>
      <c r="AB79" s="79"/>
      <c r="AC79" s="79" t="b">
        <v>0</v>
      </c>
      <c r="AD79" s="79">
        <v>0</v>
      </c>
      <c r="AE79" s="85" t="s">
        <v>1169</v>
      </c>
      <c r="AF79" s="79" t="b">
        <v>0</v>
      </c>
      <c r="AG79" s="79" t="s">
        <v>1182</v>
      </c>
      <c r="AH79" s="79"/>
      <c r="AI79" s="85" t="s">
        <v>1169</v>
      </c>
      <c r="AJ79" s="79" t="b">
        <v>0</v>
      </c>
      <c r="AK79" s="79">
        <v>1</v>
      </c>
      <c r="AL79" s="85" t="s">
        <v>1169</v>
      </c>
      <c r="AM79" s="79" t="s">
        <v>1189</v>
      </c>
      <c r="AN79" s="79" t="b">
        <v>0</v>
      </c>
      <c r="AO79" s="85" t="s">
        <v>1016</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5</v>
      </c>
      <c r="BF79" s="48">
        <v>0</v>
      </c>
      <c r="BG79" s="49">
        <v>0</v>
      </c>
      <c r="BH79" s="48">
        <v>0</v>
      </c>
      <c r="BI79" s="49">
        <v>0</v>
      </c>
      <c r="BJ79" s="48">
        <v>19</v>
      </c>
      <c r="BK79" s="49">
        <v>95</v>
      </c>
      <c r="BL79" s="48">
        <v>20</v>
      </c>
    </row>
    <row r="80" spans="1:64" ht="15">
      <c r="A80" s="64" t="s">
        <v>255</v>
      </c>
      <c r="B80" s="64" t="s">
        <v>292</v>
      </c>
      <c r="C80" s="65"/>
      <c r="D80" s="66"/>
      <c r="E80" s="67"/>
      <c r="F80" s="68"/>
      <c r="G80" s="65"/>
      <c r="H80" s="69"/>
      <c r="I80" s="70"/>
      <c r="J80" s="70"/>
      <c r="K80" s="34" t="s">
        <v>65</v>
      </c>
      <c r="L80" s="77">
        <v>186</v>
      </c>
      <c r="M80" s="77"/>
      <c r="N80" s="72"/>
      <c r="O80" s="79" t="s">
        <v>307</v>
      </c>
      <c r="P80" s="81">
        <v>43445.69006944444</v>
      </c>
      <c r="Q80" s="79" t="s">
        <v>382</v>
      </c>
      <c r="R80" s="79"/>
      <c r="S80" s="79"/>
      <c r="T80" s="79"/>
      <c r="U80" s="79"/>
      <c r="V80" s="82" t="s">
        <v>703</v>
      </c>
      <c r="W80" s="81">
        <v>43445.69006944444</v>
      </c>
      <c r="X80" s="82" t="s">
        <v>794</v>
      </c>
      <c r="Y80" s="79"/>
      <c r="Z80" s="79"/>
      <c r="AA80" s="85" t="s">
        <v>1017</v>
      </c>
      <c r="AB80" s="79"/>
      <c r="AC80" s="79" t="b">
        <v>0</v>
      </c>
      <c r="AD80" s="79">
        <v>0</v>
      </c>
      <c r="AE80" s="85" t="s">
        <v>1169</v>
      </c>
      <c r="AF80" s="79" t="b">
        <v>0</v>
      </c>
      <c r="AG80" s="79" t="s">
        <v>1182</v>
      </c>
      <c r="AH80" s="79"/>
      <c r="AI80" s="85" t="s">
        <v>1169</v>
      </c>
      <c r="AJ80" s="79" t="b">
        <v>0</v>
      </c>
      <c r="AK80" s="79">
        <v>3</v>
      </c>
      <c r="AL80" s="85" t="s">
        <v>1010</v>
      </c>
      <c r="AM80" s="79" t="s">
        <v>1189</v>
      </c>
      <c r="AN80" s="79" t="b">
        <v>0</v>
      </c>
      <c r="AO80" s="85" t="s">
        <v>1010</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4.3478260869565215</v>
      </c>
      <c r="BF80" s="48">
        <v>1</v>
      </c>
      <c r="BG80" s="49">
        <v>4.3478260869565215</v>
      </c>
      <c r="BH80" s="48">
        <v>0</v>
      </c>
      <c r="BI80" s="49">
        <v>0</v>
      </c>
      <c r="BJ80" s="48">
        <v>21</v>
      </c>
      <c r="BK80" s="49">
        <v>91.30434782608695</v>
      </c>
      <c r="BL80" s="48">
        <v>23</v>
      </c>
    </row>
    <row r="81" spans="1:64" ht="15">
      <c r="A81" s="64" t="s">
        <v>253</v>
      </c>
      <c r="B81" s="64" t="s">
        <v>292</v>
      </c>
      <c r="C81" s="65"/>
      <c r="D81" s="66"/>
      <c r="E81" s="67"/>
      <c r="F81" s="68"/>
      <c r="G81" s="65"/>
      <c r="H81" s="69"/>
      <c r="I81" s="70"/>
      <c r="J81" s="70"/>
      <c r="K81" s="34" t="s">
        <v>65</v>
      </c>
      <c r="L81" s="77">
        <v>187</v>
      </c>
      <c r="M81" s="77"/>
      <c r="N81" s="72"/>
      <c r="O81" s="79" t="s">
        <v>307</v>
      </c>
      <c r="P81" s="81">
        <v>43445.173472222225</v>
      </c>
      <c r="Q81" s="79" t="s">
        <v>382</v>
      </c>
      <c r="R81" s="79"/>
      <c r="S81" s="79"/>
      <c r="T81" s="79"/>
      <c r="U81" s="79"/>
      <c r="V81" s="82" t="s">
        <v>701</v>
      </c>
      <c r="W81" s="81">
        <v>43445.173472222225</v>
      </c>
      <c r="X81" s="82" t="s">
        <v>795</v>
      </c>
      <c r="Y81" s="79"/>
      <c r="Z81" s="79"/>
      <c r="AA81" s="85" t="s">
        <v>1018</v>
      </c>
      <c r="AB81" s="79"/>
      <c r="AC81" s="79" t="b">
        <v>0</v>
      </c>
      <c r="AD81" s="79">
        <v>0</v>
      </c>
      <c r="AE81" s="85" t="s">
        <v>1169</v>
      </c>
      <c r="AF81" s="79" t="b">
        <v>0</v>
      </c>
      <c r="AG81" s="79" t="s">
        <v>1182</v>
      </c>
      <c r="AH81" s="79"/>
      <c r="AI81" s="85" t="s">
        <v>1169</v>
      </c>
      <c r="AJ81" s="79" t="b">
        <v>0</v>
      </c>
      <c r="AK81" s="79">
        <v>3</v>
      </c>
      <c r="AL81" s="85" t="s">
        <v>1010</v>
      </c>
      <c r="AM81" s="79" t="s">
        <v>1189</v>
      </c>
      <c r="AN81" s="79" t="b">
        <v>0</v>
      </c>
      <c r="AO81" s="85" t="s">
        <v>1010</v>
      </c>
      <c r="AP81" s="79" t="s">
        <v>176</v>
      </c>
      <c r="AQ81" s="79">
        <v>0</v>
      </c>
      <c r="AR81" s="79">
        <v>0</v>
      </c>
      <c r="AS81" s="79"/>
      <c r="AT81" s="79"/>
      <c r="AU81" s="79"/>
      <c r="AV81" s="79"/>
      <c r="AW81" s="79"/>
      <c r="AX81" s="79"/>
      <c r="AY81" s="79"/>
      <c r="AZ81" s="79"/>
      <c r="BA81">
        <v>2</v>
      </c>
      <c r="BB81" s="78" t="str">
        <f>REPLACE(INDEX(GroupVertices[Group],MATCH(Edges24[[#This Row],[Vertex 1]],GroupVertices[Vertex],0)),1,1,"")</f>
        <v>3</v>
      </c>
      <c r="BC81" s="78" t="str">
        <f>REPLACE(INDEX(GroupVertices[Group],MATCH(Edges24[[#This Row],[Vertex 2]],GroupVertices[Vertex],0)),1,1,"")</f>
        <v>1</v>
      </c>
      <c r="BD81" s="48">
        <v>1</v>
      </c>
      <c r="BE81" s="49">
        <v>4.3478260869565215</v>
      </c>
      <c r="BF81" s="48">
        <v>1</v>
      </c>
      <c r="BG81" s="49">
        <v>4.3478260869565215</v>
      </c>
      <c r="BH81" s="48">
        <v>0</v>
      </c>
      <c r="BI81" s="49">
        <v>0</v>
      </c>
      <c r="BJ81" s="48">
        <v>21</v>
      </c>
      <c r="BK81" s="49">
        <v>91.30434782608695</v>
      </c>
      <c r="BL81" s="48">
        <v>23</v>
      </c>
    </row>
    <row r="82" spans="1:64" ht="15">
      <c r="A82" s="64" t="s">
        <v>252</v>
      </c>
      <c r="B82" s="64" t="s">
        <v>292</v>
      </c>
      <c r="C82" s="65"/>
      <c r="D82" s="66"/>
      <c r="E82" s="67"/>
      <c r="F82" s="68"/>
      <c r="G82" s="65"/>
      <c r="H82" s="69"/>
      <c r="I82" s="70"/>
      <c r="J82" s="70"/>
      <c r="K82" s="34" t="s">
        <v>65</v>
      </c>
      <c r="L82" s="77">
        <v>189</v>
      </c>
      <c r="M82" s="77"/>
      <c r="N82" s="72"/>
      <c r="O82" s="79" t="s">
        <v>307</v>
      </c>
      <c r="P82" s="81">
        <v>43445.16998842593</v>
      </c>
      <c r="Q82" s="79" t="s">
        <v>382</v>
      </c>
      <c r="R82" s="79"/>
      <c r="S82" s="79"/>
      <c r="T82" s="79"/>
      <c r="U82" s="79"/>
      <c r="V82" s="82" t="s">
        <v>699</v>
      </c>
      <c r="W82" s="81">
        <v>43445.16998842593</v>
      </c>
      <c r="X82" s="82" t="s">
        <v>796</v>
      </c>
      <c r="Y82" s="79"/>
      <c r="Z82" s="79"/>
      <c r="AA82" s="85" t="s">
        <v>1019</v>
      </c>
      <c r="AB82" s="79"/>
      <c r="AC82" s="79" t="b">
        <v>0</v>
      </c>
      <c r="AD82" s="79">
        <v>0</v>
      </c>
      <c r="AE82" s="85" t="s">
        <v>1169</v>
      </c>
      <c r="AF82" s="79" t="b">
        <v>0</v>
      </c>
      <c r="AG82" s="79" t="s">
        <v>1182</v>
      </c>
      <c r="AH82" s="79"/>
      <c r="AI82" s="85" t="s">
        <v>1169</v>
      </c>
      <c r="AJ82" s="79" t="b">
        <v>0</v>
      </c>
      <c r="AK82" s="79">
        <v>3</v>
      </c>
      <c r="AL82" s="85" t="s">
        <v>1010</v>
      </c>
      <c r="AM82" s="79" t="s">
        <v>1189</v>
      </c>
      <c r="AN82" s="79" t="b">
        <v>0</v>
      </c>
      <c r="AO82" s="85" t="s">
        <v>1010</v>
      </c>
      <c r="AP82" s="79" t="s">
        <v>176</v>
      </c>
      <c r="AQ82" s="79">
        <v>0</v>
      </c>
      <c r="AR82" s="79">
        <v>0</v>
      </c>
      <c r="AS82" s="79"/>
      <c r="AT82" s="79"/>
      <c r="AU82" s="79"/>
      <c r="AV82" s="79"/>
      <c r="AW82" s="79"/>
      <c r="AX82" s="79"/>
      <c r="AY82" s="79"/>
      <c r="AZ82" s="79"/>
      <c r="BA82">
        <v>3</v>
      </c>
      <c r="BB82" s="78" t="str">
        <f>REPLACE(INDEX(GroupVertices[Group],MATCH(Edges24[[#This Row],[Vertex 1]],GroupVertices[Vertex],0)),1,1,"")</f>
        <v>1</v>
      </c>
      <c r="BC82" s="78" t="str">
        <f>REPLACE(INDEX(GroupVertices[Group],MATCH(Edges24[[#This Row],[Vertex 2]],GroupVertices[Vertex],0)),1,1,"")</f>
        <v>1</v>
      </c>
      <c r="BD82" s="48">
        <v>1</v>
      </c>
      <c r="BE82" s="49">
        <v>4.3478260869565215</v>
      </c>
      <c r="BF82" s="48">
        <v>1</v>
      </c>
      <c r="BG82" s="49">
        <v>4.3478260869565215</v>
      </c>
      <c r="BH82" s="48">
        <v>0</v>
      </c>
      <c r="BI82" s="49">
        <v>0</v>
      </c>
      <c r="BJ82" s="48">
        <v>21</v>
      </c>
      <c r="BK82" s="49">
        <v>91.30434782608695</v>
      </c>
      <c r="BL82" s="48">
        <v>23</v>
      </c>
    </row>
    <row r="83" spans="1:64" ht="15">
      <c r="A83" s="64" t="s">
        <v>252</v>
      </c>
      <c r="B83" s="64" t="s">
        <v>292</v>
      </c>
      <c r="C83" s="65"/>
      <c r="D83" s="66"/>
      <c r="E83" s="67"/>
      <c r="F83" s="68"/>
      <c r="G83" s="65"/>
      <c r="H83" s="69"/>
      <c r="I83" s="70"/>
      <c r="J83" s="70"/>
      <c r="K83" s="34" t="s">
        <v>65</v>
      </c>
      <c r="L83" s="77">
        <v>191</v>
      </c>
      <c r="M83" s="77"/>
      <c r="N83" s="72"/>
      <c r="O83" s="79" t="s">
        <v>307</v>
      </c>
      <c r="P83" s="81">
        <v>43452.82127314815</v>
      </c>
      <c r="Q83" s="79" t="s">
        <v>383</v>
      </c>
      <c r="R83" s="82" t="s">
        <v>503</v>
      </c>
      <c r="S83" s="79" t="s">
        <v>547</v>
      </c>
      <c r="T83" s="79" t="s">
        <v>581</v>
      </c>
      <c r="U83" s="79"/>
      <c r="V83" s="82" t="s">
        <v>699</v>
      </c>
      <c r="W83" s="81">
        <v>43452.82127314815</v>
      </c>
      <c r="X83" s="82" t="s">
        <v>797</v>
      </c>
      <c r="Y83" s="79"/>
      <c r="Z83" s="79"/>
      <c r="AA83" s="85" t="s">
        <v>1020</v>
      </c>
      <c r="AB83" s="79"/>
      <c r="AC83" s="79" t="b">
        <v>0</v>
      </c>
      <c r="AD83" s="79">
        <v>1</v>
      </c>
      <c r="AE83" s="85" t="s">
        <v>1169</v>
      </c>
      <c r="AF83" s="79" t="b">
        <v>0</v>
      </c>
      <c r="AG83" s="79" t="s">
        <v>1182</v>
      </c>
      <c r="AH83" s="79"/>
      <c r="AI83" s="85" t="s">
        <v>1169</v>
      </c>
      <c r="AJ83" s="79" t="b">
        <v>0</v>
      </c>
      <c r="AK83" s="79">
        <v>0</v>
      </c>
      <c r="AL83" s="85" t="s">
        <v>1169</v>
      </c>
      <c r="AM83" s="79" t="s">
        <v>1188</v>
      </c>
      <c r="AN83" s="79" t="b">
        <v>0</v>
      </c>
      <c r="AO83" s="85" t="s">
        <v>1020</v>
      </c>
      <c r="AP83" s="79" t="s">
        <v>176</v>
      </c>
      <c r="AQ83" s="79">
        <v>0</v>
      </c>
      <c r="AR83" s="79">
        <v>0</v>
      </c>
      <c r="AS83" s="79"/>
      <c r="AT83" s="79"/>
      <c r="AU83" s="79"/>
      <c r="AV83" s="79"/>
      <c r="AW83" s="79"/>
      <c r="AX83" s="79"/>
      <c r="AY83" s="79"/>
      <c r="AZ83" s="79"/>
      <c r="BA83">
        <v>3</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252</v>
      </c>
      <c r="B84" s="64" t="s">
        <v>293</v>
      </c>
      <c r="C84" s="65"/>
      <c r="D84" s="66"/>
      <c r="E84" s="67"/>
      <c r="F84" s="68"/>
      <c r="G84" s="65"/>
      <c r="H84" s="69"/>
      <c r="I84" s="70"/>
      <c r="J84" s="70"/>
      <c r="K84" s="34" t="s">
        <v>65</v>
      </c>
      <c r="L84" s="77">
        <v>192</v>
      </c>
      <c r="M84" s="77"/>
      <c r="N84" s="72"/>
      <c r="O84" s="79" t="s">
        <v>307</v>
      </c>
      <c r="P84" s="81">
        <v>43467.822962962964</v>
      </c>
      <c r="Q84" s="79" t="s">
        <v>384</v>
      </c>
      <c r="R84" s="79"/>
      <c r="S84" s="79"/>
      <c r="T84" s="79"/>
      <c r="U84" s="79"/>
      <c r="V84" s="82" t="s">
        <v>699</v>
      </c>
      <c r="W84" s="81">
        <v>43467.822962962964</v>
      </c>
      <c r="X84" s="82" t="s">
        <v>798</v>
      </c>
      <c r="Y84" s="79"/>
      <c r="Z84" s="79"/>
      <c r="AA84" s="85" t="s">
        <v>1021</v>
      </c>
      <c r="AB84" s="85" t="s">
        <v>1166</v>
      </c>
      <c r="AC84" s="79" t="b">
        <v>0</v>
      </c>
      <c r="AD84" s="79">
        <v>2</v>
      </c>
      <c r="AE84" s="85" t="s">
        <v>1180</v>
      </c>
      <c r="AF84" s="79" t="b">
        <v>0</v>
      </c>
      <c r="AG84" s="79" t="s">
        <v>1182</v>
      </c>
      <c r="AH84" s="79"/>
      <c r="AI84" s="85" t="s">
        <v>1169</v>
      </c>
      <c r="AJ84" s="79" t="b">
        <v>0</v>
      </c>
      <c r="AK84" s="79">
        <v>0</v>
      </c>
      <c r="AL84" s="85" t="s">
        <v>1169</v>
      </c>
      <c r="AM84" s="79" t="s">
        <v>1188</v>
      </c>
      <c r="AN84" s="79" t="b">
        <v>0</v>
      </c>
      <c r="AO84" s="85" t="s">
        <v>1166</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256</v>
      </c>
      <c r="B85" s="64" t="s">
        <v>294</v>
      </c>
      <c r="C85" s="65"/>
      <c r="D85" s="66"/>
      <c r="E85" s="67"/>
      <c r="F85" s="68"/>
      <c r="G85" s="65"/>
      <c r="H85" s="69"/>
      <c r="I85" s="70"/>
      <c r="J85" s="70"/>
      <c r="K85" s="34" t="s">
        <v>65</v>
      </c>
      <c r="L85" s="77">
        <v>193</v>
      </c>
      <c r="M85" s="77"/>
      <c r="N85" s="72"/>
      <c r="O85" s="79" t="s">
        <v>307</v>
      </c>
      <c r="P85" s="81">
        <v>43451.8437962963</v>
      </c>
      <c r="Q85" s="79" t="s">
        <v>385</v>
      </c>
      <c r="R85" s="79"/>
      <c r="S85" s="79"/>
      <c r="T85" s="79"/>
      <c r="U85" s="79"/>
      <c r="V85" s="82" t="s">
        <v>704</v>
      </c>
      <c r="W85" s="81">
        <v>43451.8437962963</v>
      </c>
      <c r="X85" s="82" t="s">
        <v>799</v>
      </c>
      <c r="Y85" s="79"/>
      <c r="Z85" s="79"/>
      <c r="AA85" s="85" t="s">
        <v>1022</v>
      </c>
      <c r="AB85" s="79"/>
      <c r="AC85" s="79" t="b">
        <v>0</v>
      </c>
      <c r="AD85" s="79">
        <v>0</v>
      </c>
      <c r="AE85" s="85" t="s">
        <v>1169</v>
      </c>
      <c r="AF85" s="79" t="b">
        <v>0</v>
      </c>
      <c r="AG85" s="79" t="s">
        <v>1182</v>
      </c>
      <c r="AH85" s="79"/>
      <c r="AI85" s="85" t="s">
        <v>1169</v>
      </c>
      <c r="AJ85" s="79" t="b">
        <v>0</v>
      </c>
      <c r="AK85" s="79">
        <v>1</v>
      </c>
      <c r="AL85" s="85" t="s">
        <v>1030</v>
      </c>
      <c r="AM85" s="79" t="s">
        <v>1189</v>
      </c>
      <c r="AN85" s="79" t="b">
        <v>0</v>
      </c>
      <c r="AO85" s="85" t="s">
        <v>1030</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1</v>
      </c>
      <c r="BG85" s="49">
        <v>5.2631578947368425</v>
      </c>
      <c r="BH85" s="48">
        <v>0</v>
      </c>
      <c r="BI85" s="49">
        <v>0</v>
      </c>
      <c r="BJ85" s="48">
        <v>18</v>
      </c>
      <c r="BK85" s="49">
        <v>94.73684210526316</v>
      </c>
      <c r="BL85" s="48">
        <v>19</v>
      </c>
    </row>
    <row r="86" spans="1:64" ht="15">
      <c r="A86" s="64" t="s">
        <v>256</v>
      </c>
      <c r="B86" s="64" t="s">
        <v>295</v>
      </c>
      <c r="C86" s="65"/>
      <c r="D86" s="66"/>
      <c r="E86" s="67"/>
      <c r="F86" s="68"/>
      <c r="G86" s="65"/>
      <c r="H86" s="69"/>
      <c r="I86" s="70"/>
      <c r="J86" s="70"/>
      <c r="K86" s="34" t="s">
        <v>65</v>
      </c>
      <c r="L86" s="77">
        <v>195</v>
      </c>
      <c r="M86" s="77"/>
      <c r="N86" s="72"/>
      <c r="O86" s="79" t="s">
        <v>307</v>
      </c>
      <c r="P86" s="81">
        <v>43452.93414351852</v>
      </c>
      <c r="Q86" s="79" t="s">
        <v>386</v>
      </c>
      <c r="R86" s="79"/>
      <c r="S86" s="79"/>
      <c r="T86" s="79"/>
      <c r="U86" s="79"/>
      <c r="V86" s="82" t="s">
        <v>704</v>
      </c>
      <c r="W86" s="81">
        <v>43452.93414351852</v>
      </c>
      <c r="X86" s="82" t="s">
        <v>800</v>
      </c>
      <c r="Y86" s="79"/>
      <c r="Z86" s="79"/>
      <c r="AA86" s="85" t="s">
        <v>1023</v>
      </c>
      <c r="AB86" s="79"/>
      <c r="AC86" s="79" t="b">
        <v>0</v>
      </c>
      <c r="AD86" s="79">
        <v>0</v>
      </c>
      <c r="AE86" s="85" t="s">
        <v>1169</v>
      </c>
      <c r="AF86" s="79" t="b">
        <v>0</v>
      </c>
      <c r="AG86" s="79" t="s">
        <v>1182</v>
      </c>
      <c r="AH86" s="79"/>
      <c r="AI86" s="85" t="s">
        <v>1169</v>
      </c>
      <c r="AJ86" s="79" t="b">
        <v>0</v>
      </c>
      <c r="AK86" s="79">
        <v>1</v>
      </c>
      <c r="AL86" s="85" t="s">
        <v>1020</v>
      </c>
      <c r="AM86" s="79" t="s">
        <v>1189</v>
      </c>
      <c r="AN86" s="79" t="b">
        <v>0</v>
      </c>
      <c r="AO86" s="85" t="s">
        <v>1020</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2</v>
      </c>
      <c r="BE86" s="49">
        <v>8</v>
      </c>
      <c r="BF86" s="48">
        <v>0</v>
      </c>
      <c r="BG86" s="49">
        <v>0</v>
      </c>
      <c r="BH86" s="48">
        <v>0</v>
      </c>
      <c r="BI86" s="49">
        <v>0</v>
      </c>
      <c r="BJ86" s="48">
        <v>23</v>
      </c>
      <c r="BK86" s="49">
        <v>92</v>
      </c>
      <c r="BL86" s="48">
        <v>25</v>
      </c>
    </row>
    <row r="87" spans="1:64" ht="15">
      <c r="A87" s="64" t="s">
        <v>257</v>
      </c>
      <c r="B87" s="64" t="s">
        <v>252</v>
      </c>
      <c r="C87" s="65"/>
      <c r="D87" s="66"/>
      <c r="E87" s="67"/>
      <c r="F87" s="68"/>
      <c r="G87" s="65"/>
      <c r="H87" s="69"/>
      <c r="I87" s="70"/>
      <c r="J87" s="70"/>
      <c r="K87" s="34" t="s">
        <v>66</v>
      </c>
      <c r="L87" s="77">
        <v>198</v>
      </c>
      <c r="M87" s="77"/>
      <c r="N87" s="72"/>
      <c r="O87" s="79" t="s">
        <v>307</v>
      </c>
      <c r="P87" s="81">
        <v>43493.88445601852</v>
      </c>
      <c r="Q87" s="79" t="s">
        <v>387</v>
      </c>
      <c r="R87" s="82" t="s">
        <v>512</v>
      </c>
      <c r="S87" s="79" t="s">
        <v>547</v>
      </c>
      <c r="T87" s="79"/>
      <c r="U87" s="79"/>
      <c r="V87" s="82" t="s">
        <v>705</v>
      </c>
      <c r="W87" s="81">
        <v>43493.88445601852</v>
      </c>
      <c r="X87" s="82" t="s">
        <v>801</v>
      </c>
      <c r="Y87" s="79"/>
      <c r="Z87" s="79"/>
      <c r="AA87" s="85" t="s">
        <v>1024</v>
      </c>
      <c r="AB87" s="85" t="s">
        <v>1167</v>
      </c>
      <c r="AC87" s="79" t="b">
        <v>0</v>
      </c>
      <c r="AD87" s="79">
        <v>1</v>
      </c>
      <c r="AE87" s="85" t="s">
        <v>1180</v>
      </c>
      <c r="AF87" s="79" t="b">
        <v>0</v>
      </c>
      <c r="AG87" s="79" t="s">
        <v>1182</v>
      </c>
      <c r="AH87" s="79"/>
      <c r="AI87" s="85" t="s">
        <v>1169</v>
      </c>
      <c r="AJ87" s="79" t="b">
        <v>0</v>
      </c>
      <c r="AK87" s="79">
        <v>0</v>
      </c>
      <c r="AL87" s="85" t="s">
        <v>1169</v>
      </c>
      <c r="AM87" s="79" t="s">
        <v>1188</v>
      </c>
      <c r="AN87" s="79" t="b">
        <v>0</v>
      </c>
      <c r="AO87" s="85" t="s">
        <v>1167</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254</v>
      </c>
      <c r="B88" s="64" t="s">
        <v>252</v>
      </c>
      <c r="C88" s="65"/>
      <c r="D88" s="66"/>
      <c r="E88" s="67"/>
      <c r="F88" s="68"/>
      <c r="G88" s="65"/>
      <c r="H88" s="69"/>
      <c r="I88" s="70"/>
      <c r="J88" s="70"/>
      <c r="K88" s="34" t="s">
        <v>66</v>
      </c>
      <c r="L88" s="77">
        <v>206</v>
      </c>
      <c r="M88" s="77"/>
      <c r="N88" s="72"/>
      <c r="O88" s="79" t="s">
        <v>307</v>
      </c>
      <c r="P88" s="81">
        <v>43445.5815162037</v>
      </c>
      <c r="Q88" s="79" t="s">
        <v>313</v>
      </c>
      <c r="R88" s="79"/>
      <c r="S88" s="79"/>
      <c r="T88" s="79" t="s">
        <v>563</v>
      </c>
      <c r="U88" s="82" t="s">
        <v>627</v>
      </c>
      <c r="V88" s="82" t="s">
        <v>627</v>
      </c>
      <c r="W88" s="81">
        <v>43445.5815162037</v>
      </c>
      <c r="X88" s="82" t="s">
        <v>802</v>
      </c>
      <c r="Y88" s="79"/>
      <c r="Z88" s="79"/>
      <c r="AA88" s="85" t="s">
        <v>1025</v>
      </c>
      <c r="AB88" s="79"/>
      <c r="AC88" s="79" t="b">
        <v>0</v>
      </c>
      <c r="AD88" s="79">
        <v>0</v>
      </c>
      <c r="AE88" s="85" t="s">
        <v>1169</v>
      </c>
      <c r="AF88" s="79" t="b">
        <v>0</v>
      </c>
      <c r="AG88" s="79" t="s">
        <v>1182</v>
      </c>
      <c r="AH88" s="79"/>
      <c r="AI88" s="85" t="s">
        <v>1169</v>
      </c>
      <c r="AJ88" s="79" t="b">
        <v>0</v>
      </c>
      <c r="AK88" s="79">
        <v>3</v>
      </c>
      <c r="AL88" s="85" t="s">
        <v>1145</v>
      </c>
      <c r="AM88" s="79" t="s">
        <v>1188</v>
      </c>
      <c r="AN88" s="79" t="b">
        <v>0</v>
      </c>
      <c r="AO88" s="85" t="s">
        <v>1145</v>
      </c>
      <c r="AP88" s="79" t="s">
        <v>176</v>
      </c>
      <c r="AQ88" s="79">
        <v>0</v>
      </c>
      <c r="AR88" s="79">
        <v>0</v>
      </c>
      <c r="AS88" s="79"/>
      <c r="AT88" s="79"/>
      <c r="AU88" s="79"/>
      <c r="AV88" s="79"/>
      <c r="AW88" s="79"/>
      <c r="AX88" s="79"/>
      <c r="AY88" s="79"/>
      <c r="AZ88" s="79"/>
      <c r="BA88">
        <v>3</v>
      </c>
      <c r="BB88" s="78" t="str">
        <f>REPLACE(INDEX(GroupVertices[Group],MATCH(Edges24[[#This Row],[Vertex 1]],GroupVertices[Vertex],0)),1,1,"")</f>
        <v>1</v>
      </c>
      <c r="BC88" s="78" t="str">
        <f>REPLACE(INDEX(GroupVertices[Group],MATCH(Edges24[[#This Row],[Vertex 2]],GroupVertices[Vertex],0)),1,1,"")</f>
        <v>1</v>
      </c>
      <c r="BD88" s="48">
        <v>1</v>
      </c>
      <c r="BE88" s="49">
        <v>7.6923076923076925</v>
      </c>
      <c r="BF88" s="48">
        <v>0</v>
      </c>
      <c r="BG88" s="49">
        <v>0</v>
      </c>
      <c r="BH88" s="48">
        <v>0</v>
      </c>
      <c r="BI88" s="49">
        <v>0</v>
      </c>
      <c r="BJ88" s="48">
        <v>12</v>
      </c>
      <c r="BK88" s="49">
        <v>92.3076923076923</v>
      </c>
      <c r="BL88" s="48">
        <v>13</v>
      </c>
    </row>
    <row r="89" spans="1:64" ht="15">
      <c r="A89" s="64" t="s">
        <v>254</v>
      </c>
      <c r="B89" s="64" t="s">
        <v>252</v>
      </c>
      <c r="C89" s="65"/>
      <c r="D89" s="66"/>
      <c r="E89" s="67"/>
      <c r="F89" s="68"/>
      <c r="G89" s="65"/>
      <c r="H89" s="69"/>
      <c r="I89" s="70"/>
      <c r="J89" s="70"/>
      <c r="K89" s="34" t="s">
        <v>66</v>
      </c>
      <c r="L89" s="77">
        <v>208</v>
      </c>
      <c r="M89" s="77"/>
      <c r="N89" s="72"/>
      <c r="O89" s="79" t="s">
        <v>307</v>
      </c>
      <c r="P89" s="81">
        <v>43483.63738425926</v>
      </c>
      <c r="Q89" s="79" t="s">
        <v>388</v>
      </c>
      <c r="R89" s="79"/>
      <c r="S89" s="79"/>
      <c r="T89" s="79" t="s">
        <v>577</v>
      </c>
      <c r="U89" s="79"/>
      <c r="V89" s="82" t="s">
        <v>702</v>
      </c>
      <c r="W89" s="81">
        <v>43483.63738425926</v>
      </c>
      <c r="X89" s="82" t="s">
        <v>803</v>
      </c>
      <c r="Y89" s="79"/>
      <c r="Z89" s="79"/>
      <c r="AA89" s="85" t="s">
        <v>1026</v>
      </c>
      <c r="AB89" s="79"/>
      <c r="AC89" s="79" t="b">
        <v>0</v>
      </c>
      <c r="AD89" s="79">
        <v>3</v>
      </c>
      <c r="AE89" s="85" t="s">
        <v>1169</v>
      </c>
      <c r="AF89" s="79" t="b">
        <v>0</v>
      </c>
      <c r="AG89" s="79" t="s">
        <v>1182</v>
      </c>
      <c r="AH89" s="79"/>
      <c r="AI89" s="85" t="s">
        <v>1169</v>
      </c>
      <c r="AJ89" s="79" t="b">
        <v>0</v>
      </c>
      <c r="AK89" s="79">
        <v>0</v>
      </c>
      <c r="AL89" s="85" t="s">
        <v>1169</v>
      </c>
      <c r="AM89" s="79" t="s">
        <v>1188</v>
      </c>
      <c r="AN89" s="79" t="b">
        <v>0</v>
      </c>
      <c r="AO89" s="85" t="s">
        <v>1026</v>
      </c>
      <c r="AP89" s="79" t="s">
        <v>176</v>
      </c>
      <c r="AQ89" s="79">
        <v>0</v>
      </c>
      <c r="AR89" s="79">
        <v>0</v>
      </c>
      <c r="AS89" s="79"/>
      <c r="AT89" s="79"/>
      <c r="AU89" s="79"/>
      <c r="AV89" s="79"/>
      <c r="AW89" s="79"/>
      <c r="AX89" s="79"/>
      <c r="AY89" s="79"/>
      <c r="AZ89" s="79"/>
      <c r="BA89">
        <v>3</v>
      </c>
      <c r="BB89" s="78" t="str">
        <f>REPLACE(INDEX(GroupVertices[Group],MATCH(Edges24[[#This Row],[Vertex 1]],GroupVertices[Vertex],0)),1,1,"")</f>
        <v>1</v>
      </c>
      <c r="BC89" s="78" t="str">
        <f>REPLACE(INDEX(GroupVertices[Group],MATCH(Edges24[[#This Row],[Vertex 2]],GroupVertices[Vertex],0)),1,1,"")</f>
        <v>1</v>
      </c>
      <c r="BD89" s="48">
        <v>2</v>
      </c>
      <c r="BE89" s="49">
        <v>5.882352941176471</v>
      </c>
      <c r="BF89" s="48">
        <v>0</v>
      </c>
      <c r="BG89" s="49">
        <v>0</v>
      </c>
      <c r="BH89" s="48">
        <v>0</v>
      </c>
      <c r="BI89" s="49">
        <v>0</v>
      </c>
      <c r="BJ89" s="48">
        <v>32</v>
      </c>
      <c r="BK89" s="49">
        <v>94.11764705882354</v>
      </c>
      <c r="BL89" s="48">
        <v>34</v>
      </c>
    </row>
    <row r="90" spans="1:64" ht="15">
      <c r="A90" s="64" t="s">
        <v>252</v>
      </c>
      <c r="B90" s="64" t="s">
        <v>300</v>
      </c>
      <c r="C90" s="65"/>
      <c r="D90" s="66"/>
      <c r="E90" s="67"/>
      <c r="F90" s="68"/>
      <c r="G90" s="65"/>
      <c r="H90" s="69"/>
      <c r="I90" s="70"/>
      <c r="J90" s="70"/>
      <c r="K90" s="34" t="s">
        <v>65</v>
      </c>
      <c r="L90" s="77">
        <v>215</v>
      </c>
      <c r="M90" s="77"/>
      <c r="N90" s="72"/>
      <c r="O90" s="79" t="s">
        <v>307</v>
      </c>
      <c r="P90" s="81">
        <v>43472.79114583333</v>
      </c>
      <c r="Q90" s="79" t="s">
        <v>389</v>
      </c>
      <c r="R90" s="82" t="s">
        <v>513</v>
      </c>
      <c r="S90" s="79" t="s">
        <v>550</v>
      </c>
      <c r="T90" s="79" t="s">
        <v>582</v>
      </c>
      <c r="U90" s="79"/>
      <c r="V90" s="82" t="s">
        <v>699</v>
      </c>
      <c r="W90" s="81">
        <v>43472.79114583333</v>
      </c>
      <c r="X90" s="82" t="s">
        <v>804</v>
      </c>
      <c r="Y90" s="79"/>
      <c r="Z90" s="79"/>
      <c r="AA90" s="85" t="s">
        <v>1027</v>
      </c>
      <c r="AB90" s="79"/>
      <c r="AC90" s="79" t="b">
        <v>0</v>
      </c>
      <c r="AD90" s="79">
        <v>1</v>
      </c>
      <c r="AE90" s="85" t="s">
        <v>1169</v>
      </c>
      <c r="AF90" s="79" t="b">
        <v>0</v>
      </c>
      <c r="AG90" s="79" t="s">
        <v>1182</v>
      </c>
      <c r="AH90" s="79"/>
      <c r="AI90" s="85" t="s">
        <v>1169</v>
      </c>
      <c r="AJ90" s="79" t="b">
        <v>0</v>
      </c>
      <c r="AK90" s="79">
        <v>1</v>
      </c>
      <c r="AL90" s="85" t="s">
        <v>1169</v>
      </c>
      <c r="AM90" s="79" t="s">
        <v>1188</v>
      </c>
      <c r="AN90" s="79" t="b">
        <v>0</v>
      </c>
      <c r="AO90" s="85" t="s">
        <v>1027</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258</v>
      </c>
      <c r="B91" s="64" t="s">
        <v>302</v>
      </c>
      <c r="C91" s="65"/>
      <c r="D91" s="66"/>
      <c r="E91" s="67"/>
      <c r="F91" s="68"/>
      <c r="G91" s="65"/>
      <c r="H91" s="69"/>
      <c r="I91" s="70"/>
      <c r="J91" s="70"/>
      <c r="K91" s="34" t="s">
        <v>65</v>
      </c>
      <c r="L91" s="77">
        <v>217</v>
      </c>
      <c r="M91" s="77"/>
      <c r="N91" s="72"/>
      <c r="O91" s="79" t="s">
        <v>307</v>
      </c>
      <c r="P91" s="81">
        <v>43489.06211805555</v>
      </c>
      <c r="Q91" s="79" t="s">
        <v>390</v>
      </c>
      <c r="R91" s="79"/>
      <c r="S91" s="79"/>
      <c r="T91" s="79" t="s">
        <v>583</v>
      </c>
      <c r="U91" s="79"/>
      <c r="V91" s="82" t="s">
        <v>706</v>
      </c>
      <c r="W91" s="81">
        <v>43489.06211805555</v>
      </c>
      <c r="X91" s="82" t="s">
        <v>805</v>
      </c>
      <c r="Y91" s="79"/>
      <c r="Z91" s="79"/>
      <c r="AA91" s="85" t="s">
        <v>1028</v>
      </c>
      <c r="AB91" s="79"/>
      <c r="AC91" s="79" t="b">
        <v>0</v>
      </c>
      <c r="AD91" s="79">
        <v>0</v>
      </c>
      <c r="AE91" s="85" t="s">
        <v>1169</v>
      </c>
      <c r="AF91" s="79" t="b">
        <v>0</v>
      </c>
      <c r="AG91" s="79" t="s">
        <v>1182</v>
      </c>
      <c r="AH91" s="79"/>
      <c r="AI91" s="85" t="s">
        <v>1169</v>
      </c>
      <c r="AJ91" s="79" t="b">
        <v>0</v>
      </c>
      <c r="AK91" s="79">
        <v>2</v>
      </c>
      <c r="AL91" s="85" t="s">
        <v>1029</v>
      </c>
      <c r="AM91" s="79" t="s">
        <v>1201</v>
      </c>
      <c r="AN91" s="79" t="b">
        <v>0</v>
      </c>
      <c r="AO91" s="85" t="s">
        <v>1029</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1</v>
      </c>
      <c r="BE91" s="49">
        <v>6.666666666666667</v>
      </c>
      <c r="BF91" s="48">
        <v>0</v>
      </c>
      <c r="BG91" s="49">
        <v>0</v>
      </c>
      <c r="BH91" s="48">
        <v>0</v>
      </c>
      <c r="BI91" s="49">
        <v>0</v>
      </c>
      <c r="BJ91" s="48">
        <v>14</v>
      </c>
      <c r="BK91" s="49">
        <v>93.33333333333333</v>
      </c>
      <c r="BL91" s="48">
        <v>15</v>
      </c>
    </row>
    <row r="92" spans="1:64" ht="15">
      <c r="A92" s="64" t="s">
        <v>252</v>
      </c>
      <c r="B92" s="64" t="s">
        <v>258</v>
      </c>
      <c r="C92" s="65"/>
      <c r="D92" s="66"/>
      <c r="E92" s="67"/>
      <c r="F92" s="68"/>
      <c r="G92" s="65"/>
      <c r="H92" s="69"/>
      <c r="I92" s="70"/>
      <c r="J92" s="70"/>
      <c r="K92" s="34" t="s">
        <v>66</v>
      </c>
      <c r="L92" s="77">
        <v>219</v>
      </c>
      <c r="M92" s="77"/>
      <c r="N92" s="72"/>
      <c r="O92" s="79" t="s">
        <v>307</v>
      </c>
      <c r="P92" s="81">
        <v>43488.828148148146</v>
      </c>
      <c r="Q92" s="79" t="s">
        <v>391</v>
      </c>
      <c r="R92" s="79"/>
      <c r="S92" s="79"/>
      <c r="T92" s="79" t="s">
        <v>584</v>
      </c>
      <c r="U92" s="82" t="s">
        <v>636</v>
      </c>
      <c r="V92" s="82" t="s">
        <v>636</v>
      </c>
      <c r="W92" s="81">
        <v>43488.828148148146</v>
      </c>
      <c r="X92" s="82" t="s">
        <v>806</v>
      </c>
      <c r="Y92" s="79"/>
      <c r="Z92" s="79"/>
      <c r="AA92" s="85" t="s">
        <v>1029</v>
      </c>
      <c r="AB92" s="79"/>
      <c r="AC92" s="79" t="b">
        <v>0</v>
      </c>
      <c r="AD92" s="79">
        <v>0</v>
      </c>
      <c r="AE92" s="85" t="s">
        <v>1169</v>
      </c>
      <c r="AF92" s="79" t="b">
        <v>0</v>
      </c>
      <c r="AG92" s="79" t="s">
        <v>1182</v>
      </c>
      <c r="AH92" s="79"/>
      <c r="AI92" s="85" t="s">
        <v>1169</v>
      </c>
      <c r="AJ92" s="79" t="b">
        <v>0</v>
      </c>
      <c r="AK92" s="79">
        <v>0</v>
      </c>
      <c r="AL92" s="85" t="s">
        <v>1169</v>
      </c>
      <c r="AM92" s="79" t="s">
        <v>1189</v>
      </c>
      <c r="AN92" s="79" t="b">
        <v>0</v>
      </c>
      <c r="AO92" s="85" t="s">
        <v>1029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252</v>
      </c>
      <c r="B93" s="64" t="s">
        <v>303</v>
      </c>
      <c r="C93" s="65"/>
      <c r="D93" s="66"/>
      <c r="E93" s="67"/>
      <c r="F93" s="68"/>
      <c r="G93" s="65"/>
      <c r="H93" s="69"/>
      <c r="I93" s="70"/>
      <c r="J93" s="70"/>
      <c r="K93" s="34" t="s">
        <v>65</v>
      </c>
      <c r="L93" s="77">
        <v>220</v>
      </c>
      <c r="M93" s="77"/>
      <c r="N93" s="72"/>
      <c r="O93" s="79" t="s">
        <v>307</v>
      </c>
      <c r="P93" s="81">
        <v>43451.770787037036</v>
      </c>
      <c r="Q93" s="79" t="s">
        <v>392</v>
      </c>
      <c r="R93" s="82" t="s">
        <v>514</v>
      </c>
      <c r="S93" s="79" t="s">
        <v>547</v>
      </c>
      <c r="T93" s="79" t="s">
        <v>585</v>
      </c>
      <c r="U93" s="79"/>
      <c r="V93" s="82" t="s">
        <v>699</v>
      </c>
      <c r="W93" s="81">
        <v>43451.770787037036</v>
      </c>
      <c r="X93" s="82" t="s">
        <v>807</v>
      </c>
      <c r="Y93" s="79"/>
      <c r="Z93" s="79"/>
      <c r="AA93" s="85" t="s">
        <v>1030</v>
      </c>
      <c r="AB93" s="79"/>
      <c r="AC93" s="79" t="b">
        <v>0</v>
      </c>
      <c r="AD93" s="79">
        <v>0</v>
      </c>
      <c r="AE93" s="85" t="s">
        <v>1169</v>
      </c>
      <c r="AF93" s="79" t="b">
        <v>0</v>
      </c>
      <c r="AG93" s="79" t="s">
        <v>1182</v>
      </c>
      <c r="AH93" s="79"/>
      <c r="AI93" s="85" t="s">
        <v>1169</v>
      </c>
      <c r="AJ93" s="79" t="b">
        <v>0</v>
      </c>
      <c r="AK93" s="79">
        <v>1</v>
      </c>
      <c r="AL93" s="85" t="s">
        <v>1169</v>
      </c>
      <c r="AM93" s="79" t="s">
        <v>1188</v>
      </c>
      <c r="AN93" s="79" t="b">
        <v>0</v>
      </c>
      <c r="AO93" s="85" t="s">
        <v>1030</v>
      </c>
      <c r="AP93" s="79" t="s">
        <v>176</v>
      </c>
      <c r="AQ93" s="79">
        <v>0</v>
      </c>
      <c r="AR93" s="79">
        <v>0</v>
      </c>
      <c r="AS93" s="79"/>
      <c r="AT93" s="79"/>
      <c r="AU93" s="79"/>
      <c r="AV93" s="79"/>
      <c r="AW93" s="79"/>
      <c r="AX93" s="79"/>
      <c r="AY93" s="79"/>
      <c r="AZ93" s="79"/>
      <c r="BA93">
        <v>2</v>
      </c>
      <c r="BB93" s="78" t="str">
        <f>REPLACE(INDEX(GroupVertices[Group],MATCH(Edges24[[#This Row],[Vertex 1]],GroupVertices[Vertex],0)),1,1,"")</f>
        <v>1</v>
      </c>
      <c r="BC93" s="78" t="str">
        <f>REPLACE(INDEX(GroupVertices[Group],MATCH(Edges24[[#This Row],[Vertex 2]],GroupVertices[Vertex],0)),1,1,"")</f>
        <v>1</v>
      </c>
      <c r="BD93" s="48">
        <v>0</v>
      </c>
      <c r="BE93" s="49">
        <v>0</v>
      </c>
      <c r="BF93" s="48">
        <v>1</v>
      </c>
      <c r="BG93" s="49">
        <v>3.4482758620689653</v>
      </c>
      <c r="BH93" s="48">
        <v>0</v>
      </c>
      <c r="BI93" s="49">
        <v>0</v>
      </c>
      <c r="BJ93" s="48">
        <v>28</v>
      </c>
      <c r="BK93" s="49">
        <v>96.55172413793103</v>
      </c>
      <c r="BL93" s="48">
        <v>29</v>
      </c>
    </row>
    <row r="94" spans="1:64" ht="15">
      <c r="A94" s="64" t="s">
        <v>252</v>
      </c>
      <c r="B94" s="64" t="s">
        <v>303</v>
      </c>
      <c r="C94" s="65"/>
      <c r="D94" s="66"/>
      <c r="E94" s="67"/>
      <c r="F94" s="68"/>
      <c r="G94" s="65"/>
      <c r="H94" s="69"/>
      <c r="I94" s="70"/>
      <c r="J94" s="70"/>
      <c r="K94" s="34" t="s">
        <v>65</v>
      </c>
      <c r="L94" s="77">
        <v>221</v>
      </c>
      <c r="M94" s="77"/>
      <c r="N94" s="72"/>
      <c r="O94" s="79" t="s">
        <v>307</v>
      </c>
      <c r="P94" s="81">
        <v>43497.81586805556</v>
      </c>
      <c r="Q94" s="79" t="s">
        <v>393</v>
      </c>
      <c r="R94" s="82" t="s">
        <v>515</v>
      </c>
      <c r="S94" s="79" t="s">
        <v>551</v>
      </c>
      <c r="T94" s="79" t="s">
        <v>586</v>
      </c>
      <c r="U94" s="79"/>
      <c r="V94" s="82" t="s">
        <v>699</v>
      </c>
      <c r="W94" s="81">
        <v>43497.81586805556</v>
      </c>
      <c r="X94" s="82" t="s">
        <v>808</v>
      </c>
      <c r="Y94" s="79"/>
      <c r="Z94" s="79"/>
      <c r="AA94" s="85" t="s">
        <v>1031</v>
      </c>
      <c r="AB94" s="79"/>
      <c r="AC94" s="79" t="b">
        <v>0</v>
      </c>
      <c r="AD94" s="79">
        <v>0</v>
      </c>
      <c r="AE94" s="85" t="s">
        <v>1169</v>
      </c>
      <c r="AF94" s="79" t="b">
        <v>0</v>
      </c>
      <c r="AG94" s="79" t="s">
        <v>1182</v>
      </c>
      <c r="AH94" s="79"/>
      <c r="AI94" s="85" t="s">
        <v>1169</v>
      </c>
      <c r="AJ94" s="79" t="b">
        <v>0</v>
      </c>
      <c r="AK94" s="79">
        <v>0</v>
      </c>
      <c r="AL94" s="85" t="s">
        <v>1169</v>
      </c>
      <c r="AM94" s="79" t="s">
        <v>1188</v>
      </c>
      <c r="AN94" s="79" t="b">
        <v>0</v>
      </c>
      <c r="AO94" s="85" t="s">
        <v>1031</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1</v>
      </c>
      <c r="BD94" s="48">
        <v>1</v>
      </c>
      <c r="BE94" s="49">
        <v>2.6315789473684212</v>
      </c>
      <c r="BF94" s="48">
        <v>0</v>
      </c>
      <c r="BG94" s="49">
        <v>0</v>
      </c>
      <c r="BH94" s="48">
        <v>0</v>
      </c>
      <c r="BI94" s="49">
        <v>0</v>
      </c>
      <c r="BJ94" s="48">
        <v>37</v>
      </c>
      <c r="BK94" s="49">
        <v>97.36842105263158</v>
      </c>
      <c r="BL94" s="48">
        <v>38</v>
      </c>
    </row>
    <row r="95" spans="1:64" ht="15">
      <c r="A95" s="64" t="s">
        <v>252</v>
      </c>
      <c r="B95" s="64" t="s">
        <v>304</v>
      </c>
      <c r="C95" s="65"/>
      <c r="D95" s="66"/>
      <c r="E95" s="67"/>
      <c r="F95" s="68"/>
      <c r="G95" s="65"/>
      <c r="H95" s="69"/>
      <c r="I95" s="70"/>
      <c r="J95" s="70"/>
      <c r="K95" s="34" t="s">
        <v>65</v>
      </c>
      <c r="L95" s="77">
        <v>222</v>
      </c>
      <c r="M95" s="77"/>
      <c r="N95" s="72"/>
      <c r="O95" s="79" t="s">
        <v>307</v>
      </c>
      <c r="P95" s="81">
        <v>43500.777719907404</v>
      </c>
      <c r="Q95" s="79" t="s">
        <v>394</v>
      </c>
      <c r="R95" s="82" t="s">
        <v>516</v>
      </c>
      <c r="S95" s="79" t="s">
        <v>552</v>
      </c>
      <c r="T95" s="79" t="s">
        <v>587</v>
      </c>
      <c r="U95" s="79"/>
      <c r="V95" s="82" t="s">
        <v>699</v>
      </c>
      <c r="W95" s="81">
        <v>43500.777719907404</v>
      </c>
      <c r="X95" s="82" t="s">
        <v>809</v>
      </c>
      <c r="Y95" s="79"/>
      <c r="Z95" s="79"/>
      <c r="AA95" s="85" t="s">
        <v>1032</v>
      </c>
      <c r="AB95" s="79"/>
      <c r="AC95" s="79" t="b">
        <v>0</v>
      </c>
      <c r="AD95" s="79">
        <v>0</v>
      </c>
      <c r="AE95" s="85" t="s">
        <v>1169</v>
      </c>
      <c r="AF95" s="79" t="b">
        <v>0</v>
      </c>
      <c r="AG95" s="79" t="s">
        <v>1182</v>
      </c>
      <c r="AH95" s="79"/>
      <c r="AI95" s="85" t="s">
        <v>1169</v>
      </c>
      <c r="AJ95" s="79" t="b">
        <v>0</v>
      </c>
      <c r="AK95" s="79">
        <v>2</v>
      </c>
      <c r="AL95" s="85" t="s">
        <v>1169</v>
      </c>
      <c r="AM95" s="79" t="s">
        <v>1188</v>
      </c>
      <c r="AN95" s="79" t="b">
        <v>0</v>
      </c>
      <c r="AO95" s="85" t="s">
        <v>1032</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38</v>
      </c>
      <c r="BK95" s="49">
        <v>100</v>
      </c>
      <c r="BL95" s="48">
        <v>38</v>
      </c>
    </row>
    <row r="96" spans="1:64" ht="15">
      <c r="A96" s="64" t="s">
        <v>252</v>
      </c>
      <c r="B96" s="64" t="s">
        <v>304</v>
      </c>
      <c r="C96" s="65"/>
      <c r="D96" s="66"/>
      <c r="E96" s="67"/>
      <c r="F96" s="68"/>
      <c r="G96" s="65"/>
      <c r="H96" s="69"/>
      <c r="I96" s="70"/>
      <c r="J96" s="70"/>
      <c r="K96" s="34" t="s">
        <v>65</v>
      </c>
      <c r="L96" s="77">
        <v>223</v>
      </c>
      <c r="M96" s="77"/>
      <c r="N96" s="72"/>
      <c r="O96" s="79" t="s">
        <v>307</v>
      </c>
      <c r="P96" s="81">
        <v>43508.80395833333</v>
      </c>
      <c r="Q96" s="79" t="s">
        <v>395</v>
      </c>
      <c r="R96" s="79"/>
      <c r="S96" s="79"/>
      <c r="T96" s="79" t="s">
        <v>588</v>
      </c>
      <c r="U96" s="82" t="s">
        <v>637</v>
      </c>
      <c r="V96" s="82" t="s">
        <v>637</v>
      </c>
      <c r="W96" s="81">
        <v>43508.80395833333</v>
      </c>
      <c r="X96" s="82" t="s">
        <v>810</v>
      </c>
      <c r="Y96" s="79"/>
      <c r="Z96" s="79"/>
      <c r="AA96" s="85" t="s">
        <v>1033</v>
      </c>
      <c r="AB96" s="79"/>
      <c r="AC96" s="79" t="b">
        <v>0</v>
      </c>
      <c r="AD96" s="79">
        <v>14</v>
      </c>
      <c r="AE96" s="85" t="s">
        <v>1169</v>
      </c>
      <c r="AF96" s="79" t="b">
        <v>0</v>
      </c>
      <c r="AG96" s="79" t="s">
        <v>1182</v>
      </c>
      <c r="AH96" s="79"/>
      <c r="AI96" s="85" t="s">
        <v>1169</v>
      </c>
      <c r="AJ96" s="79" t="b">
        <v>0</v>
      </c>
      <c r="AK96" s="79">
        <v>6</v>
      </c>
      <c r="AL96" s="85" t="s">
        <v>1169</v>
      </c>
      <c r="AM96" s="79" t="s">
        <v>1188</v>
      </c>
      <c r="AN96" s="79" t="b">
        <v>0</v>
      </c>
      <c r="AO96" s="85" t="s">
        <v>1033</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259</v>
      </c>
      <c r="B97" s="64" t="s">
        <v>252</v>
      </c>
      <c r="C97" s="65"/>
      <c r="D97" s="66"/>
      <c r="E97" s="67"/>
      <c r="F97" s="68"/>
      <c r="G97" s="65"/>
      <c r="H97" s="69"/>
      <c r="I97" s="70"/>
      <c r="J97" s="70"/>
      <c r="K97" s="34" t="s">
        <v>66</v>
      </c>
      <c r="L97" s="77">
        <v>224</v>
      </c>
      <c r="M97" s="77"/>
      <c r="N97" s="72"/>
      <c r="O97" s="79" t="s">
        <v>307</v>
      </c>
      <c r="P97" s="81">
        <v>43474.97758101852</v>
      </c>
      <c r="Q97" s="79" t="s">
        <v>396</v>
      </c>
      <c r="R97" s="82" t="s">
        <v>503</v>
      </c>
      <c r="S97" s="79" t="s">
        <v>547</v>
      </c>
      <c r="T97" s="79" t="s">
        <v>265</v>
      </c>
      <c r="U97" s="79"/>
      <c r="V97" s="82" t="s">
        <v>707</v>
      </c>
      <c r="W97" s="81">
        <v>43474.97758101852</v>
      </c>
      <c r="X97" s="82" t="s">
        <v>811</v>
      </c>
      <c r="Y97" s="79"/>
      <c r="Z97" s="79"/>
      <c r="AA97" s="85" t="s">
        <v>1034</v>
      </c>
      <c r="AB97" s="79"/>
      <c r="AC97" s="79" t="b">
        <v>0</v>
      </c>
      <c r="AD97" s="79">
        <v>4</v>
      </c>
      <c r="AE97" s="85" t="s">
        <v>1169</v>
      </c>
      <c r="AF97" s="79" t="b">
        <v>0</v>
      </c>
      <c r="AG97" s="79" t="s">
        <v>1182</v>
      </c>
      <c r="AH97" s="79"/>
      <c r="AI97" s="85" t="s">
        <v>1169</v>
      </c>
      <c r="AJ97" s="79" t="b">
        <v>0</v>
      </c>
      <c r="AK97" s="79">
        <v>1</v>
      </c>
      <c r="AL97" s="85" t="s">
        <v>1169</v>
      </c>
      <c r="AM97" s="79" t="s">
        <v>1188</v>
      </c>
      <c r="AN97" s="79" t="b">
        <v>0</v>
      </c>
      <c r="AO97" s="85" t="s">
        <v>1034</v>
      </c>
      <c r="AP97" s="79" t="s">
        <v>176</v>
      </c>
      <c r="AQ97" s="79">
        <v>0</v>
      </c>
      <c r="AR97" s="79">
        <v>0</v>
      </c>
      <c r="AS97" s="79"/>
      <c r="AT97" s="79"/>
      <c r="AU97" s="79"/>
      <c r="AV97" s="79"/>
      <c r="AW97" s="79"/>
      <c r="AX97" s="79"/>
      <c r="AY97" s="79"/>
      <c r="AZ97" s="79"/>
      <c r="BA97">
        <v>2</v>
      </c>
      <c r="BB97" s="78" t="str">
        <f>REPLACE(INDEX(GroupVertices[Group],MATCH(Edges24[[#This Row],[Vertex 1]],GroupVertices[Vertex],0)),1,1,"")</f>
        <v>4</v>
      </c>
      <c r="BC97" s="78" t="str">
        <f>REPLACE(INDEX(GroupVertices[Group],MATCH(Edges24[[#This Row],[Vertex 2]],GroupVertices[Vertex],0)),1,1,"")</f>
        <v>1</v>
      </c>
      <c r="BD97" s="48">
        <v>1</v>
      </c>
      <c r="BE97" s="49">
        <v>3.5714285714285716</v>
      </c>
      <c r="BF97" s="48">
        <v>0</v>
      </c>
      <c r="BG97" s="49">
        <v>0</v>
      </c>
      <c r="BH97" s="48">
        <v>0</v>
      </c>
      <c r="BI97" s="49">
        <v>0</v>
      </c>
      <c r="BJ97" s="48">
        <v>27</v>
      </c>
      <c r="BK97" s="49">
        <v>96.42857142857143</v>
      </c>
      <c r="BL97" s="48">
        <v>28</v>
      </c>
    </row>
    <row r="98" spans="1:64" ht="15">
      <c r="A98" s="64" t="s">
        <v>259</v>
      </c>
      <c r="B98" s="64" t="s">
        <v>265</v>
      </c>
      <c r="C98" s="65"/>
      <c r="D98" s="66"/>
      <c r="E98" s="67"/>
      <c r="F98" s="68"/>
      <c r="G98" s="65"/>
      <c r="H98" s="69"/>
      <c r="I98" s="70"/>
      <c r="J98" s="70"/>
      <c r="K98" s="34" t="s">
        <v>65</v>
      </c>
      <c r="L98" s="77">
        <v>225</v>
      </c>
      <c r="M98" s="77"/>
      <c r="N98" s="72"/>
      <c r="O98" s="79" t="s">
        <v>307</v>
      </c>
      <c r="P98" s="81">
        <v>43508.83703703704</v>
      </c>
      <c r="Q98" s="79" t="s">
        <v>346</v>
      </c>
      <c r="R98" s="79"/>
      <c r="S98" s="79"/>
      <c r="T98" s="79"/>
      <c r="U98" s="79"/>
      <c r="V98" s="82" t="s">
        <v>707</v>
      </c>
      <c r="W98" s="81">
        <v>43508.83703703704</v>
      </c>
      <c r="X98" s="82" t="s">
        <v>812</v>
      </c>
      <c r="Y98" s="79"/>
      <c r="Z98" s="79"/>
      <c r="AA98" s="85" t="s">
        <v>1035</v>
      </c>
      <c r="AB98" s="79"/>
      <c r="AC98" s="79" t="b">
        <v>0</v>
      </c>
      <c r="AD98" s="79">
        <v>0</v>
      </c>
      <c r="AE98" s="85" t="s">
        <v>1169</v>
      </c>
      <c r="AF98" s="79" t="b">
        <v>0</v>
      </c>
      <c r="AG98" s="79" t="s">
        <v>1182</v>
      </c>
      <c r="AH98" s="79"/>
      <c r="AI98" s="85" t="s">
        <v>1169</v>
      </c>
      <c r="AJ98" s="79" t="b">
        <v>0</v>
      </c>
      <c r="AK98" s="79">
        <v>6</v>
      </c>
      <c r="AL98" s="85" t="s">
        <v>1033</v>
      </c>
      <c r="AM98" s="79" t="s">
        <v>1187</v>
      </c>
      <c r="AN98" s="79" t="b">
        <v>0</v>
      </c>
      <c r="AO98" s="85" t="s">
        <v>1033</v>
      </c>
      <c r="AP98" s="79" t="s">
        <v>176</v>
      </c>
      <c r="AQ98" s="79">
        <v>0</v>
      </c>
      <c r="AR98" s="79">
        <v>0</v>
      </c>
      <c r="AS98" s="79"/>
      <c r="AT98" s="79"/>
      <c r="AU98" s="79"/>
      <c r="AV98" s="79"/>
      <c r="AW98" s="79"/>
      <c r="AX98" s="79"/>
      <c r="AY98" s="79"/>
      <c r="AZ98" s="79"/>
      <c r="BA98">
        <v>1</v>
      </c>
      <c r="BB98" s="78" t="str">
        <f>REPLACE(INDEX(GroupVertices[Group],MATCH(Edges24[[#This Row],[Vertex 1]],GroupVertices[Vertex],0)),1,1,"")</f>
        <v>4</v>
      </c>
      <c r="BC98" s="78" t="str">
        <f>REPLACE(INDEX(GroupVertices[Group],MATCH(Edges24[[#This Row],[Vertex 2]],GroupVertices[Vertex],0)),1,1,"")</f>
        <v>3</v>
      </c>
      <c r="BD98" s="48"/>
      <c r="BE98" s="49"/>
      <c r="BF98" s="48"/>
      <c r="BG98" s="49"/>
      <c r="BH98" s="48"/>
      <c r="BI98" s="49"/>
      <c r="BJ98" s="48"/>
      <c r="BK98" s="49"/>
      <c r="BL98" s="48"/>
    </row>
    <row r="99" spans="1:64" ht="15">
      <c r="A99" s="64" t="s">
        <v>260</v>
      </c>
      <c r="B99" s="64" t="s">
        <v>259</v>
      </c>
      <c r="C99" s="65"/>
      <c r="D99" s="66"/>
      <c r="E99" s="67"/>
      <c r="F99" s="68"/>
      <c r="G99" s="65"/>
      <c r="H99" s="69"/>
      <c r="I99" s="70"/>
      <c r="J99" s="70"/>
      <c r="K99" s="34" t="s">
        <v>65</v>
      </c>
      <c r="L99" s="77">
        <v>227</v>
      </c>
      <c r="M99" s="77"/>
      <c r="N99" s="72"/>
      <c r="O99" s="79" t="s">
        <v>307</v>
      </c>
      <c r="P99" s="81">
        <v>43508.92837962963</v>
      </c>
      <c r="Q99" s="79" t="s">
        <v>397</v>
      </c>
      <c r="R99" s="82" t="s">
        <v>511</v>
      </c>
      <c r="S99" s="79" t="s">
        <v>545</v>
      </c>
      <c r="T99" s="79"/>
      <c r="U99" s="79"/>
      <c r="V99" s="82" t="s">
        <v>708</v>
      </c>
      <c r="W99" s="81">
        <v>43508.92837962963</v>
      </c>
      <c r="X99" s="82" t="s">
        <v>813</v>
      </c>
      <c r="Y99" s="79"/>
      <c r="Z99" s="79"/>
      <c r="AA99" s="85" t="s">
        <v>1036</v>
      </c>
      <c r="AB99" s="79"/>
      <c r="AC99" s="79" t="b">
        <v>0</v>
      </c>
      <c r="AD99" s="79">
        <v>2</v>
      </c>
      <c r="AE99" s="85" t="s">
        <v>1169</v>
      </c>
      <c r="AF99" s="79" t="b">
        <v>1</v>
      </c>
      <c r="AG99" s="79" t="s">
        <v>1182</v>
      </c>
      <c r="AH99" s="79"/>
      <c r="AI99" s="85" t="s">
        <v>1033</v>
      </c>
      <c r="AJ99" s="79" t="b">
        <v>0</v>
      </c>
      <c r="AK99" s="79">
        <v>0</v>
      </c>
      <c r="AL99" s="85" t="s">
        <v>1169</v>
      </c>
      <c r="AM99" s="79" t="s">
        <v>1187</v>
      </c>
      <c r="AN99" s="79" t="b">
        <v>0</v>
      </c>
      <c r="AO99" s="85" t="s">
        <v>1036</v>
      </c>
      <c r="AP99" s="79" t="s">
        <v>176</v>
      </c>
      <c r="AQ99" s="79">
        <v>0</v>
      </c>
      <c r="AR99" s="79">
        <v>0</v>
      </c>
      <c r="AS99" s="79"/>
      <c r="AT99" s="79"/>
      <c r="AU99" s="79"/>
      <c r="AV99" s="79"/>
      <c r="AW99" s="79"/>
      <c r="AX99" s="79"/>
      <c r="AY99" s="79"/>
      <c r="AZ99" s="79"/>
      <c r="BA99">
        <v>1</v>
      </c>
      <c r="BB99" s="78" t="str">
        <f>REPLACE(INDEX(GroupVertices[Group],MATCH(Edges24[[#This Row],[Vertex 1]],GroupVertices[Vertex],0)),1,1,"")</f>
        <v>4</v>
      </c>
      <c r="BC99" s="78" t="str">
        <f>REPLACE(INDEX(GroupVertices[Group],MATCH(Edges24[[#This Row],[Vertex 2]],GroupVertices[Vertex],0)),1,1,"")</f>
        <v>4</v>
      </c>
      <c r="BD99" s="48"/>
      <c r="BE99" s="49"/>
      <c r="BF99" s="48"/>
      <c r="BG99" s="49"/>
      <c r="BH99" s="48"/>
      <c r="BI99" s="49"/>
      <c r="BJ99" s="48"/>
      <c r="BK99" s="49"/>
      <c r="BL99" s="48"/>
    </row>
    <row r="100" spans="1:64" ht="15">
      <c r="A100" s="64" t="s">
        <v>253</v>
      </c>
      <c r="B100" s="64" t="s">
        <v>259</v>
      </c>
      <c r="C100" s="65"/>
      <c r="D100" s="66"/>
      <c r="E100" s="67"/>
      <c r="F100" s="68"/>
      <c r="G100" s="65"/>
      <c r="H100" s="69"/>
      <c r="I100" s="70"/>
      <c r="J100" s="70"/>
      <c r="K100" s="34" t="s">
        <v>65</v>
      </c>
      <c r="L100" s="77">
        <v>228</v>
      </c>
      <c r="M100" s="77"/>
      <c r="N100" s="72"/>
      <c r="O100" s="79" t="s">
        <v>307</v>
      </c>
      <c r="P100" s="81">
        <v>43475.63270833333</v>
      </c>
      <c r="Q100" s="79" t="s">
        <v>398</v>
      </c>
      <c r="R100" s="79"/>
      <c r="S100" s="79"/>
      <c r="T100" s="79" t="s">
        <v>265</v>
      </c>
      <c r="U100" s="79"/>
      <c r="V100" s="82" t="s">
        <v>701</v>
      </c>
      <c r="W100" s="81">
        <v>43475.63270833333</v>
      </c>
      <c r="X100" s="82" t="s">
        <v>814</v>
      </c>
      <c r="Y100" s="79"/>
      <c r="Z100" s="79"/>
      <c r="AA100" s="85" t="s">
        <v>1037</v>
      </c>
      <c r="AB100" s="79"/>
      <c r="AC100" s="79" t="b">
        <v>0</v>
      </c>
      <c r="AD100" s="79">
        <v>0</v>
      </c>
      <c r="AE100" s="85" t="s">
        <v>1169</v>
      </c>
      <c r="AF100" s="79" t="b">
        <v>0</v>
      </c>
      <c r="AG100" s="79" t="s">
        <v>1182</v>
      </c>
      <c r="AH100" s="79"/>
      <c r="AI100" s="85" t="s">
        <v>1169</v>
      </c>
      <c r="AJ100" s="79" t="b">
        <v>0</v>
      </c>
      <c r="AK100" s="79">
        <v>1</v>
      </c>
      <c r="AL100" s="85" t="s">
        <v>1034</v>
      </c>
      <c r="AM100" s="79" t="s">
        <v>1189</v>
      </c>
      <c r="AN100" s="79" t="b">
        <v>0</v>
      </c>
      <c r="AO100" s="85" t="s">
        <v>1034</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v>
      </c>
      <c r="BC100" s="78" t="str">
        <f>REPLACE(INDEX(GroupVertices[Group],MATCH(Edges24[[#This Row],[Vertex 2]],GroupVertices[Vertex],0)),1,1,"")</f>
        <v>4</v>
      </c>
      <c r="BD100" s="48">
        <v>1</v>
      </c>
      <c r="BE100" s="49">
        <v>3.7037037037037037</v>
      </c>
      <c r="BF100" s="48">
        <v>0</v>
      </c>
      <c r="BG100" s="49">
        <v>0</v>
      </c>
      <c r="BH100" s="48">
        <v>0</v>
      </c>
      <c r="BI100" s="49">
        <v>0</v>
      </c>
      <c r="BJ100" s="48">
        <v>26</v>
      </c>
      <c r="BK100" s="49">
        <v>96.29629629629629</v>
      </c>
      <c r="BL100" s="48">
        <v>27</v>
      </c>
    </row>
    <row r="101" spans="1:64" ht="15">
      <c r="A101" s="64" t="s">
        <v>261</v>
      </c>
      <c r="B101" s="64" t="s">
        <v>265</v>
      </c>
      <c r="C101" s="65"/>
      <c r="D101" s="66"/>
      <c r="E101" s="67"/>
      <c r="F101" s="68"/>
      <c r="G101" s="65"/>
      <c r="H101" s="69"/>
      <c r="I101" s="70"/>
      <c r="J101" s="70"/>
      <c r="K101" s="34" t="s">
        <v>65</v>
      </c>
      <c r="L101" s="77">
        <v>232</v>
      </c>
      <c r="M101" s="77"/>
      <c r="N101" s="72"/>
      <c r="O101" s="79" t="s">
        <v>307</v>
      </c>
      <c r="P101" s="81">
        <v>43509.15212962963</v>
      </c>
      <c r="Q101" s="79" t="s">
        <v>346</v>
      </c>
      <c r="R101" s="79"/>
      <c r="S101" s="79"/>
      <c r="T101" s="79"/>
      <c r="U101" s="79"/>
      <c r="V101" s="82" t="s">
        <v>709</v>
      </c>
      <c r="W101" s="81">
        <v>43509.15212962963</v>
      </c>
      <c r="X101" s="82" t="s">
        <v>815</v>
      </c>
      <c r="Y101" s="79"/>
      <c r="Z101" s="79"/>
      <c r="AA101" s="85" t="s">
        <v>1038</v>
      </c>
      <c r="AB101" s="79"/>
      <c r="AC101" s="79" t="b">
        <v>0</v>
      </c>
      <c r="AD101" s="79">
        <v>0</v>
      </c>
      <c r="AE101" s="85" t="s">
        <v>1169</v>
      </c>
      <c r="AF101" s="79" t="b">
        <v>0</v>
      </c>
      <c r="AG101" s="79" t="s">
        <v>1182</v>
      </c>
      <c r="AH101" s="79"/>
      <c r="AI101" s="85" t="s">
        <v>1169</v>
      </c>
      <c r="AJ101" s="79" t="b">
        <v>0</v>
      </c>
      <c r="AK101" s="79">
        <v>6</v>
      </c>
      <c r="AL101" s="85" t="s">
        <v>1033</v>
      </c>
      <c r="AM101" s="79" t="s">
        <v>1189</v>
      </c>
      <c r="AN101" s="79" t="b">
        <v>0</v>
      </c>
      <c r="AO101" s="85" t="s">
        <v>1033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4</v>
      </c>
      <c r="BC101" s="78" t="str">
        <f>REPLACE(INDEX(GroupVertices[Group],MATCH(Edges24[[#This Row],[Vertex 2]],GroupVertices[Vertex],0)),1,1,"")</f>
        <v>3</v>
      </c>
      <c r="BD101" s="48"/>
      <c r="BE101" s="49"/>
      <c r="BF101" s="48"/>
      <c r="BG101" s="49"/>
      <c r="BH101" s="48"/>
      <c r="BI101" s="49"/>
      <c r="BJ101" s="48"/>
      <c r="BK101" s="49"/>
      <c r="BL101" s="48"/>
    </row>
    <row r="102" spans="1:64" ht="15">
      <c r="A102" s="64" t="s">
        <v>252</v>
      </c>
      <c r="B102" s="64" t="s">
        <v>261</v>
      </c>
      <c r="C102" s="65"/>
      <c r="D102" s="66"/>
      <c r="E102" s="67"/>
      <c r="F102" s="68"/>
      <c r="G102" s="65"/>
      <c r="H102" s="69"/>
      <c r="I102" s="70"/>
      <c r="J102" s="70"/>
      <c r="K102" s="34" t="s">
        <v>66</v>
      </c>
      <c r="L102" s="77">
        <v>234</v>
      </c>
      <c r="M102" s="77"/>
      <c r="N102" s="72"/>
      <c r="O102" s="79" t="s">
        <v>307</v>
      </c>
      <c r="P102" s="81">
        <v>43508.799722222226</v>
      </c>
      <c r="Q102" s="79" t="s">
        <v>399</v>
      </c>
      <c r="R102" s="79"/>
      <c r="S102" s="79"/>
      <c r="T102" s="79"/>
      <c r="U102" s="79"/>
      <c r="V102" s="82" t="s">
        <v>699</v>
      </c>
      <c r="W102" s="81">
        <v>43508.799722222226</v>
      </c>
      <c r="X102" s="82" t="s">
        <v>816</v>
      </c>
      <c r="Y102" s="79"/>
      <c r="Z102" s="79"/>
      <c r="AA102" s="85" t="s">
        <v>1039</v>
      </c>
      <c r="AB102" s="79"/>
      <c r="AC102" s="79" t="b">
        <v>0</v>
      </c>
      <c r="AD102" s="79">
        <v>0</v>
      </c>
      <c r="AE102" s="85" t="s">
        <v>1169</v>
      </c>
      <c r="AF102" s="79" t="b">
        <v>0</v>
      </c>
      <c r="AG102" s="79" t="s">
        <v>1182</v>
      </c>
      <c r="AH102" s="79"/>
      <c r="AI102" s="85" t="s">
        <v>1169</v>
      </c>
      <c r="AJ102" s="79" t="b">
        <v>0</v>
      </c>
      <c r="AK102" s="79">
        <v>1</v>
      </c>
      <c r="AL102" s="85" t="s">
        <v>1040</v>
      </c>
      <c r="AM102" s="79" t="s">
        <v>1188</v>
      </c>
      <c r="AN102" s="79" t="b">
        <v>0</v>
      </c>
      <c r="AO102" s="85" t="s">
        <v>1040</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4</v>
      </c>
      <c r="BD102" s="48"/>
      <c r="BE102" s="49"/>
      <c r="BF102" s="48"/>
      <c r="BG102" s="49"/>
      <c r="BH102" s="48"/>
      <c r="BI102" s="49"/>
      <c r="BJ102" s="48"/>
      <c r="BK102" s="49"/>
      <c r="BL102" s="48"/>
    </row>
    <row r="103" spans="1:64" ht="15">
      <c r="A103" s="64" t="s">
        <v>262</v>
      </c>
      <c r="B103" s="64" t="s">
        <v>261</v>
      </c>
      <c r="C103" s="65"/>
      <c r="D103" s="66"/>
      <c r="E103" s="67"/>
      <c r="F103" s="68"/>
      <c r="G103" s="65"/>
      <c r="H103" s="69"/>
      <c r="I103" s="70"/>
      <c r="J103" s="70"/>
      <c r="K103" s="34" t="s">
        <v>65</v>
      </c>
      <c r="L103" s="77">
        <v>236</v>
      </c>
      <c r="M103" s="77"/>
      <c r="N103" s="72"/>
      <c r="O103" s="79" t="s">
        <v>307</v>
      </c>
      <c r="P103" s="81">
        <v>43508.43576388889</v>
      </c>
      <c r="Q103" s="79" t="s">
        <v>400</v>
      </c>
      <c r="R103" s="82" t="s">
        <v>517</v>
      </c>
      <c r="S103" s="79" t="s">
        <v>549</v>
      </c>
      <c r="T103" s="79"/>
      <c r="U103" s="79"/>
      <c r="V103" s="82" t="s">
        <v>710</v>
      </c>
      <c r="W103" s="81">
        <v>43508.43576388889</v>
      </c>
      <c r="X103" s="82" t="s">
        <v>817</v>
      </c>
      <c r="Y103" s="79"/>
      <c r="Z103" s="79"/>
      <c r="AA103" s="85" t="s">
        <v>1040</v>
      </c>
      <c r="AB103" s="79"/>
      <c r="AC103" s="79" t="b">
        <v>0</v>
      </c>
      <c r="AD103" s="79">
        <v>5</v>
      </c>
      <c r="AE103" s="85" t="s">
        <v>1169</v>
      </c>
      <c r="AF103" s="79" t="b">
        <v>0</v>
      </c>
      <c r="AG103" s="79" t="s">
        <v>1182</v>
      </c>
      <c r="AH103" s="79"/>
      <c r="AI103" s="85" t="s">
        <v>1169</v>
      </c>
      <c r="AJ103" s="79" t="b">
        <v>0</v>
      </c>
      <c r="AK103" s="79">
        <v>1</v>
      </c>
      <c r="AL103" s="85" t="s">
        <v>1169</v>
      </c>
      <c r="AM103" s="79" t="s">
        <v>1196</v>
      </c>
      <c r="AN103" s="79" t="b">
        <v>0</v>
      </c>
      <c r="AO103" s="85" t="s">
        <v>1040</v>
      </c>
      <c r="AP103" s="79" t="s">
        <v>1205</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4</v>
      </c>
      <c r="BD103" s="48"/>
      <c r="BE103" s="49"/>
      <c r="BF103" s="48"/>
      <c r="BG103" s="49"/>
      <c r="BH103" s="48"/>
      <c r="BI103" s="49"/>
      <c r="BJ103" s="48"/>
      <c r="BK103" s="49"/>
      <c r="BL103" s="48"/>
    </row>
    <row r="104" spans="1:64" ht="15">
      <c r="A104" s="64" t="s">
        <v>263</v>
      </c>
      <c r="B104" s="64" t="s">
        <v>271</v>
      </c>
      <c r="C104" s="65"/>
      <c r="D104" s="66"/>
      <c r="E104" s="67"/>
      <c r="F104" s="68"/>
      <c r="G104" s="65"/>
      <c r="H104" s="69"/>
      <c r="I104" s="70"/>
      <c r="J104" s="70"/>
      <c r="K104" s="34" t="s">
        <v>65</v>
      </c>
      <c r="L104" s="77">
        <v>242</v>
      </c>
      <c r="M104" s="77"/>
      <c r="N104" s="72"/>
      <c r="O104" s="79" t="s">
        <v>307</v>
      </c>
      <c r="P104" s="81">
        <v>43438.37950231481</v>
      </c>
      <c r="Q104" s="79" t="s">
        <v>401</v>
      </c>
      <c r="R104" s="79"/>
      <c r="S104" s="79"/>
      <c r="T104" s="79" t="s">
        <v>589</v>
      </c>
      <c r="U104" s="82" t="s">
        <v>638</v>
      </c>
      <c r="V104" s="82" t="s">
        <v>638</v>
      </c>
      <c r="W104" s="81">
        <v>43438.37950231481</v>
      </c>
      <c r="X104" s="82" t="s">
        <v>818</v>
      </c>
      <c r="Y104" s="79"/>
      <c r="Z104" s="79"/>
      <c r="AA104" s="85" t="s">
        <v>1041</v>
      </c>
      <c r="AB104" s="79"/>
      <c r="AC104" s="79" t="b">
        <v>0</v>
      </c>
      <c r="AD104" s="79">
        <v>23</v>
      </c>
      <c r="AE104" s="85" t="s">
        <v>1169</v>
      </c>
      <c r="AF104" s="79" t="b">
        <v>0</v>
      </c>
      <c r="AG104" s="79" t="s">
        <v>1182</v>
      </c>
      <c r="AH104" s="79"/>
      <c r="AI104" s="85" t="s">
        <v>1169</v>
      </c>
      <c r="AJ104" s="79" t="b">
        <v>0</v>
      </c>
      <c r="AK104" s="79">
        <v>1</v>
      </c>
      <c r="AL104" s="85" t="s">
        <v>1169</v>
      </c>
      <c r="AM104" s="79" t="s">
        <v>1189</v>
      </c>
      <c r="AN104" s="79" t="b">
        <v>0</v>
      </c>
      <c r="AO104" s="85" t="s">
        <v>1041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262</v>
      </c>
      <c r="B105" s="64" t="s">
        <v>271</v>
      </c>
      <c r="C105" s="65"/>
      <c r="D105" s="66"/>
      <c r="E105" s="67"/>
      <c r="F105" s="68"/>
      <c r="G105" s="65"/>
      <c r="H105" s="69"/>
      <c r="I105" s="70"/>
      <c r="J105" s="70"/>
      <c r="K105" s="34" t="s">
        <v>65</v>
      </c>
      <c r="L105" s="77">
        <v>243</v>
      </c>
      <c r="M105" s="77"/>
      <c r="N105" s="72"/>
      <c r="O105" s="79" t="s">
        <v>307</v>
      </c>
      <c r="P105" s="81">
        <v>43438.38166666667</v>
      </c>
      <c r="Q105" s="79" t="s">
        <v>402</v>
      </c>
      <c r="R105" s="79"/>
      <c r="S105" s="79"/>
      <c r="T105" s="79"/>
      <c r="U105" s="79"/>
      <c r="V105" s="82" t="s">
        <v>710</v>
      </c>
      <c r="W105" s="81">
        <v>43438.38166666667</v>
      </c>
      <c r="X105" s="82" t="s">
        <v>819</v>
      </c>
      <c r="Y105" s="79"/>
      <c r="Z105" s="79"/>
      <c r="AA105" s="85" t="s">
        <v>1042</v>
      </c>
      <c r="AB105" s="85" t="s">
        <v>1041</v>
      </c>
      <c r="AC105" s="79" t="b">
        <v>0</v>
      </c>
      <c r="AD105" s="79">
        <v>3</v>
      </c>
      <c r="AE105" s="85" t="s">
        <v>1168</v>
      </c>
      <c r="AF105" s="79" t="b">
        <v>0</v>
      </c>
      <c r="AG105" s="79" t="s">
        <v>1182</v>
      </c>
      <c r="AH105" s="79"/>
      <c r="AI105" s="85" t="s">
        <v>1169</v>
      </c>
      <c r="AJ105" s="79" t="b">
        <v>0</v>
      </c>
      <c r="AK105" s="79">
        <v>0</v>
      </c>
      <c r="AL105" s="85" t="s">
        <v>1169</v>
      </c>
      <c r="AM105" s="79" t="s">
        <v>1189</v>
      </c>
      <c r="AN105" s="79" t="b">
        <v>0</v>
      </c>
      <c r="AO105" s="85" t="s">
        <v>1041</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242</v>
      </c>
      <c r="B106" s="64" t="s">
        <v>263</v>
      </c>
      <c r="C106" s="65"/>
      <c r="D106" s="66"/>
      <c r="E106" s="67"/>
      <c r="F106" s="68"/>
      <c r="G106" s="65"/>
      <c r="H106" s="69"/>
      <c r="I106" s="70"/>
      <c r="J106" s="70"/>
      <c r="K106" s="34" t="s">
        <v>66</v>
      </c>
      <c r="L106" s="77">
        <v>247</v>
      </c>
      <c r="M106" s="77"/>
      <c r="N106" s="72"/>
      <c r="O106" s="79" t="s">
        <v>307</v>
      </c>
      <c r="P106" s="81">
        <v>43439.36424768518</v>
      </c>
      <c r="Q106" s="79" t="s">
        <v>403</v>
      </c>
      <c r="R106" s="79"/>
      <c r="S106" s="79"/>
      <c r="T106" s="79" t="s">
        <v>575</v>
      </c>
      <c r="U106" s="79"/>
      <c r="V106" s="82" t="s">
        <v>690</v>
      </c>
      <c r="W106" s="81">
        <v>43439.36424768518</v>
      </c>
      <c r="X106" s="82" t="s">
        <v>820</v>
      </c>
      <c r="Y106" s="79"/>
      <c r="Z106" s="79"/>
      <c r="AA106" s="85" t="s">
        <v>1043</v>
      </c>
      <c r="AB106" s="79"/>
      <c r="AC106" s="79" t="b">
        <v>0</v>
      </c>
      <c r="AD106" s="79">
        <v>0</v>
      </c>
      <c r="AE106" s="85" t="s">
        <v>1169</v>
      </c>
      <c r="AF106" s="79" t="b">
        <v>0</v>
      </c>
      <c r="AG106" s="79" t="s">
        <v>1182</v>
      </c>
      <c r="AH106" s="79"/>
      <c r="AI106" s="85" t="s">
        <v>1169</v>
      </c>
      <c r="AJ106" s="79" t="b">
        <v>0</v>
      </c>
      <c r="AK106" s="79">
        <v>1</v>
      </c>
      <c r="AL106" s="85" t="s">
        <v>1041</v>
      </c>
      <c r="AM106" s="79" t="s">
        <v>1189</v>
      </c>
      <c r="AN106" s="79" t="b">
        <v>0</v>
      </c>
      <c r="AO106" s="85" t="s">
        <v>1041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3</v>
      </c>
      <c r="BE106" s="49">
        <v>12.5</v>
      </c>
      <c r="BF106" s="48">
        <v>0</v>
      </c>
      <c r="BG106" s="49">
        <v>0</v>
      </c>
      <c r="BH106" s="48">
        <v>0</v>
      </c>
      <c r="BI106" s="49">
        <v>0</v>
      </c>
      <c r="BJ106" s="48">
        <v>21</v>
      </c>
      <c r="BK106" s="49">
        <v>87.5</v>
      </c>
      <c r="BL106" s="48">
        <v>24</v>
      </c>
    </row>
    <row r="107" spans="1:64" ht="15">
      <c r="A107" s="64" t="s">
        <v>253</v>
      </c>
      <c r="B107" s="64" t="s">
        <v>305</v>
      </c>
      <c r="C107" s="65"/>
      <c r="D107" s="66"/>
      <c r="E107" s="67"/>
      <c r="F107" s="68"/>
      <c r="G107" s="65"/>
      <c r="H107" s="69"/>
      <c r="I107" s="70"/>
      <c r="J107" s="70"/>
      <c r="K107" s="34" t="s">
        <v>65</v>
      </c>
      <c r="L107" s="77">
        <v>250</v>
      </c>
      <c r="M107" s="77"/>
      <c r="N107" s="72"/>
      <c r="O107" s="79" t="s">
        <v>307</v>
      </c>
      <c r="P107" s="81">
        <v>43446.1709837963</v>
      </c>
      <c r="Q107" s="79" t="s">
        <v>404</v>
      </c>
      <c r="R107" s="79"/>
      <c r="S107" s="79"/>
      <c r="T107" s="79"/>
      <c r="U107" s="79"/>
      <c r="V107" s="82" t="s">
        <v>701</v>
      </c>
      <c r="W107" s="81">
        <v>43446.1709837963</v>
      </c>
      <c r="X107" s="82" t="s">
        <v>821</v>
      </c>
      <c r="Y107" s="79"/>
      <c r="Z107" s="79"/>
      <c r="AA107" s="85" t="s">
        <v>1044</v>
      </c>
      <c r="AB107" s="79"/>
      <c r="AC107" s="79" t="b">
        <v>0</v>
      </c>
      <c r="AD107" s="79">
        <v>0</v>
      </c>
      <c r="AE107" s="85" t="s">
        <v>1169</v>
      </c>
      <c r="AF107" s="79" t="b">
        <v>0</v>
      </c>
      <c r="AG107" s="79" t="s">
        <v>1182</v>
      </c>
      <c r="AH107" s="79"/>
      <c r="AI107" s="85" t="s">
        <v>1169</v>
      </c>
      <c r="AJ107" s="79" t="b">
        <v>0</v>
      </c>
      <c r="AK107" s="79">
        <v>3</v>
      </c>
      <c r="AL107" s="85" t="s">
        <v>1045</v>
      </c>
      <c r="AM107" s="79" t="s">
        <v>1189</v>
      </c>
      <c r="AN107" s="79" t="b">
        <v>0</v>
      </c>
      <c r="AO107" s="85" t="s">
        <v>1045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v>1</v>
      </c>
      <c r="BE107" s="49">
        <v>6.25</v>
      </c>
      <c r="BF107" s="48">
        <v>0</v>
      </c>
      <c r="BG107" s="49">
        <v>0</v>
      </c>
      <c r="BH107" s="48">
        <v>0</v>
      </c>
      <c r="BI107" s="49">
        <v>0</v>
      </c>
      <c r="BJ107" s="48">
        <v>15</v>
      </c>
      <c r="BK107" s="49">
        <v>93.75</v>
      </c>
      <c r="BL107" s="48">
        <v>16</v>
      </c>
    </row>
    <row r="108" spans="1:64" ht="15">
      <c r="A108" s="64" t="s">
        <v>252</v>
      </c>
      <c r="B108" s="64" t="s">
        <v>305</v>
      </c>
      <c r="C108" s="65"/>
      <c r="D108" s="66"/>
      <c r="E108" s="67"/>
      <c r="F108" s="68"/>
      <c r="G108" s="65"/>
      <c r="H108" s="69"/>
      <c r="I108" s="70"/>
      <c r="J108" s="70"/>
      <c r="K108" s="34" t="s">
        <v>65</v>
      </c>
      <c r="L108" s="77">
        <v>251</v>
      </c>
      <c r="M108" s="77"/>
      <c r="N108" s="72"/>
      <c r="O108" s="79" t="s">
        <v>307</v>
      </c>
      <c r="P108" s="81">
        <v>43445.69978009259</v>
      </c>
      <c r="Q108" s="79" t="s">
        <v>405</v>
      </c>
      <c r="R108" s="79"/>
      <c r="S108" s="79"/>
      <c r="T108" s="79" t="s">
        <v>590</v>
      </c>
      <c r="U108" s="82" t="s">
        <v>639</v>
      </c>
      <c r="V108" s="82" t="s">
        <v>639</v>
      </c>
      <c r="W108" s="81">
        <v>43445.69978009259</v>
      </c>
      <c r="X108" s="82" t="s">
        <v>822</v>
      </c>
      <c r="Y108" s="79"/>
      <c r="Z108" s="79"/>
      <c r="AA108" s="85" t="s">
        <v>1045</v>
      </c>
      <c r="AB108" s="79"/>
      <c r="AC108" s="79" t="b">
        <v>0</v>
      </c>
      <c r="AD108" s="79">
        <v>3</v>
      </c>
      <c r="AE108" s="85" t="s">
        <v>1169</v>
      </c>
      <c r="AF108" s="79" t="b">
        <v>0</v>
      </c>
      <c r="AG108" s="79" t="s">
        <v>1182</v>
      </c>
      <c r="AH108" s="79"/>
      <c r="AI108" s="85" t="s">
        <v>1169</v>
      </c>
      <c r="AJ108" s="79" t="b">
        <v>0</v>
      </c>
      <c r="AK108" s="79">
        <v>2</v>
      </c>
      <c r="AL108" s="85" t="s">
        <v>1169</v>
      </c>
      <c r="AM108" s="79" t="s">
        <v>1189</v>
      </c>
      <c r="AN108" s="79" t="b">
        <v>0</v>
      </c>
      <c r="AO108" s="85" t="s">
        <v>1045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3</v>
      </c>
      <c r="BD108" s="48">
        <v>1</v>
      </c>
      <c r="BE108" s="49">
        <v>7.142857142857143</v>
      </c>
      <c r="BF108" s="48">
        <v>0</v>
      </c>
      <c r="BG108" s="49">
        <v>0</v>
      </c>
      <c r="BH108" s="48">
        <v>0</v>
      </c>
      <c r="BI108" s="49">
        <v>0</v>
      </c>
      <c r="BJ108" s="48">
        <v>13</v>
      </c>
      <c r="BK108" s="49">
        <v>92.85714285714286</v>
      </c>
      <c r="BL108" s="48">
        <v>14</v>
      </c>
    </row>
    <row r="109" spans="1:64" ht="15">
      <c r="A109" s="64" t="s">
        <v>262</v>
      </c>
      <c r="B109" s="64" t="s">
        <v>305</v>
      </c>
      <c r="C109" s="65"/>
      <c r="D109" s="66"/>
      <c r="E109" s="67"/>
      <c r="F109" s="68"/>
      <c r="G109" s="65"/>
      <c r="H109" s="69"/>
      <c r="I109" s="70"/>
      <c r="J109" s="70"/>
      <c r="K109" s="34" t="s">
        <v>65</v>
      </c>
      <c r="L109" s="77">
        <v>252</v>
      </c>
      <c r="M109" s="77"/>
      <c r="N109" s="72"/>
      <c r="O109" s="79" t="s">
        <v>307</v>
      </c>
      <c r="P109" s="81">
        <v>43445.84547453704</v>
      </c>
      <c r="Q109" s="79" t="s">
        <v>404</v>
      </c>
      <c r="R109" s="79"/>
      <c r="S109" s="79"/>
      <c r="T109" s="79"/>
      <c r="U109" s="79"/>
      <c r="V109" s="82" t="s">
        <v>710</v>
      </c>
      <c r="W109" s="81">
        <v>43445.84547453704</v>
      </c>
      <c r="X109" s="82" t="s">
        <v>823</v>
      </c>
      <c r="Y109" s="79"/>
      <c r="Z109" s="79"/>
      <c r="AA109" s="85" t="s">
        <v>1046</v>
      </c>
      <c r="AB109" s="79"/>
      <c r="AC109" s="79" t="b">
        <v>0</v>
      </c>
      <c r="AD109" s="79">
        <v>0</v>
      </c>
      <c r="AE109" s="85" t="s">
        <v>1169</v>
      </c>
      <c r="AF109" s="79" t="b">
        <v>0</v>
      </c>
      <c r="AG109" s="79" t="s">
        <v>1182</v>
      </c>
      <c r="AH109" s="79"/>
      <c r="AI109" s="85" t="s">
        <v>1169</v>
      </c>
      <c r="AJ109" s="79" t="b">
        <v>0</v>
      </c>
      <c r="AK109" s="79">
        <v>2</v>
      </c>
      <c r="AL109" s="85" t="s">
        <v>1045</v>
      </c>
      <c r="AM109" s="79" t="s">
        <v>1189</v>
      </c>
      <c r="AN109" s="79" t="b">
        <v>0</v>
      </c>
      <c r="AO109" s="85" t="s">
        <v>1045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3</v>
      </c>
      <c r="BD109" s="48">
        <v>1</v>
      </c>
      <c r="BE109" s="49">
        <v>6.25</v>
      </c>
      <c r="BF109" s="48">
        <v>0</v>
      </c>
      <c r="BG109" s="49">
        <v>0</v>
      </c>
      <c r="BH109" s="48">
        <v>0</v>
      </c>
      <c r="BI109" s="49">
        <v>0</v>
      </c>
      <c r="BJ109" s="48">
        <v>15</v>
      </c>
      <c r="BK109" s="49">
        <v>93.75</v>
      </c>
      <c r="BL109" s="48">
        <v>16</v>
      </c>
    </row>
    <row r="110" spans="1:64" ht="15">
      <c r="A110" s="64" t="s">
        <v>253</v>
      </c>
      <c r="B110" s="64" t="s">
        <v>302</v>
      </c>
      <c r="C110" s="65"/>
      <c r="D110" s="66"/>
      <c r="E110" s="67"/>
      <c r="F110" s="68"/>
      <c r="G110" s="65"/>
      <c r="H110" s="69"/>
      <c r="I110" s="70"/>
      <c r="J110" s="70"/>
      <c r="K110" s="34" t="s">
        <v>65</v>
      </c>
      <c r="L110" s="77">
        <v>253</v>
      </c>
      <c r="M110" s="77"/>
      <c r="N110" s="72"/>
      <c r="O110" s="79" t="s">
        <v>307</v>
      </c>
      <c r="P110" s="81">
        <v>43438.86846064815</v>
      </c>
      <c r="Q110" s="79" t="s">
        <v>406</v>
      </c>
      <c r="R110" s="79"/>
      <c r="S110" s="79"/>
      <c r="T110" s="79"/>
      <c r="U110" s="79"/>
      <c r="V110" s="82" t="s">
        <v>701</v>
      </c>
      <c r="W110" s="81">
        <v>43438.86846064815</v>
      </c>
      <c r="X110" s="82" t="s">
        <v>824</v>
      </c>
      <c r="Y110" s="79"/>
      <c r="Z110" s="79"/>
      <c r="AA110" s="85" t="s">
        <v>1047</v>
      </c>
      <c r="AB110" s="79"/>
      <c r="AC110" s="79" t="b">
        <v>0</v>
      </c>
      <c r="AD110" s="79">
        <v>0</v>
      </c>
      <c r="AE110" s="85" t="s">
        <v>1169</v>
      </c>
      <c r="AF110" s="79" t="b">
        <v>0</v>
      </c>
      <c r="AG110" s="79" t="s">
        <v>1182</v>
      </c>
      <c r="AH110" s="79"/>
      <c r="AI110" s="85" t="s">
        <v>1169</v>
      </c>
      <c r="AJ110" s="79" t="b">
        <v>0</v>
      </c>
      <c r="AK110" s="79">
        <v>1</v>
      </c>
      <c r="AL110" s="85" t="s">
        <v>1108</v>
      </c>
      <c r="AM110" s="79" t="s">
        <v>1189</v>
      </c>
      <c r="AN110" s="79" t="b">
        <v>0</v>
      </c>
      <c r="AO110" s="85" t="s">
        <v>1108</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3</v>
      </c>
      <c r="BC110" s="78" t="str">
        <f>REPLACE(INDEX(GroupVertices[Group],MATCH(Edges24[[#This Row],[Vertex 2]],GroupVertices[Vertex],0)),1,1,"")</f>
        <v>1</v>
      </c>
      <c r="BD110" s="48">
        <v>0</v>
      </c>
      <c r="BE110" s="49">
        <v>0</v>
      </c>
      <c r="BF110" s="48">
        <v>0</v>
      </c>
      <c r="BG110" s="49">
        <v>0</v>
      </c>
      <c r="BH110" s="48">
        <v>0</v>
      </c>
      <c r="BI110" s="49">
        <v>0</v>
      </c>
      <c r="BJ110" s="48">
        <v>19</v>
      </c>
      <c r="BK110" s="49">
        <v>100</v>
      </c>
      <c r="BL110" s="48">
        <v>19</v>
      </c>
    </row>
    <row r="111" spans="1:64" ht="15">
      <c r="A111" s="64" t="s">
        <v>253</v>
      </c>
      <c r="B111" s="64" t="s">
        <v>252</v>
      </c>
      <c r="C111" s="65"/>
      <c r="D111" s="66"/>
      <c r="E111" s="67"/>
      <c r="F111" s="68"/>
      <c r="G111" s="65"/>
      <c r="H111" s="69"/>
      <c r="I111" s="70"/>
      <c r="J111" s="70"/>
      <c r="K111" s="34" t="s">
        <v>66</v>
      </c>
      <c r="L111" s="77">
        <v>256</v>
      </c>
      <c r="M111" s="77"/>
      <c r="N111" s="72"/>
      <c r="O111" s="79" t="s">
        <v>307</v>
      </c>
      <c r="P111" s="81">
        <v>43438.86849537037</v>
      </c>
      <c r="Q111" s="79" t="s">
        <v>407</v>
      </c>
      <c r="R111" s="79"/>
      <c r="S111" s="79"/>
      <c r="T111" s="79" t="s">
        <v>581</v>
      </c>
      <c r="U111" s="79"/>
      <c r="V111" s="82" t="s">
        <v>701</v>
      </c>
      <c r="W111" s="81">
        <v>43438.86849537037</v>
      </c>
      <c r="X111" s="82" t="s">
        <v>825</v>
      </c>
      <c r="Y111" s="79"/>
      <c r="Z111" s="79"/>
      <c r="AA111" s="85" t="s">
        <v>1048</v>
      </c>
      <c r="AB111" s="79"/>
      <c r="AC111" s="79" t="b">
        <v>0</v>
      </c>
      <c r="AD111" s="79">
        <v>0</v>
      </c>
      <c r="AE111" s="85" t="s">
        <v>1169</v>
      </c>
      <c r="AF111" s="79" t="b">
        <v>0</v>
      </c>
      <c r="AG111" s="79" t="s">
        <v>1182</v>
      </c>
      <c r="AH111" s="79"/>
      <c r="AI111" s="85" t="s">
        <v>1169</v>
      </c>
      <c r="AJ111" s="79" t="b">
        <v>0</v>
      </c>
      <c r="AK111" s="79">
        <v>1</v>
      </c>
      <c r="AL111" s="85" t="s">
        <v>1142</v>
      </c>
      <c r="AM111" s="79" t="s">
        <v>1189</v>
      </c>
      <c r="AN111" s="79" t="b">
        <v>0</v>
      </c>
      <c r="AO111" s="85" t="s">
        <v>1142</v>
      </c>
      <c r="AP111" s="79" t="s">
        <v>176</v>
      </c>
      <c r="AQ111" s="79">
        <v>0</v>
      </c>
      <c r="AR111" s="79">
        <v>0</v>
      </c>
      <c r="AS111" s="79"/>
      <c r="AT111" s="79"/>
      <c r="AU111" s="79"/>
      <c r="AV111" s="79"/>
      <c r="AW111" s="79"/>
      <c r="AX111" s="79"/>
      <c r="AY111" s="79"/>
      <c r="AZ111" s="79"/>
      <c r="BA111">
        <v>32</v>
      </c>
      <c r="BB111" s="78" t="str">
        <f>REPLACE(INDEX(GroupVertices[Group],MATCH(Edges24[[#This Row],[Vertex 1]],GroupVertices[Vertex],0)),1,1,"")</f>
        <v>3</v>
      </c>
      <c r="BC111" s="78" t="str">
        <f>REPLACE(INDEX(GroupVertices[Group],MATCH(Edges24[[#This Row],[Vertex 2]],GroupVertices[Vertex],0)),1,1,"")</f>
        <v>1</v>
      </c>
      <c r="BD111" s="48">
        <v>0</v>
      </c>
      <c r="BE111" s="49">
        <v>0</v>
      </c>
      <c r="BF111" s="48">
        <v>0</v>
      </c>
      <c r="BG111" s="49">
        <v>0</v>
      </c>
      <c r="BH111" s="48">
        <v>0</v>
      </c>
      <c r="BI111" s="49">
        <v>0</v>
      </c>
      <c r="BJ111" s="48">
        <v>25</v>
      </c>
      <c r="BK111" s="49">
        <v>100</v>
      </c>
      <c r="BL111" s="48">
        <v>25</v>
      </c>
    </row>
    <row r="112" spans="1:64" ht="15">
      <c r="A112" s="64" t="s">
        <v>253</v>
      </c>
      <c r="B112" s="64" t="s">
        <v>252</v>
      </c>
      <c r="C112" s="65"/>
      <c r="D112" s="66"/>
      <c r="E112" s="67"/>
      <c r="F112" s="68"/>
      <c r="G112" s="65"/>
      <c r="H112" s="69"/>
      <c r="I112" s="70"/>
      <c r="J112" s="70"/>
      <c r="K112" s="34" t="s">
        <v>66</v>
      </c>
      <c r="L112" s="77">
        <v>257</v>
      </c>
      <c r="M112" s="77"/>
      <c r="N112" s="72"/>
      <c r="O112" s="79" t="s">
        <v>307</v>
      </c>
      <c r="P112" s="81">
        <v>43438.86854166666</v>
      </c>
      <c r="Q112" s="79" t="s">
        <v>408</v>
      </c>
      <c r="R112" s="79"/>
      <c r="S112" s="79"/>
      <c r="T112" s="79"/>
      <c r="U112" s="79"/>
      <c r="V112" s="82" t="s">
        <v>701</v>
      </c>
      <c r="W112" s="81">
        <v>43438.86854166666</v>
      </c>
      <c r="X112" s="82" t="s">
        <v>826</v>
      </c>
      <c r="Y112" s="79"/>
      <c r="Z112" s="79"/>
      <c r="AA112" s="85" t="s">
        <v>1049</v>
      </c>
      <c r="AB112" s="79"/>
      <c r="AC112" s="79" t="b">
        <v>0</v>
      </c>
      <c r="AD112" s="79">
        <v>0</v>
      </c>
      <c r="AE112" s="85" t="s">
        <v>1169</v>
      </c>
      <c r="AF112" s="79" t="b">
        <v>0</v>
      </c>
      <c r="AG112" s="79" t="s">
        <v>1182</v>
      </c>
      <c r="AH112" s="79"/>
      <c r="AI112" s="85" t="s">
        <v>1169</v>
      </c>
      <c r="AJ112" s="79" t="b">
        <v>0</v>
      </c>
      <c r="AK112" s="79">
        <v>1</v>
      </c>
      <c r="AL112" s="85" t="s">
        <v>1092</v>
      </c>
      <c r="AM112" s="79" t="s">
        <v>1189</v>
      </c>
      <c r="AN112" s="79" t="b">
        <v>0</v>
      </c>
      <c r="AO112" s="85" t="s">
        <v>1092</v>
      </c>
      <c r="AP112" s="79" t="s">
        <v>176</v>
      </c>
      <c r="AQ112" s="79">
        <v>0</v>
      </c>
      <c r="AR112" s="79">
        <v>0</v>
      </c>
      <c r="AS112" s="79"/>
      <c r="AT112" s="79"/>
      <c r="AU112" s="79"/>
      <c r="AV112" s="79"/>
      <c r="AW112" s="79"/>
      <c r="AX112" s="79"/>
      <c r="AY112" s="79"/>
      <c r="AZ112" s="79"/>
      <c r="BA112">
        <v>32</v>
      </c>
      <c r="BB112" s="78" t="str">
        <f>REPLACE(INDEX(GroupVertices[Group],MATCH(Edges24[[#This Row],[Vertex 1]],GroupVertices[Vertex],0)),1,1,"")</f>
        <v>3</v>
      </c>
      <c r="BC112" s="78" t="str">
        <f>REPLACE(INDEX(GroupVertices[Group],MATCH(Edges24[[#This Row],[Vertex 2]],GroupVertices[Vertex],0)),1,1,"")</f>
        <v>1</v>
      </c>
      <c r="BD112" s="48">
        <v>1</v>
      </c>
      <c r="BE112" s="49">
        <v>5</v>
      </c>
      <c r="BF112" s="48">
        <v>0</v>
      </c>
      <c r="BG112" s="49">
        <v>0</v>
      </c>
      <c r="BH112" s="48">
        <v>0</v>
      </c>
      <c r="BI112" s="49">
        <v>0</v>
      </c>
      <c r="BJ112" s="48">
        <v>19</v>
      </c>
      <c r="BK112" s="49">
        <v>95</v>
      </c>
      <c r="BL112" s="48">
        <v>20</v>
      </c>
    </row>
    <row r="113" spans="1:64" ht="15">
      <c r="A113" s="64" t="s">
        <v>253</v>
      </c>
      <c r="B113" s="64" t="s">
        <v>255</v>
      </c>
      <c r="C113" s="65"/>
      <c r="D113" s="66"/>
      <c r="E113" s="67"/>
      <c r="F113" s="68"/>
      <c r="G113" s="65"/>
      <c r="H113" s="69"/>
      <c r="I113" s="70"/>
      <c r="J113" s="70"/>
      <c r="K113" s="34" t="s">
        <v>65</v>
      </c>
      <c r="L113" s="77">
        <v>258</v>
      </c>
      <c r="M113" s="77"/>
      <c r="N113" s="72"/>
      <c r="O113" s="79" t="s">
        <v>307</v>
      </c>
      <c r="P113" s="81">
        <v>43443.90751157407</v>
      </c>
      <c r="Q113" s="79" t="s">
        <v>409</v>
      </c>
      <c r="R113" s="79"/>
      <c r="S113" s="79"/>
      <c r="T113" s="79" t="s">
        <v>581</v>
      </c>
      <c r="U113" s="79"/>
      <c r="V113" s="82" t="s">
        <v>701</v>
      </c>
      <c r="W113" s="81">
        <v>43443.90751157407</v>
      </c>
      <c r="X113" s="82" t="s">
        <v>827</v>
      </c>
      <c r="Y113" s="79"/>
      <c r="Z113" s="79"/>
      <c r="AA113" s="85" t="s">
        <v>1050</v>
      </c>
      <c r="AB113" s="79"/>
      <c r="AC113" s="79" t="b">
        <v>0</v>
      </c>
      <c r="AD113" s="79">
        <v>0</v>
      </c>
      <c r="AE113" s="85" t="s">
        <v>1169</v>
      </c>
      <c r="AF113" s="79" t="b">
        <v>0</v>
      </c>
      <c r="AG113" s="79" t="s">
        <v>1182</v>
      </c>
      <c r="AH113" s="79"/>
      <c r="AI113" s="85" t="s">
        <v>1169</v>
      </c>
      <c r="AJ113" s="79" t="b">
        <v>0</v>
      </c>
      <c r="AK113" s="79">
        <v>2</v>
      </c>
      <c r="AL113" s="85" t="s">
        <v>1088</v>
      </c>
      <c r="AM113" s="79" t="s">
        <v>1189</v>
      </c>
      <c r="AN113" s="79" t="b">
        <v>0</v>
      </c>
      <c r="AO113" s="85" t="s">
        <v>1088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3</v>
      </c>
      <c r="BC113" s="78" t="str">
        <f>REPLACE(INDEX(GroupVertices[Group],MATCH(Edges24[[#This Row],[Vertex 2]],GroupVertices[Vertex],0)),1,1,"")</f>
        <v>1</v>
      </c>
      <c r="BD113" s="48">
        <v>1</v>
      </c>
      <c r="BE113" s="49">
        <v>4</v>
      </c>
      <c r="BF113" s="48">
        <v>0</v>
      </c>
      <c r="BG113" s="49">
        <v>0</v>
      </c>
      <c r="BH113" s="48">
        <v>0</v>
      </c>
      <c r="BI113" s="49">
        <v>0</v>
      </c>
      <c r="BJ113" s="48">
        <v>24</v>
      </c>
      <c r="BK113" s="49">
        <v>96</v>
      </c>
      <c r="BL113" s="48">
        <v>25</v>
      </c>
    </row>
    <row r="114" spans="1:64" ht="15">
      <c r="A114" s="64" t="s">
        <v>253</v>
      </c>
      <c r="B114" s="64" t="s">
        <v>255</v>
      </c>
      <c r="C114" s="65"/>
      <c r="D114" s="66"/>
      <c r="E114" s="67"/>
      <c r="F114" s="68"/>
      <c r="G114" s="65"/>
      <c r="H114" s="69"/>
      <c r="I114" s="70"/>
      <c r="J114" s="70"/>
      <c r="K114" s="34" t="s">
        <v>65</v>
      </c>
      <c r="L114" s="77">
        <v>261</v>
      </c>
      <c r="M114" s="77"/>
      <c r="N114" s="72"/>
      <c r="O114" s="79" t="s">
        <v>307</v>
      </c>
      <c r="P114" s="81">
        <v>43445.173425925925</v>
      </c>
      <c r="Q114" s="79" t="s">
        <v>410</v>
      </c>
      <c r="R114" s="79"/>
      <c r="S114" s="79"/>
      <c r="T114" s="79" t="s">
        <v>591</v>
      </c>
      <c r="U114" s="79"/>
      <c r="V114" s="82" t="s">
        <v>701</v>
      </c>
      <c r="W114" s="81">
        <v>43445.173425925925</v>
      </c>
      <c r="X114" s="82" t="s">
        <v>828</v>
      </c>
      <c r="Y114" s="79"/>
      <c r="Z114" s="79"/>
      <c r="AA114" s="85" t="s">
        <v>1051</v>
      </c>
      <c r="AB114" s="79"/>
      <c r="AC114" s="79" t="b">
        <v>0</v>
      </c>
      <c r="AD114" s="79">
        <v>0</v>
      </c>
      <c r="AE114" s="85" t="s">
        <v>1169</v>
      </c>
      <c r="AF114" s="79" t="b">
        <v>0</v>
      </c>
      <c r="AG114" s="79" t="s">
        <v>1182</v>
      </c>
      <c r="AH114" s="79"/>
      <c r="AI114" s="85" t="s">
        <v>1169</v>
      </c>
      <c r="AJ114" s="79" t="b">
        <v>0</v>
      </c>
      <c r="AK114" s="79">
        <v>2</v>
      </c>
      <c r="AL114" s="85" t="s">
        <v>1073</v>
      </c>
      <c r="AM114" s="79" t="s">
        <v>1189</v>
      </c>
      <c r="AN114" s="79" t="b">
        <v>0</v>
      </c>
      <c r="AO114" s="85" t="s">
        <v>1073</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3</v>
      </c>
      <c r="BC114" s="78" t="str">
        <f>REPLACE(INDEX(GroupVertices[Group],MATCH(Edges24[[#This Row],[Vertex 2]],GroupVertices[Vertex],0)),1,1,"")</f>
        <v>1</v>
      </c>
      <c r="BD114" s="48">
        <v>0</v>
      </c>
      <c r="BE114" s="49">
        <v>0</v>
      </c>
      <c r="BF114" s="48">
        <v>0</v>
      </c>
      <c r="BG114" s="49">
        <v>0</v>
      </c>
      <c r="BH114" s="48">
        <v>0</v>
      </c>
      <c r="BI114" s="49">
        <v>0</v>
      </c>
      <c r="BJ114" s="48">
        <v>17</v>
      </c>
      <c r="BK114" s="49">
        <v>100</v>
      </c>
      <c r="BL114" s="48">
        <v>17</v>
      </c>
    </row>
    <row r="115" spans="1:64" ht="15">
      <c r="A115" s="64" t="s">
        <v>253</v>
      </c>
      <c r="B115" s="64" t="s">
        <v>252</v>
      </c>
      <c r="C115" s="65"/>
      <c r="D115" s="66"/>
      <c r="E115" s="67"/>
      <c r="F115" s="68"/>
      <c r="G115" s="65"/>
      <c r="H115" s="69"/>
      <c r="I115" s="70"/>
      <c r="J115" s="70"/>
      <c r="K115" s="34" t="s">
        <v>66</v>
      </c>
      <c r="L115" s="77">
        <v>264</v>
      </c>
      <c r="M115" s="77"/>
      <c r="N115" s="72"/>
      <c r="O115" s="79" t="s">
        <v>307</v>
      </c>
      <c r="P115" s="81">
        <v>43445.17350694445</v>
      </c>
      <c r="Q115" s="79" t="s">
        <v>411</v>
      </c>
      <c r="R115" s="79"/>
      <c r="S115" s="79"/>
      <c r="T115" s="79" t="s">
        <v>565</v>
      </c>
      <c r="U115" s="79"/>
      <c r="V115" s="82" t="s">
        <v>701</v>
      </c>
      <c r="W115" s="81">
        <v>43445.17350694445</v>
      </c>
      <c r="X115" s="82" t="s">
        <v>829</v>
      </c>
      <c r="Y115" s="79"/>
      <c r="Z115" s="79"/>
      <c r="AA115" s="85" t="s">
        <v>1052</v>
      </c>
      <c r="AB115" s="79"/>
      <c r="AC115" s="79" t="b">
        <v>0</v>
      </c>
      <c r="AD115" s="79">
        <v>0</v>
      </c>
      <c r="AE115" s="85" t="s">
        <v>1169</v>
      </c>
      <c r="AF115" s="79" t="b">
        <v>0</v>
      </c>
      <c r="AG115" s="79" t="s">
        <v>1182</v>
      </c>
      <c r="AH115" s="79"/>
      <c r="AI115" s="85" t="s">
        <v>1169</v>
      </c>
      <c r="AJ115" s="79" t="b">
        <v>0</v>
      </c>
      <c r="AK115" s="79">
        <v>1</v>
      </c>
      <c r="AL115" s="85" t="s">
        <v>1144</v>
      </c>
      <c r="AM115" s="79" t="s">
        <v>1189</v>
      </c>
      <c r="AN115" s="79" t="b">
        <v>0</v>
      </c>
      <c r="AO115" s="85" t="s">
        <v>1144</v>
      </c>
      <c r="AP115" s="79" t="s">
        <v>176</v>
      </c>
      <c r="AQ115" s="79">
        <v>0</v>
      </c>
      <c r="AR115" s="79">
        <v>0</v>
      </c>
      <c r="AS115" s="79"/>
      <c r="AT115" s="79"/>
      <c r="AU115" s="79"/>
      <c r="AV115" s="79"/>
      <c r="AW115" s="79"/>
      <c r="AX115" s="79"/>
      <c r="AY115" s="79"/>
      <c r="AZ115" s="79"/>
      <c r="BA115">
        <v>32</v>
      </c>
      <c r="BB115" s="78" t="str">
        <f>REPLACE(INDEX(GroupVertices[Group],MATCH(Edges24[[#This Row],[Vertex 1]],GroupVertices[Vertex],0)),1,1,"")</f>
        <v>3</v>
      </c>
      <c r="BC115" s="78" t="str">
        <f>REPLACE(INDEX(GroupVertices[Group],MATCH(Edges24[[#This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253</v>
      </c>
      <c r="B116" s="64" t="s">
        <v>228</v>
      </c>
      <c r="C116" s="65"/>
      <c r="D116" s="66"/>
      <c r="E116" s="67"/>
      <c r="F116" s="68"/>
      <c r="G116" s="65"/>
      <c r="H116" s="69"/>
      <c r="I116" s="70"/>
      <c r="J116" s="70"/>
      <c r="K116" s="34" t="s">
        <v>65</v>
      </c>
      <c r="L116" s="77">
        <v>266</v>
      </c>
      <c r="M116" s="77"/>
      <c r="N116" s="72"/>
      <c r="O116" s="79" t="s">
        <v>307</v>
      </c>
      <c r="P116" s="81">
        <v>43446.17087962963</v>
      </c>
      <c r="Q116" s="79" t="s">
        <v>357</v>
      </c>
      <c r="R116" s="79"/>
      <c r="S116" s="79"/>
      <c r="T116" s="79" t="s">
        <v>565</v>
      </c>
      <c r="U116" s="82" t="s">
        <v>630</v>
      </c>
      <c r="V116" s="82" t="s">
        <v>630</v>
      </c>
      <c r="W116" s="81">
        <v>43446.17087962963</v>
      </c>
      <c r="X116" s="82" t="s">
        <v>830</v>
      </c>
      <c r="Y116" s="79"/>
      <c r="Z116" s="79"/>
      <c r="AA116" s="85" t="s">
        <v>1053</v>
      </c>
      <c r="AB116" s="79"/>
      <c r="AC116" s="79" t="b">
        <v>0</v>
      </c>
      <c r="AD116" s="79">
        <v>0</v>
      </c>
      <c r="AE116" s="85" t="s">
        <v>1169</v>
      </c>
      <c r="AF116" s="79" t="b">
        <v>0</v>
      </c>
      <c r="AG116" s="79" t="s">
        <v>1182</v>
      </c>
      <c r="AH116" s="79"/>
      <c r="AI116" s="85" t="s">
        <v>1169</v>
      </c>
      <c r="AJ116" s="79" t="b">
        <v>0</v>
      </c>
      <c r="AK116" s="79">
        <v>3</v>
      </c>
      <c r="AL116" s="85" t="s">
        <v>1083</v>
      </c>
      <c r="AM116" s="79" t="s">
        <v>1189</v>
      </c>
      <c r="AN116" s="79" t="b">
        <v>0</v>
      </c>
      <c r="AO116" s="85" t="s">
        <v>1083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3</v>
      </c>
      <c r="BC116" s="78" t="str">
        <f>REPLACE(INDEX(GroupVertices[Group],MATCH(Edges24[[#This Row],[Vertex 2]],GroupVertices[Vertex],0)),1,1,"")</f>
        <v>5</v>
      </c>
      <c r="BD116" s="48"/>
      <c r="BE116" s="49"/>
      <c r="BF116" s="48"/>
      <c r="BG116" s="49"/>
      <c r="BH116" s="48"/>
      <c r="BI116" s="49"/>
      <c r="BJ116" s="48"/>
      <c r="BK116" s="49"/>
      <c r="BL116" s="48"/>
    </row>
    <row r="117" spans="1:64" ht="15">
      <c r="A117" s="64" t="s">
        <v>253</v>
      </c>
      <c r="B117" s="64" t="s">
        <v>252</v>
      </c>
      <c r="C117" s="65"/>
      <c r="D117" s="66"/>
      <c r="E117" s="67"/>
      <c r="F117" s="68"/>
      <c r="G117" s="65"/>
      <c r="H117" s="69"/>
      <c r="I117" s="70"/>
      <c r="J117" s="70"/>
      <c r="K117" s="34" t="s">
        <v>66</v>
      </c>
      <c r="L117" s="77">
        <v>270</v>
      </c>
      <c r="M117" s="77"/>
      <c r="N117" s="72"/>
      <c r="O117" s="79" t="s">
        <v>307</v>
      </c>
      <c r="P117" s="81">
        <v>43446.17113425926</v>
      </c>
      <c r="Q117" s="79" t="s">
        <v>412</v>
      </c>
      <c r="R117" s="79"/>
      <c r="S117" s="79"/>
      <c r="T117" s="79" t="s">
        <v>581</v>
      </c>
      <c r="U117" s="82" t="s">
        <v>640</v>
      </c>
      <c r="V117" s="82" t="s">
        <v>640</v>
      </c>
      <c r="W117" s="81">
        <v>43446.17113425926</v>
      </c>
      <c r="X117" s="82" t="s">
        <v>831</v>
      </c>
      <c r="Y117" s="79"/>
      <c r="Z117" s="79"/>
      <c r="AA117" s="85" t="s">
        <v>1054</v>
      </c>
      <c r="AB117" s="79"/>
      <c r="AC117" s="79" t="b">
        <v>0</v>
      </c>
      <c r="AD117" s="79">
        <v>0</v>
      </c>
      <c r="AE117" s="85" t="s">
        <v>1169</v>
      </c>
      <c r="AF117" s="79" t="b">
        <v>0</v>
      </c>
      <c r="AG117" s="79" t="s">
        <v>1182</v>
      </c>
      <c r="AH117" s="79"/>
      <c r="AI117" s="85" t="s">
        <v>1169</v>
      </c>
      <c r="AJ117" s="79" t="b">
        <v>0</v>
      </c>
      <c r="AK117" s="79">
        <v>2</v>
      </c>
      <c r="AL117" s="85" t="s">
        <v>1146</v>
      </c>
      <c r="AM117" s="79" t="s">
        <v>1189</v>
      </c>
      <c r="AN117" s="79" t="b">
        <v>0</v>
      </c>
      <c r="AO117" s="85" t="s">
        <v>1146</v>
      </c>
      <c r="AP117" s="79" t="s">
        <v>176</v>
      </c>
      <c r="AQ117" s="79">
        <v>0</v>
      </c>
      <c r="AR117" s="79">
        <v>0</v>
      </c>
      <c r="AS117" s="79"/>
      <c r="AT117" s="79"/>
      <c r="AU117" s="79"/>
      <c r="AV117" s="79"/>
      <c r="AW117" s="79"/>
      <c r="AX117" s="79"/>
      <c r="AY117" s="79"/>
      <c r="AZ117" s="79"/>
      <c r="BA117">
        <v>32</v>
      </c>
      <c r="BB117" s="78" t="str">
        <f>REPLACE(INDEX(GroupVertices[Group],MATCH(Edges24[[#This Row],[Vertex 1]],GroupVertices[Vertex],0)),1,1,"")</f>
        <v>3</v>
      </c>
      <c r="BC117" s="78" t="str">
        <f>REPLACE(INDEX(GroupVertices[Group],MATCH(Edges24[[#This Row],[Vertex 2]],GroupVertices[Vertex],0)),1,1,"")</f>
        <v>1</v>
      </c>
      <c r="BD117" s="48">
        <v>0</v>
      </c>
      <c r="BE117" s="49">
        <v>0</v>
      </c>
      <c r="BF117" s="48">
        <v>0</v>
      </c>
      <c r="BG117" s="49">
        <v>0</v>
      </c>
      <c r="BH117" s="48">
        <v>0</v>
      </c>
      <c r="BI117" s="49">
        <v>0</v>
      </c>
      <c r="BJ117" s="48">
        <v>11</v>
      </c>
      <c r="BK117" s="49">
        <v>100</v>
      </c>
      <c r="BL117" s="48">
        <v>11</v>
      </c>
    </row>
    <row r="118" spans="1:64" ht="15">
      <c r="A118" s="64" t="s">
        <v>253</v>
      </c>
      <c r="B118" s="64" t="s">
        <v>264</v>
      </c>
      <c r="C118" s="65"/>
      <c r="D118" s="66"/>
      <c r="E118" s="67"/>
      <c r="F118" s="68"/>
      <c r="G118" s="65"/>
      <c r="H118" s="69"/>
      <c r="I118" s="70"/>
      <c r="J118" s="70"/>
      <c r="K118" s="34" t="s">
        <v>65</v>
      </c>
      <c r="L118" s="77">
        <v>271</v>
      </c>
      <c r="M118" s="77"/>
      <c r="N118" s="72"/>
      <c r="O118" s="79" t="s">
        <v>307</v>
      </c>
      <c r="P118" s="81">
        <v>43446.17118055555</v>
      </c>
      <c r="Q118" s="79" t="s">
        <v>316</v>
      </c>
      <c r="R118" s="79"/>
      <c r="S118" s="79"/>
      <c r="T118" s="79" t="s">
        <v>565</v>
      </c>
      <c r="U118" s="79"/>
      <c r="V118" s="82" t="s">
        <v>701</v>
      </c>
      <c r="W118" s="81">
        <v>43446.17118055555</v>
      </c>
      <c r="X118" s="82" t="s">
        <v>832</v>
      </c>
      <c r="Y118" s="79"/>
      <c r="Z118" s="79"/>
      <c r="AA118" s="85" t="s">
        <v>1055</v>
      </c>
      <c r="AB118" s="79"/>
      <c r="AC118" s="79" t="b">
        <v>0</v>
      </c>
      <c r="AD118" s="79">
        <v>0</v>
      </c>
      <c r="AE118" s="85" t="s">
        <v>1169</v>
      </c>
      <c r="AF118" s="79" t="b">
        <v>0</v>
      </c>
      <c r="AG118" s="79" t="s">
        <v>1182</v>
      </c>
      <c r="AH118" s="79"/>
      <c r="AI118" s="85" t="s">
        <v>1169</v>
      </c>
      <c r="AJ118" s="79" t="b">
        <v>0</v>
      </c>
      <c r="AK118" s="79">
        <v>3</v>
      </c>
      <c r="AL118" s="85" t="s">
        <v>1096</v>
      </c>
      <c r="AM118" s="79" t="s">
        <v>1189</v>
      </c>
      <c r="AN118" s="79" t="b">
        <v>0</v>
      </c>
      <c r="AO118" s="85" t="s">
        <v>1096</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253</v>
      </c>
      <c r="B119" s="64" t="s">
        <v>273</v>
      </c>
      <c r="C119" s="65"/>
      <c r="D119" s="66"/>
      <c r="E119" s="67"/>
      <c r="F119" s="68"/>
      <c r="G119" s="65"/>
      <c r="H119" s="69"/>
      <c r="I119" s="70"/>
      <c r="J119" s="70"/>
      <c r="K119" s="34" t="s">
        <v>65</v>
      </c>
      <c r="L119" s="77">
        <v>273</v>
      </c>
      <c r="M119" s="77"/>
      <c r="N119" s="72"/>
      <c r="O119" s="79" t="s">
        <v>307</v>
      </c>
      <c r="P119" s="81">
        <v>43446.171215277776</v>
      </c>
      <c r="Q119" s="79" t="s">
        <v>413</v>
      </c>
      <c r="R119" s="79"/>
      <c r="S119" s="79"/>
      <c r="T119" s="79" t="s">
        <v>565</v>
      </c>
      <c r="U119" s="82" t="s">
        <v>641</v>
      </c>
      <c r="V119" s="82" t="s">
        <v>641</v>
      </c>
      <c r="W119" s="81">
        <v>43446.171215277776</v>
      </c>
      <c r="X119" s="82" t="s">
        <v>833</v>
      </c>
      <c r="Y119" s="79"/>
      <c r="Z119" s="79"/>
      <c r="AA119" s="85" t="s">
        <v>1056</v>
      </c>
      <c r="AB119" s="79"/>
      <c r="AC119" s="79" t="b">
        <v>0</v>
      </c>
      <c r="AD119" s="79">
        <v>0</v>
      </c>
      <c r="AE119" s="85" t="s">
        <v>1169</v>
      </c>
      <c r="AF119" s="79" t="b">
        <v>0</v>
      </c>
      <c r="AG119" s="79" t="s">
        <v>1182</v>
      </c>
      <c r="AH119" s="79"/>
      <c r="AI119" s="85" t="s">
        <v>1169</v>
      </c>
      <c r="AJ119" s="79" t="b">
        <v>0</v>
      </c>
      <c r="AK119" s="79">
        <v>2</v>
      </c>
      <c r="AL119" s="85" t="s">
        <v>1085</v>
      </c>
      <c r="AM119" s="79" t="s">
        <v>1189</v>
      </c>
      <c r="AN119" s="79" t="b">
        <v>0</v>
      </c>
      <c r="AO119" s="85" t="s">
        <v>1085</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8</v>
      </c>
      <c r="BD119" s="48"/>
      <c r="BE119" s="49"/>
      <c r="BF119" s="48"/>
      <c r="BG119" s="49"/>
      <c r="BH119" s="48"/>
      <c r="BI119" s="49"/>
      <c r="BJ119" s="48"/>
      <c r="BK119" s="49"/>
      <c r="BL119" s="48"/>
    </row>
    <row r="120" spans="1:64" ht="15">
      <c r="A120" s="64" t="s">
        <v>253</v>
      </c>
      <c r="B120" s="64" t="s">
        <v>252</v>
      </c>
      <c r="C120" s="65"/>
      <c r="D120" s="66"/>
      <c r="E120" s="67"/>
      <c r="F120" s="68"/>
      <c r="G120" s="65"/>
      <c r="H120" s="69"/>
      <c r="I120" s="70"/>
      <c r="J120" s="70"/>
      <c r="K120" s="34" t="s">
        <v>66</v>
      </c>
      <c r="L120" s="77">
        <v>275</v>
      </c>
      <c r="M120" s="77"/>
      <c r="N120" s="72"/>
      <c r="O120" s="79" t="s">
        <v>307</v>
      </c>
      <c r="P120" s="81">
        <v>43446.17125</v>
      </c>
      <c r="Q120" s="79" t="s">
        <v>313</v>
      </c>
      <c r="R120" s="79"/>
      <c r="S120" s="79"/>
      <c r="T120" s="79" t="s">
        <v>563</v>
      </c>
      <c r="U120" s="82" t="s">
        <v>627</v>
      </c>
      <c r="V120" s="82" t="s">
        <v>627</v>
      </c>
      <c r="W120" s="81">
        <v>43446.17125</v>
      </c>
      <c r="X120" s="82" t="s">
        <v>834</v>
      </c>
      <c r="Y120" s="79"/>
      <c r="Z120" s="79"/>
      <c r="AA120" s="85" t="s">
        <v>1057</v>
      </c>
      <c r="AB120" s="79"/>
      <c r="AC120" s="79" t="b">
        <v>0</v>
      </c>
      <c r="AD120" s="79">
        <v>0</v>
      </c>
      <c r="AE120" s="85" t="s">
        <v>1169</v>
      </c>
      <c r="AF120" s="79" t="b">
        <v>0</v>
      </c>
      <c r="AG120" s="79" t="s">
        <v>1182</v>
      </c>
      <c r="AH120" s="79"/>
      <c r="AI120" s="85" t="s">
        <v>1169</v>
      </c>
      <c r="AJ120" s="79" t="b">
        <v>0</v>
      </c>
      <c r="AK120" s="79">
        <v>4</v>
      </c>
      <c r="AL120" s="85" t="s">
        <v>1145</v>
      </c>
      <c r="AM120" s="79" t="s">
        <v>1189</v>
      </c>
      <c r="AN120" s="79" t="b">
        <v>0</v>
      </c>
      <c r="AO120" s="85" t="s">
        <v>1145</v>
      </c>
      <c r="AP120" s="79" t="s">
        <v>176</v>
      </c>
      <c r="AQ120" s="79">
        <v>0</v>
      </c>
      <c r="AR120" s="79">
        <v>0</v>
      </c>
      <c r="AS120" s="79"/>
      <c r="AT120" s="79"/>
      <c r="AU120" s="79"/>
      <c r="AV120" s="79"/>
      <c r="AW120" s="79"/>
      <c r="AX120" s="79"/>
      <c r="AY120" s="79"/>
      <c r="AZ120" s="79"/>
      <c r="BA120">
        <v>32</v>
      </c>
      <c r="BB120" s="78" t="str">
        <f>REPLACE(INDEX(GroupVertices[Group],MATCH(Edges24[[#This Row],[Vertex 1]],GroupVertices[Vertex],0)),1,1,"")</f>
        <v>3</v>
      </c>
      <c r="BC120" s="78" t="str">
        <f>REPLACE(INDEX(GroupVertices[Group],MATCH(Edges24[[#This Row],[Vertex 2]],GroupVertices[Vertex],0)),1,1,"")</f>
        <v>1</v>
      </c>
      <c r="BD120" s="48">
        <v>1</v>
      </c>
      <c r="BE120" s="49">
        <v>7.6923076923076925</v>
      </c>
      <c r="BF120" s="48">
        <v>0</v>
      </c>
      <c r="BG120" s="49">
        <v>0</v>
      </c>
      <c r="BH120" s="48">
        <v>0</v>
      </c>
      <c r="BI120" s="49">
        <v>0</v>
      </c>
      <c r="BJ120" s="48">
        <v>12</v>
      </c>
      <c r="BK120" s="49">
        <v>92.3076923076923</v>
      </c>
      <c r="BL120" s="48">
        <v>13</v>
      </c>
    </row>
    <row r="121" spans="1:64" ht="15">
      <c r="A121" s="64" t="s">
        <v>253</v>
      </c>
      <c r="B121" s="64" t="s">
        <v>294</v>
      </c>
      <c r="C121" s="65"/>
      <c r="D121" s="66"/>
      <c r="E121" s="67"/>
      <c r="F121" s="68"/>
      <c r="G121" s="65"/>
      <c r="H121" s="69"/>
      <c r="I121" s="70"/>
      <c r="J121" s="70"/>
      <c r="K121" s="34" t="s">
        <v>65</v>
      </c>
      <c r="L121" s="77">
        <v>276</v>
      </c>
      <c r="M121" s="77"/>
      <c r="N121" s="72"/>
      <c r="O121" s="79" t="s">
        <v>307</v>
      </c>
      <c r="P121" s="81">
        <v>43452.14026620371</v>
      </c>
      <c r="Q121" s="79" t="s">
        <v>385</v>
      </c>
      <c r="R121" s="79"/>
      <c r="S121" s="79"/>
      <c r="T121" s="79"/>
      <c r="U121" s="79"/>
      <c r="V121" s="82" t="s">
        <v>701</v>
      </c>
      <c r="W121" s="81">
        <v>43452.14026620371</v>
      </c>
      <c r="X121" s="82" t="s">
        <v>835</v>
      </c>
      <c r="Y121" s="79"/>
      <c r="Z121" s="79"/>
      <c r="AA121" s="85" t="s">
        <v>1058</v>
      </c>
      <c r="AB121" s="79"/>
      <c r="AC121" s="79" t="b">
        <v>0</v>
      </c>
      <c r="AD121" s="79">
        <v>0</v>
      </c>
      <c r="AE121" s="85" t="s">
        <v>1169</v>
      </c>
      <c r="AF121" s="79" t="b">
        <v>0</v>
      </c>
      <c r="AG121" s="79" t="s">
        <v>1182</v>
      </c>
      <c r="AH121" s="79"/>
      <c r="AI121" s="85" t="s">
        <v>1169</v>
      </c>
      <c r="AJ121" s="79" t="b">
        <v>0</v>
      </c>
      <c r="AK121" s="79">
        <v>3</v>
      </c>
      <c r="AL121" s="85" t="s">
        <v>1030</v>
      </c>
      <c r="AM121" s="79" t="s">
        <v>1189</v>
      </c>
      <c r="AN121" s="79" t="b">
        <v>0</v>
      </c>
      <c r="AO121" s="85" t="s">
        <v>1030</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2</v>
      </c>
      <c r="BD121" s="48">
        <v>0</v>
      </c>
      <c r="BE121" s="49">
        <v>0</v>
      </c>
      <c r="BF121" s="48">
        <v>1</v>
      </c>
      <c r="BG121" s="49">
        <v>5.2631578947368425</v>
      </c>
      <c r="BH121" s="48">
        <v>0</v>
      </c>
      <c r="BI121" s="49">
        <v>0</v>
      </c>
      <c r="BJ121" s="48">
        <v>18</v>
      </c>
      <c r="BK121" s="49">
        <v>94.73684210526316</v>
      </c>
      <c r="BL121" s="48">
        <v>19</v>
      </c>
    </row>
    <row r="122" spans="1:64" ht="15">
      <c r="A122" s="64" t="s">
        <v>253</v>
      </c>
      <c r="B122" s="64" t="s">
        <v>278</v>
      </c>
      <c r="C122" s="65"/>
      <c r="D122" s="66"/>
      <c r="E122" s="67"/>
      <c r="F122" s="68"/>
      <c r="G122" s="65"/>
      <c r="H122" s="69"/>
      <c r="I122" s="70"/>
      <c r="J122" s="70"/>
      <c r="K122" s="34" t="s">
        <v>65</v>
      </c>
      <c r="L122" s="77">
        <v>280</v>
      </c>
      <c r="M122" s="77"/>
      <c r="N122" s="72"/>
      <c r="O122" s="79" t="s">
        <v>307</v>
      </c>
      <c r="P122" s="81">
        <v>43467.85486111111</v>
      </c>
      <c r="Q122" s="79" t="s">
        <v>318</v>
      </c>
      <c r="R122" s="79"/>
      <c r="S122" s="79"/>
      <c r="T122" s="79"/>
      <c r="U122" s="79"/>
      <c r="V122" s="82" t="s">
        <v>701</v>
      </c>
      <c r="W122" s="81">
        <v>43467.85486111111</v>
      </c>
      <c r="X122" s="82" t="s">
        <v>836</v>
      </c>
      <c r="Y122" s="79"/>
      <c r="Z122" s="79"/>
      <c r="AA122" s="85" t="s">
        <v>1059</v>
      </c>
      <c r="AB122" s="79"/>
      <c r="AC122" s="79" t="b">
        <v>0</v>
      </c>
      <c r="AD122" s="79">
        <v>0</v>
      </c>
      <c r="AE122" s="85" t="s">
        <v>1169</v>
      </c>
      <c r="AF122" s="79" t="b">
        <v>0</v>
      </c>
      <c r="AG122" s="79" t="s">
        <v>1182</v>
      </c>
      <c r="AH122" s="79"/>
      <c r="AI122" s="85" t="s">
        <v>1169</v>
      </c>
      <c r="AJ122" s="79" t="b">
        <v>0</v>
      </c>
      <c r="AK122" s="79">
        <v>2</v>
      </c>
      <c r="AL122" s="85" t="s">
        <v>1093</v>
      </c>
      <c r="AM122" s="79" t="s">
        <v>1189</v>
      </c>
      <c r="AN122" s="79" t="b">
        <v>0</v>
      </c>
      <c r="AO122" s="85" t="s">
        <v>1093</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3</v>
      </c>
      <c r="BC122" s="78" t="str">
        <f>REPLACE(INDEX(GroupVertices[Group],MATCH(Edges24[[#This Row],[Vertex 2]],GroupVertices[Vertex],0)),1,1,"")</f>
        <v>3</v>
      </c>
      <c r="BD122" s="48"/>
      <c r="BE122" s="49"/>
      <c r="BF122" s="48"/>
      <c r="BG122" s="49"/>
      <c r="BH122" s="48"/>
      <c r="BI122" s="49"/>
      <c r="BJ122" s="48"/>
      <c r="BK122" s="49"/>
      <c r="BL122" s="48"/>
    </row>
    <row r="123" spans="1:64" ht="15">
      <c r="A123" s="64" t="s">
        <v>253</v>
      </c>
      <c r="B123" s="64" t="s">
        <v>295</v>
      </c>
      <c r="C123" s="65"/>
      <c r="D123" s="66"/>
      <c r="E123" s="67"/>
      <c r="F123" s="68"/>
      <c r="G123" s="65"/>
      <c r="H123" s="69"/>
      <c r="I123" s="70"/>
      <c r="J123" s="70"/>
      <c r="K123" s="34" t="s">
        <v>65</v>
      </c>
      <c r="L123" s="77">
        <v>284</v>
      </c>
      <c r="M123" s="77"/>
      <c r="N123" s="72"/>
      <c r="O123" s="79" t="s">
        <v>307</v>
      </c>
      <c r="P123" s="81">
        <v>43467.85498842593</v>
      </c>
      <c r="Q123" s="79" t="s">
        <v>386</v>
      </c>
      <c r="R123" s="79"/>
      <c r="S123" s="79"/>
      <c r="T123" s="79"/>
      <c r="U123" s="79"/>
      <c r="V123" s="82" t="s">
        <v>701</v>
      </c>
      <c r="W123" s="81">
        <v>43467.85498842593</v>
      </c>
      <c r="X123" s="82" t="s">
        <v>837</v>
      </c>
      <c r="Y123" s="79"/>
      <c r="Z123" s="79"/>
      <c r="AA123" s="85" t="s">
        <v>1060</v>
      </c>
      <c r="AB123" s="79"/>
      <c r="AC123" s="79" t="b">
        <v>0</v>
      </c>
      <c r="AD123" s="79">
        <v>0</v>
      </c>
      <c r="AE123" s="85" t="s">
        <v>1169</v>
      </c>
      <c r="AF123" s="79" t="b">
        <v>0</v>
      </c>
      <c r="AG123" s="79" t="s">
        <v>1182</v>
      </c>
      <c r="AH123" s="79"/>
      <c r="AI123" s="85" t="s">
        <v>1169</v>
      </c>
      <c r="AJ123" s="79" t="b">
        <v>0</v>
      </c>
      <c r="AK123" s="79">
        <v>2</v>
      </c>
      <c r="AL123" s="85" t="s">
        <v>1020</v>
      </c>
      <c r="AM123" s="79" t="s">
        <v>1189</v>
      </c>
      <c r="AN123" s="79" t="b">
        <v>0</v>
      </c>
      <c r="AO123" s="85" t="s">
        <v>1020</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3</v>
      </c>
      <c r="BC123" s="78" t="str">
        <f>REPLACE(INDEX(GroupVertices[Group],MATCH(Edges24[[#This Row],[Vertex 2]],GroupVertices[Vertex],0)),1,1,"")</f>
        <v>2</v>
      </c>
      <c r="BD123" s="48">
        <v>2</v>
      </c>
      <c r="BE123" s="49">
        <v>8</v>
      </c>
      <c r="BF123" s="48">
        <v>0</v>
      </c>
      <c r="BG123" s="49">
        <v>0</v>
      </c>
      <c r="BH123" s="48">
        <v>0</v>
      </c>
      <c r="BI123" s="49">
        <v>0</v>
      </c>
      <c r="BJ123" s="48">
        <v>23</v>
      </c>
      <c r="BK123" s="49">
        <v>92</v>
      </c>
      <c r="BL123" s="48">
        <v>25</v>
      </c>
    </row>
    <row r="124" spans="1:64" ht="15">
      <c r="A124" s="64" t="s">
        <v>253</v>
      </c>
      <c r="B124" s="64" t="s">
        <v>252</v>
      </c>
      <c r="C124" s="65"/>
      <c r="D124" s="66"/>
      <c r="E124" s="67"/>
      <c r="F124" s="68"/>
      <c r="G124" s="65"/>
      <c r="H124" s="69"/>
      <c r="I124" s="70"/>
      <c r="J124" s="70"/>
      <c r="K124" s="34" t="s">
        <v>66</v>
      </c>
      <c r="L124" s="77">
        <v>286</v>
      </c>
      <c r="M124" s="77"/>
      <c r="N124" s="72"/>
      <c r="O124" s="79" t="s">
        <v>307</v>
      </c>
      <c r="P124" s="81">
        <v>43472.79366898148</v>
      </c>
      <c r="Q124" s="79" t="s">
        <v>414</v>
      </c>
      <c r="R124" s="79"/>
      <c r="S124" s="79"/>
      <c r="T124" s="79"/>
      <c r="U124" s="79"/>
      <c r="V124" s="82" t="s">
        <v>701</v>
      </c>
      <c r="W124" s="81">
        <v>43472.79366898148</v>
      </c>
      <c r="X124" s="82" t="s">
        <v>838</v>
      </c>
      <c r="Y124" s="79"/>
      <c r="Z124" s="79"/>
      <c r="AA124" s="85" t="s">
        <v>1061</v>
      </c>
      <c r="AB124" s="79"/>
      <c r="AC124" s="79" t="b">
        <v>0</v>
      </c>
      <c r="AD124" s="79">
        <v>0</v>
      </c>
      <c r="AE124" s="85" t="s">
        <v>1169</v>
      </c>
      <c r="AF124" s="79" t="b">
        <v>0</v>
      </c>
      <c r="AG124" s="79" t="s">
        <v>1182</v>
      </c>
      <c r="AH124" s="79"/>
      <c r="AI124" s="85" t="s">
        <v>1169</v>
      </c>
      <c r="AJ124" s="79" t="b">
        <v>0</v>
      </c>
      <c r="AK124" s="79">
        <v>1</v>
      </c>
      <c r="AL124" s="85" t="s">
        <v>1147</v>
      </c>
      <c r="AM124" s="79" t="s">
        <v>1189</v>
      </c>
      <c r="AN124" s="79" t="b">
        <v>0</v>
      </c>
      <c r="AO124" s="85" t="s">
        <v>1147</v>
      </c>
      <c r="AP124" s="79" t="s">
        <v>176</v>
      </c>
      <c r="AQ124" s="79">
        <v>0</v>
      </c>
      <c r="AR124" s="79">
        <v>0</v>
      </c>
      <c r="AS124" s="79"/>
      <c r="AT124" s="79"/>
      <c r="AU124" s="79"/>
      <c r="AV124" s="79"/>
      <c r="AW124" s="79"/>
      <c r="AX124" s="79"/>
      <c r="AY124" s="79"/>
      <c r="AZ124" s="79"/>
      <c r="BA124">
        <v>32</v>
      </c>
      <c r="BB124" s="78" t="str">
        <f>REPLACE(INDEX(GroupVertices[Group],MATCH(Edges24[[#This Row],[Vertex 1]],GroupVertices[Vertex],0)),1,1,"")</f>
        <v>3</v>
      </c>
      <c r="BC124" s="78" t="str">
        <f>REPLACE(INDEX(GroupVertices[Group],MATCH(Edges24[[#This Row],[Vertex 2]],GroupVertices[Vertex],0)),1,1,"")</f>
        <v>1</v>
      </c>
      <c r="BD124" s="48">
        <v>2</v>
      </c>
      <c r="BE124" s="49">
        <v>10.526315789473685</v>
      </c>
      <c r="BF124" s="48">
        <v>0</v>
      </c>
      <c r="BG124" s="49">
        <v>0</v>
      </c>
      <c r="BH124" s="48">
        <v>0</v>
      </c>
      <c r="BI124" s="49">
        <v>0</v>
      </c>
      <c r="BJ124" s="48">
        <v>17</v>
      </c>
      <c r="BK124" s="49">
        <v>89.47368421052632</v>
      </c>
      <c r="BL124" s="48">
        <v>19</v>
      </c>
    </row>
    <row r="125" spans="1:64" ht="15">
      <c r="A125" s="64" t="s">
        <v>253</v>
      </c>
      <c r="B125" s="64" t="s">
        <v>252</v>
      </c>
      <c r="C125" s="65"/>
      <c r="D125" s="66"/>
      <c r="E125" s="67"/>
      <c r="F125" s="68"/>
      <c r="G125" s="65"/>
      <c r="H125" s="69"/>
      <c r="I125" s="70"/>
      <c r="J125" s="70"/>
      <c r="K125" s="34" t="s">
        <v>66</v>
      </c>
      <c r="L125" s="77">
        <v>287</v>
      </c>
      <c r="M125" s="77"/>
      <c r="N125" s="72"/>
      <c r="O125" s="79" t="s">
        <v>307</v>
      </c>
      <c r="P125" s="81">
        <v>43475.63113425926</v>
      </c>
      <c r="Q125" s="79" t="s">
        <v>415</v>
      </c>
      <c r="R125" s="79"/>
      <c r="S125" s="79"/>
      <c r="T125" s="79"/>
      <c r="U125" s="79"/>
      <c r="V125" s="82" t="s">
        <v>701</v>
      </c>
      <c r="W125" s="81">
        <v>43475.63113425926</v>
      </c>
      <c r="X125" s="82" t="s">
        <v>839</v>
      </c>
      <c r="Y125" s="79"/>
      <c r="Z125" s="79"/>
      <c r="AA125" s="85" t="s">
        <v>1062</v>
      </c>
      <c r="AB125" s="79"/>
      <c r="AC125" s="79" t="b">
        <v>0</v>
      </c>
      <c r="AD125" s="79">
        <v>0</v>
      </c>
      <c r="AE125" s="85" t="s">
        <v>1169</v>
      </c>
      <c r="AF125" s="79" t="b">
        <v>0</v>
      </c>
      <c r="AG125" s="79" t="s">
        <v>1182</v>
      </c>
      <c r="AH125" s="79"/>
      <c r="AI125" s="85" t="s">
        <v>1169</v>
      </c>
      <c r="AJ125" s="79" t="b">
        <v>0</v>
      </c>
      <c r="AK125" s="79">
        <v>1</v>
      </c>
      <c r="AL125" s="85" t="s">
        <v>1123</v>
      </c>
      <c r="AM125" s="79" t="s">
        <v>1189</v>
      </c>
      <c r="AN125" s="79" t="b">
        <v>0</v>
      </c>
      <c r="AO125" s="85" t="s">
        <v>1123</v>
      </c>
      <c r="AP125" s="79" t="s">
        <v>176</v>
      </c>
      <c r="AQ125" s="79">
        <v>0</v>
      </c>
      <c r="AR125" s="79">
        <v>0</v>
      </c>
      <c r="AS125" s="79"/>
      <c r="AT125" s="79"/>
      <c r="AU125" s="79"/>
      <c r="AV125" s="79"/>
      <c r="AW125" s="79"/>
      <c r="AX125" s="79"/>
      <c r="AY125" s="79"/>
      <c r="AZ125" s="79"/>
      <c r="BA125">
        <v>32</v>
      </c>
      <c r="BB125" s="78" t="str">
        <f>REPLACE(INDEX(GroupVertices[Group],MATCH(Edges24[[#This Row],[Vertex 1]],GroupVertices[Vertex],0)),1,1,"")</f>
        <v>3</v>
      </c>
      <c r="BC125" s="78" t="str">
        <f>REPLACE(INDEX(GroupVertices[Group],MATCH(Edges24[[#This Row],[Vertex 2]],GroupVertices[Vertex],0)),1,1,"")</f>
        <v>1</v>
      </c>
      <c r="BD125" s="48">
        <v>2</v>
      </c>
      <c r="BE125" s="49">
        <v>10.526315789473685</v>
      </c>
      <c r="BF125" s="48">
        <v>0</v>
      </c>
      <c r="BG125" s="49">
        <v>0</v>
      </c>
      <c r="BH125" s="48">
        <v>0</v>
      </c>
      <c r="BI125" s="49">
        <v>0</v>
      </c>
      <c r="BJ125" s="48">
        <v>17</v>
      </c>
      <c r="BK125" s="49">
        <v>89.47368421052632</v>
      </c>
      <c r="BL125" s="48">
        <v>19</v>
      </c>
    </row>
    <row r="126" spans="1:64" ht="15">
      <c r="A126" s="64" t="s">
        <v>253</v>
      </c>
      <c r="B126" s="64" t="s">
        <v>252</v>
      </c>
      <c r="C126" s="65"/>
      <c r="D126" s="66"/>
      <c r="E126" s="67"/>
      <c r="F126" s="68"/>
      <c r="G126" s="65"/>
      <c r="H126" s="69"/>
      <c r="I126" s="70"/>
      <c r="J126" s="70"/>
      <c r="K126" s="34" t="s">
        <v>66</v>
      </c>
      <c r="L126" s="77">
        <v>288</v>
      </c>
      <c r="M126" s="77"/>
      <c r="N126" s="72"/>
      <c r="O126" s="79" t="s">
        <v>307</v>
      </c>
      <c r="P126" s="81">
        <v>43475.63118055555</v>
      </c>
      <c r="Q126" s="79" t="s">
        <v>416</v>
      </c>
      <c r="R126" s="79"/>
      <c r="S126" s="79"/>
      <c r="T126" s="79"/>
      <c r="U126" s="79"/>
      <c r="V126" s="82" t="s">
        <v>701</v>
      </c>
      <c r="W126" s="81">
        <v>43475.63118055555</v>
      </c>
      <c r="X126" s="82" t="s">
        <v>840</v>
      </c>
      <c r="Y126" s="79"/>
      <c r="Z126" s="79"/>
      <c r="AA126" s="85" t="s">
        <v>1063</v>
      </c>
      <c r="AB126" s="79"/>
      <c r="AC126" s="79" t="b">
        <v>0</v>
      </c>
      <c r="AD126" s="79">
        <v>0</v>
      </c>
      <c r="AE126" s="85" t="s">
        <v>1169</v>
      </c>
      <c r="AF126" s="79" t="b">
        <v>0</v>
      </c>
      <c r="AG126" s="79" t="s">
        <v>1182</v>
      </c>
      <c r="AH126" s="79"/>
      <c r="AI126" s="85" t="s">
        <v>1169</v>
      </c>
      <c r="AJ126" s="79" t="b">
        <v>0</v>
      </c>
      <c r="AK126" s="79">
        <v>1</v>
      </c>
      <c r="AL126" s="85" t="s">
        <v>1148</v>
      </c>
      <c r="AM126" s="79" t="s">
        <v>1189</v>
      </c>
      <c r="AN126" s="79" t="b">
        <v>0</v>
      </c>
      <c r="AO126" s="85" t="s">
        <v>1148</v>
      </c>
      <c r="AP126" s="79" t="s">
        <v>176</v>
      </c>
      <c r="AQ126" s="79">
        <v>0</v>
      </c>
      <c r="AR126" s="79">
        <v>0</v>
      </c>
      <c r="AS126" s="79"/>
      <c r="AT126" s="79"/>
      <c r="AU126" s="79"/>
      <c r="AV126" s="79"/>
      <c r="AW126" s="79"/>
      <c r="AX126" s="79"/>
      <c r="AY126" s="79"/>
      <c r="AZ126" s="79"/>
      <c r="BA126">
        <v>32</v>
      </c>
      <c r="BB126" s="78" t="str">
        <f>REPLACE(INDEX(GroupVertices[Group],MATCH(Edges24[[#This Row],[Vertex 1]],GroupVertices[Vertex],0)),1,1,"")</f>
        <v>3</v>
      </c>
      <c r="BC126" s="78" t="str">
        <f>REPLACE(INDEX(GroupVertices[Group],MATCH(Edges24[[#This Row],[Vertex 2]],GroupVertices[Vertex],0)),1,1,"")</f>
        <v>1</v>
      </c>
      <c r="BD126" s="48">
        <v>1</v>
      </c>
      <c r="BE126" s="49">
        <v>4.761904761904762</v>
      </c>
      <c r="BF126" s="48">
        <v>0</v>
      </c>
      <c r="BG126" s="49">
        <v>0</v>
      </c>
      <c r="BH126" s="48">
        <v>0</v>
      </c>
      <c r="BI126" s="49">
        <v>0</v>
      </c>
      <c r="BJ126" s="48">
        <v>20</v>
      </c>
      <c r="BK126" s="49">
        <v>95.23809523809524</v>
      </c>
      <c r="BL126" s="48">
        <v>21</v>
      </c>
    </row>
    <row r="127" spans="1:64" ht="15">
      <c r="A127" s="64" t="s">
        <v>253</v>
      </c>
      <c r="B127" s="64" t="s">
        <v>302</v>
      </c>
      <c r="C127" s="65"/>
      <c r="D127" s="66"/>
      <c r="E127" s="67"/>
      <c r="F127" s="68"/>
      <c r="G127" s="65"/>
      <c r="H127" s="69"/>
      <c r="I127" s="70"/>
      <c r="J127" s="70"/>
      <c r="K127" s="34" t="s">
        <v>65</v>
      </c>
      <c r="L127" s="77">
        <v>289</v>
      </c>
      <c r="M127" s="77"/>
      <c r="N127" s="72"/>
      <c r="O127" s="79" t="s">
        <v>307</v>
      </c>
      <c r="P127" s="81">
        <v>43480.69635416667</v>
      </c>
      <c r="Q127" s="79" t="s">
        <v>417</v>
      </c>
      <c r="R127" s="79"/>
      <c r="S127" s="79"/>
      <c r="T127" s="79" t="s">
        <v>592</v>
      </c>
      <c r="U127" s="79"/>
      <c r="V127" s="82" t="s">
        <v>701</v>
      </c>
      <c r="W127" s="81">
        <v>43480.69635416667</v>
      </c>
      <c r="X127" s="82" t="s">
        <v>841</v>
      </c>
      <c r="Y127" s="79"/>
      <c r="Z127" s="79"/>
      <c r="AA127" s="85" t="s">
        <v>1064</v>
      </c>
      <c r="AB127" s="79"/>
      <c r="AC127" s="79" t="b">
        <v>0</v>
      </c>
      <c r="AD127" s="79">
        <v>0</v>
      </c>
      <c r="AE127" s="85" t="s">
        <v>1169</v>
      </c>
      <c r="AF127" s="79" t="b">
        <v>0</v>
      </c>
      <c r="AG127" s="79" t="s">
        <v>1182</v>
      </c>
      <c r="AH127" s="79"/>
      <c r="AI127" s="85" t="s">
        <v>1169</v>
      </c>
      <c r="AJ127" s="79" t="b">
        <v>0</v>
      </c>
      <c r="AK127" s="79">
        <v>2</v>
      </c>
      <c r="AL127" s="85" t="s">
        <v>1110</v>
      </c>
      <c r="AM127" s="79" t="s">
        <v>1189</v>
      </c>
      <c r="AN127" s="79" t="b">
        <v>0</v>
      </c>
      <c r="AO127" s="85" t="s">
        <v>1110</v>
      </c>
      <c r="AP127" s="79" t="s">
        <v>176</v>
      </c>
      <c r="AQ127" s="79">
        <v>0</v>
      </c>
      <c r="AR127" s="79">
        <v>0</v>
      </c>
      <c r="AS127" s="79"/>
      <c r="AT127" s="79"/>
      <c r="AU127" s="79"/>
      <c r="AV127" s="79"/>
      <c r="AW127" s="79"/>
      <c r="AX127" s="79"/>
      <c r="AY127" s="79"/>
      <c r="AZ127" s="79"/>
      <c r="BA127">
        <v>4</v>
      </c>
      <c r="BB127" s="78" t="str">
        <f>REPLACE(INDEX(GroupVertices[Group],MATCH(Edges24[[#This Row],[Vertex 1]],GroupVertices[Vertex],0)),1,1,"")</f>
        <v>3</v>
      </c>
      <c r="BC127" s="78" t="str">
        <f>REPLACE(INDEX(GroupVertices[Group],MATCH(Edges24[[#This Row],[Vertex 2]],GroupVertices[Vertex],0)),1,1,"")</f>
        <v>1</v>
      </c>
      <c r="BD127" s="48">
        <v>0</v>
      </c>
      <c r="BE127" s="49">
        <v>0</v>
      </c>
      <c r="BF127" s="48">
        <v>0</v>
      </c>
      <c r="BG127" s="49">
        <v>0</v>
      </c>
      <c r="BH127" s="48">
        <v>0</v>
      </c>
      <c r="BI127" s="49">
        <v>0</v>
      </c>
      <c r="BJ127" s="48">
        <v>18</v>
      </c>
      <c r="BK127" s="49">
        <v>100</v>
      </c>
      <c r="BL127" s="48">
        <v>18</v>
      </c>
    </row>
    <row r="128" spans="1:64" ht="15">
      <c r="A128" s="64" t="s">
        <v>253</v>
      </c>
      <c r="B128" s="64" t="s">
        <v>302</v>
      </c>
      <c r="C128" s="65"/>
      <c r="D128" s="66"/>
      <c r="E128" s="67"/>
      <c r="F128" s="68"/>
      <c r="G128" s="65"/>
      <c r="H128" s="69"/>
      <c r="I128" s="70"/>
      <c r="J128" s="70"/>
      <c r="K128" s="34" t="s">
        <v>65</v>
      </c>
      <c r="L128" s="77">
        <v>292</v>
      </c>
      <c r="M128" s="77"/>
      <c r="N128" s="72"/>
      <c r="O128" s="79" t="s">
        <v>307</v>
      </c>
      <c r="P128" s="81">
        <v>43489.28016203704</v>
      </c>
      <c r="Q128" s="79" t="s">
        <v>390</v>
      </c>
      <c r="R128" s="79"/>
      <c r="S128" s="79"/>
      <c r="T128" s="79" t="s">
        <v>583</v>
      </c>
      <c r="U128" s="79"/>
      <c r="V128" s="82" t="s">
        <v>701</v>
      </c>
      <c r="W128" s="81">
        <v>43489.28016203704</v>
      </c>
      <c r="X128" s="82" t="s">
        <v>842</v>
      </c>
      <c r="Y128" s="79"/>
      <c r="Z128" s="79"/>
      <c r="AA128" s="85" t="s">
        <v>1065</v>
      </c>
      <c r="AB128" s="79"/>
      <c r="AC128" s="79" t="b">
        <v>0</v>
      </c>
      <c r="AD128" s="79">
        <v>0</v>
      </c>
      <c r="AE128" s="85" t="s">
        <v>1169</v>
      </c>
      <c r="AF128" s="79" t="b">
        <v>0</v>
      </c>
      <c r="AG128" s="79" t="s">
        <v>1182</v>
      </c>
      <c r="AH128" s="79"/>
      <c r="AI128" s="85" t="s">
        <v>1169</v>
      </c>
      <c r="AJ128" s="79" t="b">
        <v>0</v>
      </c>
      <c r="AK128" s="79">
        <v>2</v>
      </c>
      <c r="AL128" s="85" t="s">
        <v>1029</v>
      </c>
      <c r="AM128" s="79" t="s">
        <v>1189</v>
      </c>
      <c r="AN128" s="79" t="b">
        <v>0</v>
      </c>
      <c r="AO128" s="85" t="s">
        <v>1029</v>
      </c>
      <c r="AP128" s="79" t="s">
        <v>176</v>
      </c>
      <c r="AQ128" s="79">
        <v>0</v>
      </c>
      <c r="AR128" s="79">
        <v>0</v>
      </c>
      <c r="AS128" s="79"/>
      <c r="AT128" s="79"/>
      <c r="AU128" s="79"/>
      <c r="AV128" s="79"/>
      <c r="AW128" s="79"/>
      <c r="AX128" s="79"/>
      <c r="AY128" s="79"/>
      <c r="AZ128" s="79"/>
      <c r="BA128">
        <v>4</v>
      </c>
      <c r="BB128" s="78" t="str">
        <f>REPLACE(INDEX(GroupVertices[Group],MATCH(Edges24[[#This Row],[Vertex 1]],GroupVertices[Vertex],0)),1,1,"")</f>
        <v>3</v>
      </c>
      <c r="BC128" s="78" t="str">
        <f>REPLACE(INDEX(GroupVertices[Group],MATCH(Edges24[[#This Row],[Vertex 2]],GroupVertices[Vertex],0)),1,1,"")</f>
        <v>1</v>
      </c>
      <c r="BD128" s="48">
        <v>1</v>
      </c>
      <c r="BE128" s="49">
        <v>6.666666666666667</v>
      </c>
      <c r="BF128" s="48">
        <v>0</v>
      </c>
      <c r="BG128" s="49">
        <v>0</v>
      </c>
      <c r="BH128" s="48">
        <v>0</v>
      </c>
      <c r="BI128" s="49">
        <v>0</v>
      </c>
      <c r="BJ128" s="48">
        <v>14</v>
      </c>
      <c r="BK128" s="49">
        <v>93.33333333333333</v>
      </c>
      <c r="BL128" s="48">
        <v>15</v>
      </c>
    </row>
    <row r="129" spans="1:64" ht="15">
      <c r="A129" s="64" t="s">
        <v>253</v>
      </c>
      <c r="B129" s="64" t="s">
        <v>242</v>
      </c>
      <c r="C129" s="65"/>
      <c r="D129" s="66"/>
      <c r="E129" s="67"/>
      <c r="F129" s="68"/>
      <c r="G129" s="65"/>
      <c r="H129" s="69"/>
      <c r="I129" s="70"/>
      <c r="J129" s="70"/>
      <c r="K129" s="34" t="s">
        <v>65</v>
      </c>
      <c r="L129" s="77">
        <v>294</v>
      </c>
      <c r="M129" s="77"/>
      <c r="N129" s="72"/>
      <c r="O129" s="79" t="s">
        <v>307</v>
      </c>
      <c r="P129" s="81">
        <v>43489.28071759259</v>
      </c>
      <c r="Q129" s="79" t="s">
        <v>418</v>
      </c>
      <c r="R129" s="79"/>
      <c r="S129" s="79"/>
      <c r="T129" s="79" t="s">
        <v>593</v>
      </c>
      <c r="U129" s="79"/>
      <c r="V129" s="82" t="s">
        <v>701</v>
      </c>
      <c r="W129" s="81">
        <v>43489.28071759259</v>
      </c>
      <c r="X129" s="82" t="s">
        <v>843</v>
      </c>
      <c r="Y129" s="79"/>
      <c r="Z129" s="79"/>
      <c r="AA129" s="85" t="s">
        <v>1066</v>
      </c>
      <c r="AB129" s="79"/>
      <c r="AC129" s="79" t="b">
        <v>0</v>
      </c>
      <c r="AD129" s="79">
        <v>0</v>
      </c>
      <c r="AE129" s="85" t="s">
        <v>1169</v>
      </c>
      <c r="AF129" s="79" t="b">
        <v>0</v>
      </c>
      <c r="AG129" s="79" t="s">
        <v>1182</v>
      </c>
      <c r="AH129" s="79"/>
      <c r="AI129" s="85" t="s">
        <v>1169</v>
      </c>
      <c r="AJ129" s="79" t="b">
        <v>0</v>
      </c>
      <c r="AK129" s="79">
        <v>1</v>
      </c>
      <c r="AL129" s="85" t="s">
        <v>1099</v>
      </c>
      <c r="AM129" s="79" t="s">
        <v>1189</v>
      </c>
      <c r="AN129" s="79" t="b">
        <v>0</v>
      </c>
      <c r="AO129" s="85" t="s">
        <v>1099</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3</v>
      </c>
      <c r="BC129" s="78" t="str">
        <f>REPLACE(INDEX(GroupVertices[Group],MATCH(Edges24[[#This Row],[Vertex 2]],GroupVertices[Vertex],0)),1,1,"")</f>
        <v>2</v>
      </c>
      <c r="BD129" s="48"/>
      <c r="BE129" s="49"/>
      <c r="BF129" s="48"/>
      <c r="BG129" s="49"/>
      <c r="BH129" s="48"/>
      <c r="BI129" s="49"/>
      <c r="BJ129" s="48"/>
      <c r="BK129" s="49"/>
      <c r="BL129" s="48"/>
    </row>
    <row r="130" spans="1:64" ht="15">
      <c r="A130" s="64" t="s">
        <v>253</v>
      </c>
      <c r="B130" s="64" t="s">
        <v>302</v>
      </c>
      <c r="C130" s="65"/>
      <c r="D130" s="66"/>
      <c r="E130" s="67"/>
      <c r="F130" s="68"/>
      <c r="G130" s="65"/>
      <c r="H130" s="69"/>
      <c r="I130" s="70"/>
      <c r="J130" s="70"/>
      <c r="K130" s="34" t="s">
        <v>65</v>
      </c>
      <c r="L130" s="77">
        <v>296</v>
      </c>
      <c r="M130" s="77"/>
      <c r="N130" s="72"/>
      <c r="O130" s="79" t="s">
        <v>307</v>
      </c>
      <c r="P130" s="81">
        <v>43490.838275462964</v>
      </c>
      <c r="Q130" s="79" t="s">
        <v>419</v>
      </c>
      <c r="R130" s="79"/>
      <c r="S130" s="79"/>
      <c r="T130" s="79"/>
      <c r="U130" s="79"/>
      <c r="V130" s="82" t="s">
        <v>701</v>
      </c>
      <c r="W130" s="81">
        <v>43490.838275462964</v>
      </c>
      <c r="X130" s="82" t="s">
        <v>844</v>
      </c>
      <c r="Y130" s="79"/>
      <c r="Z130" s="79"/>
      <c r="AA130" s="85" t="s">
        <v>1067</v>
      </c>
      <c r="AB130" s="79"/>
      <c r="AC130" s="79" t="b">
        <v>0</v>
      </c>
      <c r="AD130" s="79">
        <v>0</v>
      </c>
      <c r="AE130" s="85" t="s">
        <v>1169</v>
      </c>
      <c r="AF130" s="79" t="b">
        <v>0</v>
      </c>
      <c r="AG130" s="79" t="s">
        <v>1182</v>
      </c>
      <c r="AH130" s="79"/>
      <c r="AI130" s="85" t="s">
        <v>1169</v>
      </c>
      <c r="AJ130" s="79" t="b">
        <v>0</v>
      </c>
      <c r="AK130" s="79">
        <v>2</v>
      </c>
      <c r="AL130" s="85" t="s">
        <v>1124</v>
      </c>
      <c r="AM130" s="79" t="s">
        <v>1189</v>
      </c>
      <c r="AN130" s="79" t="b">
        <v>0</v>
      </c>
      <c r="AO130" s="85" t="s">
        <v>1124</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3</v>
      </c>
      <c r="BC130" s="78" t="str">
        <f>REPLACE(INDEX(GroupVertices[Group],MATCH(Edges24[[#This Row],[Vertex 2]],GroupVertices[Vertex],0)),1,1,"")</f>
        <v>1</v>
      </c>
      <c r="BD130" s="48">
        <v>1</v>
      </c>
      <c r="BE130" s="49">
        <v>4.545454545454546</v>
      </c>
      <c r="BF130" s="48">
        <v>0</v>
      </c>
      <c r="BG130" s="49">
        <v>0</v>
      </c>
      <c r="BH130" s="48">
        <v>0</v>
      </c>
      <c r="BI130" s="49">
        <v>0</v>
      </c>
      <c r="BJ130" s="48">
        <v>21</v>
      </c>
      <c r="BK130" s="49">
        <v>95.45454545454545</v>
      </c>
      <c r="BL130" s="48">
        <v>22</v>
      </c>
    </row>
    <row r="131" spans="1:64" ht="15">
      <c r="A131" s="64" t="s">
        <v>253</v>
      </c>
      <c r="B131" s="64" t="s">
        <v>252</v>
      </c>
      <c r="C131" s="65"/>
      <c r="D131" s="66"/>
      <c r="E131" s="67"/>
      <c r="F131" s="68"/>
      <c r="G131" s="65"/>
      <c r="H131" s="69"/>
      <c r="I131" s="70"/>
      <c r="J131" s="70"/>
      <c r="K131" s="34" t="s">
        <v>66</v>
      </c>
      <c r="L131" s="77">
        <v>298</v>
      </c>
      <c r="M131" s="77"/>
      <c r="N131" s="72"/>
      <c r="O131" s="79" t="s">
        <v>307</v>
      </c>
      <c r="P131" s="81">
        <v>43490.83859953703</v>
      </c>
      <c r="Q131" s="79" t="s">
        <v>420</v>
      </c>
      <c r="R131" s="79"/>
      <c r="S131" s="79"/>
      <c r="T131" s="79" t="s">
        <v>594</v>
      </c>
      <c r="U131" s="79"/>
      <c r="V131" s="82" t="s">
        <v>701</v>
      </c>
      <c r="W131" s="81">
        <v>43490.83859953703</v>
      </c>
      <c r="X131" s="82" t="s">
        <v>845</v>
      </c>
      <c r="Y131" s="79"/>
      <c r="Z131" s="79"/>
      <c r="AA131" s="85" t="s">
        <v>1068</v>
      </c>
      <c r="AB131" s="79"/>
      <c r="AC131" s="79" t="b">
        <v>0</v>
      </c>
      <c r="AD131" s="79">
        <v>0</v>
      </c>
      <c r="AE131" s="85" t="s">
        <v>1169</v>
      </c>
      <c r="AF131" s="79" t="b">
        <v>0</v>
      </c>
      <c r="AG131" s="79" t="s">
        <v>1182</v>
      </c>
      <c r="AH131" s="79"/>
      <c r="AI131" s="85" t="s">
        <v>1169</v>
      </c>
      <c r="AJ131" s="79" t="b">
        <v>0</v>
      </c>
      <c r="AK131" s="79">
        <v>1</v>
      </c>
      <c r="AL131" s="85" t="s">
        <v>1149</v>
      </c>
      <c r="AM131" s="79" t="s">
        <v>1189</v>
      </c>
      <c r="AN131" s="79" t="b">
        <v>0</v>
      </c>
      <c r="AO131" s="85" t="s">
        <v>1149</v>
      </c>
      <c r="AP131" s="79" t="s">
        <v>176</v>
      </c>
      <c r="AQ131" s="79">
        <v>0</v>
      </c>
      <c r="AR131" s="79">
        <v>0</v>
      </c>
      <c r="AS131" s="79"/>
      <c r="AT131" s="79"/>
      <c r="AU131" s="79"/>
      <c r="AV131" s="79"/>
      <c r="AW131" s="79"/>
      <c r="AX131" s="79"/>
      <c r="AY131" s="79"/>
      <c r="AZ131" s="79"/>
      <c r="BA131">
        <v>32</v>
      </c>
      <c r="BB131" s="78" t="str">
        <f>REPLACE(INDEX(GroupVertices[Group],MATCH(Edges24[[#This Row],[Vertex 1]],GroupVertices[Vertex],0)),1,1,"")</f>
        <v>3</v>
      </c>
      <c r="BC131" s="78" t="str">
        <f>REPLACE(INDEX(GroupVertices[Group],MATCH(Edges24[[#This Row],[Vertex 2]],GroupVertices[Vertex],0)),1,1,"")</f>
        <v>1</v>
      </c>
      <c r="BD131" s="48">
        <v>1</v>
      </c>
      <c r="BE131" s="49">
        <v>5.555555555555555</v>
      </c>
      <c r="BF131" s="48">
        <v>0</v>
      </c>
      <c r="BG131" s="49">
        <v>0</v>
      </c>
      <c r="BH131" s="48">
        <v>0</v>
      </c>
      <c r="BI131" s="49">
        <v>0</v>
      </c>
      <c r="BJ131" s="48">
        <v>17</v>
      </c>
      <c r="BK131" s="49">
        <v>94.44444444444444</v>
      </c>
      <c r="BL131" s="48">
        <v>18</v>
      </c>
    </row>
    <row r="132" spans="1:64" ht="15">
      <c r="A132" s="64" t="s">
        <v>253</v>
      </c>
      <c r="B132" s="64" t="s">
        <v>252</v>
      </c>
      <c r="C132" s="65"/>
      <c r="D132" s="66"/>
      <c r="E132" s="67"/>
      <c r="F132" s="68"/>
      <c r="G132" s="65"/>
      <c r="H132" s="69"/>
      <c r="I132" s="70"/>
      <c r="J132" s="70"/>
      <c r="K132" s="34" t="s">
        <v>66</v>
      </c>
      <c r="L132" s="77">
        <v>299</v>
      </c>
      <c r="M132" s="77"/>
      <c r="N132" s="72"/>
      <c r="O132" s="79" t="s">
        <v>307</v>
      </c>
      <c r="P132" s="81">
        <v>43490.838692129626</v>
      </c>
      <c r="Q132" s="79" t="s">
        <v>421</v>
      </c>
      <c r="R132" s="79"/>
      <c r="S132" s="79"/>
      <c r="T132" s="79"/>
      <c r="U132" s="79"/>
      <c r="V132" s="82" t="s">
        <v>701</v>
      </c>
      <c r="W132" s="81">
        <v>43490.838692129626</v>
      </c>
      <c r="X132" s="82" t="s">
        <v>846</v>
      </c>
      <c r="Y132" s="79"/>
      <c r="Z132" s="79"/>
      <c r="AA132" s="85" t="s">
        <v>1069</v>
      </c>
      <c r="AB132" s="79"/>
      <c r="AC132" s="79" t="b">
        <v>0</v>
      </c>
      <c r="AD132" s="79">
        <v>0</v>
      </c>
      <c r="AE132" s="85" t="s">
        <v>1169</v>
      </c>
      <c r="AF132" s="79" t="b">
        <v>0</v>
      </c>
      <c r="AG132" s="79" t="s">
        <v>1182</v>
      </c>
      <c r="AH132" s="79"/>
      <c r="AI132" s="85" t="s">
        <v>1169</v>
      </c>
      <c r="AJ132" s="79" t="b">
        <v>0</v>
      </c>
      <c r="AK132" s="79">
        <v>1</v>
      </c>
      <c r="AL132" s="85" t="s">
        <v>1150</v>
      </c>
      <c r="AM132" s="79" t="s">
        <v>1189</v>
      </c>
      <c r="AN132" s="79" t="b">
        <v>0</v>
      </c>
      <c r="AO132" s="85" t="s">
        <v>1150</v>
      </c>
      <c r="AP132" s="79" t="s">
        <v>176</v>
      </c>
      <c r="AQ132" s="79">
        <v>0</v>
      </c>
      <c r="AR132" s="79">
        <v>0</v>
      </c>
      <c r="AS132" s="79"/>
      <c r="AT132" s="79"/>
      <c r="AU132" s="79"/>
      <c r="AV132" s="79"/>
      <c r="AW132" s="79"/>
      <c r="AX132" s="79"/>
      <c r="AY132" s="79"/>
      <c r="AZ132" s="79"/>
      <c r="BA132">
        <v>32</v>
      </c>
      <c r="BB132" s="78" t="str">
        <f>REPLACE(INDEX(GroupVertices[Group],MATCH(Edges24[[#This Row],[Vertex 1]],GroupVertices[Vertex],0)),1,1,"")</f>
        <v>3</v>
      </c>
      <c r="BC132" s="78" t="str">
        <f>REPLACE(INDEX(GroupVertices[Group],MATCH(Edges24[[#This Row],[Vertex 2]],GroupVertices[Vertex],0)),1,1,"")</f>
        <v>1</v>
      </c>
      <c r="BD132" s="48">
        <v>1</v>
      </c>
      <c r="BE132" s="49">
        <v>4.545454545454546</v>
      </c>
      <c r="BF132" s="48">
        <v>0</v>
      </c>
      <c r="BG132" s="49">
        <v>0</v>
      </c>
      <c r="BH132" s="48">
        <v>0</v>
      </c>
      <c r="BI132" s="49">
        <v>0</v>
      </c>
      <c r="BJ132" s="48">
        <v>21</v>
      </c>
      <c r="BK132" s="49">
        <v>95.45454545454545</v>
      </c>
      <c r="BL132" s="48">
        <v>22</v>
      </c>
    </row>
    <row r="133" spans="1:64" ht="15">
      <c r="A133" s="64" t="s">
        <v>253</v>
      </c>
      <c r="B133" s="64" t="s">
        <v>252</v>
      </c>
      <c r="C133" s="65"/>
      <c r="D133" s="66"/>
      <c r="E133" s="67"/>
      <c r="F133" s="68"/>
      <c r="G133" s="65"/>
      <c r="H133" s="69"/>
      <c r="I133" s="70"/>
      <c r="J133" s="70"/>
      <c r="K133" s="34" t="s">
        <v>66</v>
      </c>
      <c r="L133" s="77">
        <v>300</v>
      </c>
      <c r="M133" s="77"/>
      <c r="N133" s="72"/>
      <c r="O133" s="79" t="s">
        <v>307</v>
      </c>
      <c r="P133" s="81">
        <v>43493.985289351855</v>
      </c>
      <c r="Q133" s="79" t="s">
        <v>422</v>
      </c>
      <c r="R133" s="79"/>
      <c r="S133" s="79"/>
      <c r="T133" s="79"/>
      <c r="U133" s="79"/>
      <c r="V133" s="82" t="s">
        <v>701</v>
      </c>
      <c r="W133" s="81">
        <v>43493.985289351855</v>
      </c>
      <c r="X133" s="82" t="s">
        <v>847</v>
      </c>
      <c r="Y133" s="79"/>
      <c r="Z133" s="79"/>
      <c r="AA133" s="85" t="s">
        <v>1070</v>
      </c>
      <c r="AB133" s="79"/>
      <c r="AC133" s="79" t="b">
        <v>0</v>
      </c>
      <c r="AD133" s="79">
        <v>0</v>
      </c>
      <c r="AE133" s="85" t="s">
        <v>1169</v>
      </c>
      <c r="AF133" s="79" t="b">
        <v>0</v>
      </c>
      <c r="AG133" s="79" t="s">
        <v>1182</v>
      </c>
      <c r="AH133" s="79"/>
      <c r="AI133" s="85" t="s">
        <v>1169</v>
      </c>
      <c r="AJ133" s="79" t="b">
        <v>0</v>
      </c>
      <c r="AK133" s="79">
        <v>1</v>
      </c>
      <c r="AL133" s="85" t="s">
        <v>1151</v>
      </c>
      <c r="AM133" s="79" t="s">
        <v>1189</v>
      </c>
      <c r="AN133" s="79" t="b">
        <v>0</v>
      </c>
      <c r="AO133" s="85" t="s">
        <v>1151</v>
      </c>
      <c r="AP133" s="79" t="s">
        <v>176</v>
      </c>
      <c r="AQ133" s="79">
        <v>0</v>
      </c>
      <c r="AR133" s="79">
        <v>0</v>
      </c>
      <c r="AS133" s="79"/>
      <c r="AT133" s="79"/>
      <c r="AU133" s="79"/>
      <c r="AV133" s="79"/>
      <c r="AW133" s="79"/>
      <c r="AX133" s="79"/>
      <c r="AY133" s="79"/>
      <c r="AZ133" s="79"/>
      <c r="BA133">
        <v>32</v>
      </c>
      <c r="BB133" s="78" t="str">
        <f>REPLACE(INDEX(GroupVertices[Group],MATCH(Edges24[[#This Row],[Vertex 1]],GroupVertices[Vertex],0)),1,1,"")</f>
        <v>3</v>
      </c>
      <c r="BC133" s="78" t="str">
        <f>REPLACE(INDEX(GroupVertices[Group],MATCH(Edges24[[#This Row],[Vertex 2]],GroupVertices[Vertex],0)),1,1,"")</f>
        <v>1</v>
      </c>
      <c r="BD133" s="48">
        <v>2</v>
      </c>
      <c r="BE133" s="49">
        <v>9.523809523809524</v>
      </c>
      <c r="BF133" s="48">
        <v>0</v>
      </c>
      <c r="BG133" s="49">
        <v>0</v>
      </c>
      <c r="BH133" s="48">
        <v>0</v>
      </c>
      <c r="BI133" s="49">
        <v>0</v>
      </c>
      <c r="BJ133" s="48">
        <v>19</v>
      </c>
      <c r="BK133" s="49">
        <v>90.47619047619048</v>
      </c>
      <c r="BL133" s="48">
        <v>21</v>
      </c>
    </row>
    <row r="134" spans="1:64" ht="15">
      <c r="A134" s="64" t="s">
        <v>253</v>
      </c>
      <c r="B134" s="64" t="s">
        <v>265</v>
      </c>
      <c r="C134" s="65"/>
      <c r="D134" s="66"/>
      <c r="E134" s="67"/>
      <c r="F134" s="68"/>
      <c r="G134" s="65"/>
      <c r="H134" s="69"/>
      <c r="I134" s="70"/>
      <c r="J134" s="70"/>
      <c r="K134" s="34" t="s">
        <v>65</v>
      </c>
      <c r="L134" s="77">
        <v>301</v>
      </c>
      <c r="M134" s="77"/>
      <c r="N134" s="72"/>
      <c r="O134" s="79" t="s">
        <v>307</v>
      </c>
      <c r="P134" s="81">
        <v>43509.02417824074</v>
      </c>
      <c r="Q134" s="79" t="s">
        <v>346</v>
      </c>
      <c r="R134" s="79"/>
      <c r="S134" s="79"/>
      <c r="T134" s="79"/>
      <c r="U134" s="79"/>
      <c r="V134" s="82" t="s">
        <v>701</v>
      </c>
      <c r="W134" s="81">
        <v>43509.02417824074</v>
      </c>
      <c r="X134" s="82" t="s">
        <v>848</v>
      </c>
      <c r="Y134" s="79"/>
      <c r="Z134" s="79"/>
      <c r="AA134" s="85" t="s">
        <v>1071</v>
      </c>
      <c r="AB134" s="79"/>
      <c r="AC134" s="79" t="b">
        <v>0</v>
      </c>
      <c r="AD134" s="79">
        <v>0</v>
      </c>
      <c r="AE134" s="85" t="s">
        <v>1169</v>
      </c>
      <c r="AF134" s="79" t="b">
        <v>0</v>
      </c>
      <c r="AG134" s="79" t="s">
        <v>1182</v>
      </c>
      <c r="AH134" s="79"/>
      <c r="AI134" s="85" t="s">
        <v>1169</v>
      </c>
      <c r="AJ134" s="79" t="b">
        <v>0</v>
      </c>
      <c r="AK134" s="79">
        <v>6</v>
      </c>
      <c r="AL134" s="85" t="s">
        <v>1033</v>
      </c>
      <c r="AM134" s="79" t="s">
        <v>1189</v>
      </c>
      <c r="AN134" s="79" t="b">
        <v>0</v>
      </c>
      <c r="AO134" s="85" t="s">
        <v>1033</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3</v>
      </c>
      <c r="BC134" s="78" t="str">
        <f>REPLACE(INDEX(GroupVertices[Group],MATCH(Edges24[[#This Row],[Vertex 2]],GroupVertices[Vertex],0)),1,1,"")</f>
        <v>3</v>
      </c>
      <c r="BD134" s="48"/>
      <c r="BE134" s="49"/>
      <c r="BF134" s="48"/>
      <c r="BG134" s="49"/>
      <c r="BH134" s="48"/>
      <c r="BI134" s="49"/>
      <c r="BJ134" s="48"/>
      <c r="BK134" s="49"/>
      <c r="BL134" s="48"/>
    </row>
    <row r="135" spans="1:64" ht="15">
      <c r="A135" s="64" t="s">
        <v>253</v>
      </c>
      <c r="B135" s="64" t="s">
        <v>278</v>
      </c>
      <c r="C135" s="65"/>
      <c r="D135" s="66"/>
      <c r="E135" s="67"/>
      <c r="F135" s="68"/>
      <c r="G135" s="65"/>
      <c r="H135" s="69"/>
      <c r="I135" s="70"/>
      <c r="J135" s="70"/>
      <c r="K135" s="34" t="s">
        <v>65</v>
      </c>
      <c r="L135" s="77">
        <v>303</v>
      </c>
      <c r="M135" s="77"/>
      <c r="N135" s="72"/>
      <c r="O135" s="79" t="s">
        <v>307</v>
      </c>
      <c r="P135" s="81">
        <v>43509.02983796296</v>
      </c>
      <c r="Q135" s="79" t="s">
        <v>423</v>
      </c>
      <c r="R135" s="79"/>
      <c r="S135" s="79"/>
      <c r="T135" s="79" t="s">
        <v>265</v>
      </c>
      <c r="U135" s="79"/>
      <c r="V135" s="82" t="s">
        <v>701</v>
      </c>
      <c r="W135" s="81">
        <v>43509.02983796296</v>
      </c>
      <c r="X135" s="82" t="s">
        <v>849</v>
      </c>
      <c r="Y135" s="79"/>
      <c r="Z135" s="79"/>
      <c r="AA135" s="85" t="s">
        <v>1072</v>
      </c>
      <c r="AB135" s="79"/>
      <c r="AC135" s="79" t="b">
        <v>0</v>
      </c>
      <c r="AD135" s="79">
        <v>0</v>
      </c>
      <c r="AE135" s="85" t="s">
        <v>1169</v>
      </c>
      <c r="AF135" s="79" t="b">
        <v>0</v>
      </c>
      <c r="AG135" s="79" t="s">
        <v>1182</v>
      </c>
      <c r="AH135" s="79"/>
      <c r="AI135" s="85" t="s">
        <v>1169</v>
      </c>
      <c r="AJ135" s="79" t="b">
        <v>0</v>
      </c>
      <c r="AK135" s="79">
        <v>1</v>
      </c>
      <c r="AL135" s="85" t="s">
        <v>1094</v>
      </c>
      <c r="AM135" s="79" t="s">
        <v>1189</v>
      </c>
      <c r="AN135" s="79" t="b">
        <v>0</v>
      </c>
      <c r="AO135" s="85" t="s">
        <v>1094</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3</v>
      </c>
      <c r="BC135" s="78" t="str">
        <f>REPLACE(INDEX(GroupVertices[Group],MATCH(Edges24[[#This Row],[Vertex 2]],GroupVertices[Vertex],0)),1,1,"")</f>
        <v>3</v>
      </c>
      <c r="BD135" s="48"/>
      <c r="BE135" s="49"/>
      <c r="BF135" s="48"/>
      <c r="BG135" s="49"/>
      <c r="BH135" s="48"/>
      <c r="BI135" s="49"/>
      <c r="BJ135" s="48"/>
      <c r="BK135" s="49"/>
      <c r="BL135" s="48"/>
    </row>
    <row r="136" spans="1:64" ht="15">
      <c r="A136" s="64" t="s">
        <v>252</v>
      </c>
      <c r="B136" s="64" t="s">
        <v>253</v>
      </c>
      <c r="C136" s="65"/>
      <c r="D136" s="66"/>
      <c r="E136" s="67"/>
      <c r="F136" s="68"/>
      <c r="G136" s="65"/>
      <c r="H136" s="69"/>
      <c r="I136" s="70"/>
      <c r="J136" s="70"/>
      <c r="K136" s="34" t="s">
        <v>66</v>
      </c>
      <c r="L136" s="77">
        <v>306</v>
      </c>
      <c r="M136" s="77"/>
      <c r="N136" s="72"/>
      <c r="O136" s="79" t="s">
        <v>307</v>
      </c>
      <c r="P136" s="81">
        <v>43445.17306712963</v>
      </c>
      <c r="Q136" s="79" t="s">
        <v>424</v>
      </c>
      <c r="R136" s="79"/>
      <c r="S136" s="79"/>
      <c r="T136" s="79" t="s">
        <v>565</v>
      </c>
      <c r="U136" s="82" t="s">
        <v>642</v>
      </c>
      <c r="V136" s="82" t="s">
        <v>642</v>
      </c>
      <c r="W136" s="81">
        <v>43445.17306712963</v>
      </c>
      <c r="X136" s="82" t="s">
        <v>850</v>
      </c>
      <c r="Y136" s="79"/>
      <c r="Z136" s="79"/>
      <c r="AA136" s="85" t="s">
        <v>1073</v>
      </c>
      <c r="AB136" s="79"/>
      <c r="AC136" s="79" t="b">
        <v>0</v>
      </c>
      <c r="AD136" s="79">
        <v>3</v>
      </c>
      <c r="AE136" s="85" t="s">
        <v>1169</v>
      </c>
      <c r="AF136" s="79" t="b">
        <v>0</v>
      </c>
      <c r="AG136" s="79" t="s">
        <v>1182</v>
      </c>
      <c r="AH136" s="79"/>
      <c r="AI136" s="85" t="s">
        <v>1169</v>
      </c>
      <c r="AJ136" s="79" t="b">
        <v>0</v>
      </c>
      <c r="AK136" s="79">
        <v>2</v>
      </c>
      <c r="AL136" s="85" t="s">
        <v>1169</v>
      </c>
      <c r="AM136" s="79" t="s">
        <v>1189</v>
      </c>
      <c r="AN136" s="79" t="b">
        <v>0</v>
      </c>
      <c r="AO136" s="85" t="s">
        <v>1073</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1</v>
      </c>
      <c r="BC136" s="78" t="str">
        <f>REPLACE(INDEX(GroupVertices[Group],MATCH(Edges24[[#This Row],[Vertex 2]],GroupVertices[Vertex],0)),1,1,"")</f>
        <v>3</v>
      </c>
      <c r="BD136" s="48"/>
      <c r="BE136" s="49"/>
      <c r="BF136" s="48"/>
      <c r="BG136" s="49"/>
      <c r="BH136" s="48"/>
      <c r="BI136" s="49"/>
      <c r="BJ136" s="48"/>
      <c r="BK136" s="49"/>
      <c r="BL136" s="48"/>
    </row>
    <row r="137" spans="1:64" ht="15">
      <c r="A137" s="64" t="s">
        <v>262</v>
      </c>
      <c r="B137" s="64" t="s">
        <v>253</v>
      </c>
      <c r="C137" s="65"/>
      <c r="D137" s="66"/>
      <c r="E137" s="67"/>
      <c r="F137" s="68"/>
      <c r="G137" s="65"/>
      <c r="H137" s="69"/>
      <c r="I137" s="70"/>
      <c r="J137" s="70"/>
      <c r="K137" s="34" t="s">
        <v>65</v>
      </c>
      <c r="L137" s="77">
        <v>308</v>
      </c>
      <c r="M137" s="77"/>
      <c r="N137" s="72"/>
      <c r="O137" s="79" t="s">
        <v>307</v>
      </c>
      <c r="P137" s="81">
        <v>43445.845601851855</v>
      </c>
      <c r="Q137" s="79" t="s">
        <v>410</v>
      </c>
      <c r="R137" s="79"/>
      <c r="S137" s="79"/>
      <c r="T137" s="79" t="s">
        <v>591</v>
      </c>
      <c r="U137" s="79"/>
      <c r="V137" s="82" t="s">
        <v>710</v>
      </c>
      <c r="W137" s="81">
        <v>43445.845601851855</v>
      </c>
      <c r="X137" s="82" t="s">
        <v>851</v>
      </c>
      <c r="Y137" s="79"/>
      <c r="Z137" s="79"/>
      <c r="AA137" s="85" t="s">
        <v>1074</v>
      </c>
      <c r="AB137" s="79"/>
      <c r="AC137" s="79" t="b">
        <v>0</v>
      </c>
      <c r="AD137" s="79">
        <v>0</v>
      </c>
      <c r="AE137" s="85" t="s">
        <v>1169</v>
      </c>
      <c r="AF137" s="79" t="b">
        <v>0</v>
      </c>
      <c r="AG137" s="79" t="s">
        <v>1182</v>
      </c>
      <c r="AH137" s="79"/>
      <c r="AI137" s="85" t="s">
        <v>1169</v>
      </c>
      <c r="AJ137" s="79" t="b">
        <v>0</v>
      </c>
      <c r="AK137" s="79">
        <v>2</v>
      </c>
      <c r="AL137" s="85" t="s">
        <v>1073</v>
      </c>
      <c r="AM137" s="79" t="s">
        <v>1189</v>
      </c>
      <c r="AN137" s="79" t="b">
        <v>0</v>
      </c>
      <c r="AO137" s="85" t="s">
        <v>1073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3</v>
      </c>
      <c r="BD137" s="48"/>
      <c r="BE137" s="49"/>
      <c r="BF137" s="48"/>
      <c r="BG137" s="49"/>
      <c r="BH137" s="48"/>
      <c r="BI137" s="49"/>
      <c r="BJ137" s="48"/>
      <c r="BK137" s="49"/>
      <c r="BL137" s="48"/>
    </row>
    <row r="138" spans="1:64" ht="15">
      <c r="A138" s="64" t="s">
        <v>228</v>
      </c>
      <c r="B138" s="64" t="s">
        <v>252</v>
      </c>
      <c r="C138" s="65"/>
      <c r="D138" s="66"/>
      <c r="E138" s="67"/>
      <c r="F138" s="68"/>
      <c r="G138" s="65"/>
      <c r="H138" s="69"/>
      <c r="I138" s="70"/>
      <c r="J138" s="70"/>
      <c r="K138" s="34" t="s">
        <v>66</v>
      </c>
      <c r="L138" s="77">
        <v>309</v>
      </c>
      <c r="M138" s="77"/>
      <c r="N138" s="72"/>
      <c r="O138" s="79" t="s">
        <v>307</v>
      </c>
      <c r="P138" s="81">
        <v>43445.620358796295</v>
      </c>
      <c r="Q138" s="79" t="s">
        <v>425</v>
      </c>
      <c r="R138" s="79"/>
      <c r="S138" s="79"/>
      <c r="T138" s="79" t="s">
        <v>581</v>
      </c>
      <c r="U138" s="82" t="s">
        <v>643</v>
      </c>
      <c r="V138" s="82" t="s">
        <v>643</v>
      </c>
      <c r="W138" s="81">
        <v>43445.620358796295</v>
      </c>
      <c r="X138" s="82" t="s">
        <v>852</v>
      </c>
      <c r="Y138" s="79"/>
      <c r="Z138" s="79"/>
      <c r="AA138" s="85" t="s">
        <v>1075</v>
      </c>
      <c r="AB138" s="79"/>
      <c r="AC138" s="79" t="b">
        <v>0</v>
      </c>
      <c r="AD138" s="79">
        <v>4</v>
      </c>
      <c r="AE138" s="85" t="s">
        <v>1169</v>
      </c>
      <c r="AF138" s="79" t="b">
        <v>0</v>
      </c>
      <c r="AG138" s="79" t="s">
        <v>1182</v>
      </c>
      <c r="AH138" s="79"/>
      <c r="AI138" s="85" t="s">
        <v>1169</v>
      </c>
      <c r="AJ138" s="79" t="b">
        <v>0</v>
      </c>
      <c r="AK138" s="79">
        <v>3</v>
      </c>
      <c r="AL138" s="85" t="s">
        <v>1169</v>
      </c>
      <c r="AM138" s="79" t="s">
        <v>1189</v>
      </c>
      <c r="AN138" s="79" t="b">
        <v>0</v>
      </c>
      <c r="AO138" s="85" t="s">
        <v>1075</v>
      </c>
      <c r="AP138" s="79" t="s">
        <v>1205</v>
      </c>
      <c r="AQ138" s="79">
        <v>0</v>
      </c>
      <c r="AR138" s="79">
        <v>0</v>
      </c>
      <c r="AS138" s="79"/>
      <c r="AT138" s="79"/>
      <c r="AU138" s="79"/>
      <c r="AV138" s="79"/>
      <c r="AW138" s="79"/>
      <c r="AX138" s="79"/>
      <c r="AY138" s="79"/>
      <c r="AZ138" s="79"/>
      <c r="BA138">
        <v>5</v>
      </c>
      <c r="BB138" s="78" t="str">
        <f>REPLACE(INDEX(GroupVertices[Group],MATCH(Edges24[[#This Row],[Vertex 1]],GroupVertices[Vertex],0)),1,1,"")</f>
        <v>5</v>
      </c>
      <c r="BC138" s="78" t="str">
        <f>REPLACE(INDEX(GroupVertices[Group],MATCH(Edges24[[#This Row],[Vertex 2]],GroupVertices[Vertex],0)),1,1,"")</f>
        <v>1</v>
      </c>
      <c r="BD138" s="48"/>
      <c r="BE138" s="49"/>
      <c r="BF138" s="48"/>
      <c r="BG138" s="49"/>
      <c r="BH138" s="48"/>
      <c r="BI138" s="49"/>
      <c r="BJ138" s="48"/>
      <c r="BK138" s="49"/>
      <c r="BL138" s="48"/>
    </row>
    <row r="139" spans="1:64" ht="15">
      <c r="A139" s="64" t="s">
        <v>228</v>
      </c>
      <c r="B139" s="64" t="s">
        <v>252</v>
      </c>
      <c r="C139" s="65"/>
      <c r="D139" s="66"/>
      <c r="E139" s="67"/>
      <c r="F139" s="68"/>
      <c r="G139" s="65"/>
      <c r="H139" s="69"/>
      <c r="I139" s="70"/>
      <c r="J139" s="70"/>
      <c r="K139" s="34" t="s">
        <v>66</v>
      </c>
      <c r="L139" s="77">
        <v>311</v>
      </c>
      <c r="M139" s="77"/>
      <c r="N139" s="72"/>
      <c r="O139" s="79" t="s">
        <v>307</v>
      </c>
      <c r="P139" s="81">
        <v>43440.70347222222</v>
      </c>
      <c r="Q139" s="79" t="s">
        <v>426</v>
      </c>
      <c r="R139" s="82" t="s">
        <v>518</v>
      </c>
      <c r="S139" s="79" t="s">
        <v>553</v>
      </c>
      <c r="T139" s="79"/>
      <c r="U139" s="79"/>
      <c r="V139" s="82" t="s">
        <v>677</v>
      </c>
      <c r="W139" s="81">
        <v>43440.70347222222</v>
      </c>
      <c r="X139" s="82" t="s">
        <v>853</v>
      </c>
      <c r="Y139" s="79"/>
      <c r="Z139" s="79"/>
      <c r="AA139" s="85" t="s">
        <v>1076</v>
      </c>
      <c r="AB139" s="79"/>
      <c r="AC139" s="79" t="b">
        <v>0</v>
      </c>
      <c r="AD139" s="79">
        <v>3</v>
      </c>
      <c r="AE139" s="85" t="s">
        <v>1169</v>
      </c>
      <c r="AF139" s="79" t="b">
        <v>0</v>
      </c>
      <c r="AG139" s="79" t="s">
        <v>1182</v>
      </c>
      <c r="AH139" s="79"/>
      <c r="AI139" s="85" t="s">
        <v>1169</v>
      </c>
      <c r="AJ139" s="79" t="b">
        <v>0</v>
      </c>
      <c r="AK139" s="79">
        <v>1</v>
      </c>
      <c r="AL139" s="85" t="s">
        <v>1169</v>
      </c>
      <c r="AM139" s="79" t="s">
        <v>1192</v>
      </c>
      <c r="AN139" s="79" t="b">
        <v>0</v>
      </c>
      <c r="AO139" s="85" t="s">
        <v>1076</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5</v>
      </c>
      <c r="BC139" s="78" t="str">
        <f>REPLACE(INDEX(GroupVertices[Group],MATCH(Edges24[[#This Row],[Vertex 2]],GroupVertices[Vertex],0)),1,1,"")</f>
        <v>1</v>
      </c>
      <c r="BD139" s="48">
        <v>0</v>
      </c>
      <c r="BE139" s="49">
        <v>0</v>
      </c>
      <c r="BF139" s="48">
        <v>1</v>
      </c>
      <c r="BG139" s="49">
        <v>3.8461538461538463</v>
      </c>
      <c r="BH139" s="48">
        <v>0</v>
      </c>
      <c r="BI139" s="49">
        <v>0</v>
      </c>
      <c r="BJ139" s="48">
        <v>25</v>
      </c>
      <c r="BK139" s="49">
        <v>96.15384615384616</v>
      </c>
      <c r="BL139" s="48">
        <v>26</v>
      </c>
    </row>
    <row r="140" spans="1:64" ht="15">
      <c r="A140" s="64" t="s">
        <v>228</v>
      </c>
      <c r="B140" s="64" t="s">
        <v>252</v>
      </c>
      <c r="C140" s="65"/>
      <c r="D140" s="66"/>
      <c r="E140" s="67"/>
      <c r="F140" s="68"/>
      <c r="G140" s="65"/>
      <c r="H140" s="69"/>
      <c r="I140" s="70"/>
      <c r="J140" s="70"/>
      <c r="K140" s="34" t="s">
        <v>66</v>
      </c>
      <c r="L140" s="77">
        <v>313</v>
      </c>
      <c r="M140" s="77"/>
      <c r="N140" s="72"/>
      <c r="O140" s="79" t="s">
        <v>307</v>
      </c>
      <c r="P140" s="81">
        <v>43446.54099537037</v>
      </c>
      <c r="Q140" s="79" t="s">
        <v>427</v>
      </c>
      <c r="R140" s="82" t="s">
        <v>519</v>
      </c>
      <c r="S140" s="79" t="s">
        <v>553</v>
      </c>
      <c r="T140" s="79" t="s">
        <v>581</v>
      </c>
      <c r="U140" s="79"/>
      <c r="V140" s="82" t="s">
        <v>677</v>
      </c>
      <c r="W140" s="81">
        <v>43446.54099537037</v>
      </c>
      <c r="X140" s="82" t="s">
        <v>854</v>
      </c>
      <c r="Y140" s="79"/>
      <c r="Z140" s="79"/>
      <c r="AA140" s="85" t="s">
        <v>1077</v>
      </c>
      <c r="AB140" s="79"/>
      <c r="AC140" s="79" t="b">
        <v>0</v>
      </c>
      <c r="AD140" s="79">
        <v>0</v>
      </c>
      <c r="AE140" s="85" t="s">
        <v>1169</v>
      </c>
      <c r="AF140" s="79" t="b">
        <v>0</v>
      </c>
      <c r="AG140" s="79" t="s">
        <v>1182</v>
      </c>
      <c r="AH140" s="79"/>
      <c r="AI140" s="85" t="s">
        <v>1169</v>
      </c>
      <c r="AJ140" s="79" t="b">
        <v>0</v>
      </c>
      <c r="AK140" s="79">
        <v>1</v>
      </c>
      <c r="AL140" s="85" t="s">
        <v>1169</v>
      </c>
      <c r="AM140" s="79" t="s">
        <v>1189</v>
      </c>
      <c r="AN140" s="79" t="b">
        <v>0</v>
      </c>
      <c r="AO140" s="85" t="s">
        <v>1077</v>
      </c>
      <c r="AP140" s="79" t="s">
        <v>176</v>
      </c>
      <c r="AQ140" s="79">
        <v>0</v>
      </c>
      <c r="AR140" s="79">
        <v>0</v>
      </c>
      <c r="AS140" s="79" t="s">
        <v>1208</v>
      </c>
      <c r="AT140" s="79" t="s">
        <v>1211</v>
      </c>
      <c r="AU140" s="79" t="s">
        <v>1213</v>
      </c>
      <c r="AV140" s="79" t="s">
        <v>1216</v>
      </c>
      <c r="AW140" s="79" t="s">
        <v>1220</v>
      </c>
      <c r="AX140" s="79" t="s">
        <v>1224</v>
      </c>
      <c r="AY140" s="79" t="s">
        <v>1226</v>
      </c>
      <c r="AZ140" s="82" t="s">
        <v>1229</v>
      </c>
      <c r="BA140">
        <v>5</v>
      </c>
      <c r="BB140" s="78" t="str">
        <f>REPLACE(INDEX(GroupVertices[Group],MATCH(Edges24[[#This Row],[Vertex 1]],GroupVertices[Vertex],0)),1,1,"")</f>
        <v>5</v>
      </c>
      <c r="BC140" s="78" t="str">
        <f>REPLACE(INDEX(GroupVertices[Group],MATCH(Edges24[[#This Row],[Vertex 2]],GroupVertices[Vertex],0)),1,1,"")</f>
        <v>1</v>
      </c>
      <c r="BD140" s="48">
        <v>2</v>
      </c>
      <c r="BE140" s="49">
        <v>8</v>
      </c>
      <c r="BF140" s="48">
        <v>0</v>
      </c>
      <c r="BG140" s="49">
        <v>0</v>
      </c>
      <c r="BH140" s="48">
        <v>0</v>
      </c>
      <c r="BI140" s="49">
        <v>0</v>
      </c>
      <c r="BJ140" s="48">
        <v>23</v>
      </c>
      <c r="BK140" s="49">
        <v>92</v>
      </c>
      <c r="BL140" s="48">
        <v>25</v>
      </c>
    </row>
    <row r="141" spans="1:64" ht="15">
      <c r="A141" s="64" t="s">
        <v>228</v>
      </c>
      <c r="B141" s="64" t="s">
        <v>255</v>
      </c>
      <c r="C141" s="65"/>
      <c r="D141" s="66"/>
      <c r="E141" s="67"/>
      <c r="F141" s="68"/>
      <c r="G141" s="65"/>
      <c r="H141" s="69"/>
      <c r="I141" s="70"/>
      <c r="J141" s="70"/>
      <c r="K141" s="34" t="s">
        <v>66</v>
      </c>
      <c r="L141" s="77">
        <v>314</v>
      </c>
      <c r="M141" s="77"/>
      <c r="N141" s="72"/>
      <c r="O141" s="79" t="s">
        <v>307</v>
      </c>
      <c r="P141" s="81">
        <v>43494.67524305556</v>
      </c>
      <c r="Q141" s="79" t="s">
        <v>428</v>
      </c>
      <c r="R141" s="79" t="s">
        <v>520</v>
      </c>
      <c r="S141" s="79" t="s">
        <v>554</v>
      </c>
      <c r="T141" s="79"/>
      <c r="U141" s="79"/>
      <c r="V141" s="82" t="s">
        <v>677</v>
      </c>
      <c r="W141" s="81">
        <v>43494.67524305556</v>
      </c>
      <c r="X141" s="82" t="s">
        <v>855</v>
      </c>
      <c r="Y141" s="79"/>
      <c r="Z141" s="79"/>
      <c r="AA141" s="85" t="s">
        <v>1078</v>
      </c>
      <c r="AB141" s="79"/>
      <c r="AC141" s="79" t="b">
        <v>0</v>
      </c>
      <c r="AD141" s="79">
        <v>0</v>
      </c>
      <c r="AE141" s="85" t="s">
        <v>1169</v>
      </c>
      <c r="AF141" s="79" t="b">
        <v>1</v>
      </c>
      <c r="AG141" s="79" t="s">
        <v>1182</v>
      </c>
      <c r="AH141" s="79"/>
      <c r="AI141" s="85" t="s">
        <v>1186</v>
      </c>
      <c r="AJ141" s="79" t="b">
        <v>0</v>
      </c>
      <c r="AK141" s="79">
        <v>1</v>
      </c>
      <c r="AL141" s="85" t="s">
        <v>1169</v>
      </c>
      <c r="AM141" s="79" t="s">
        <v>1192</v>
      </c>
      <c r="AN141" s="79" t="b">
        <v>0</v>
      </c>
      <c r="AO141" s="85" t="s">
        <v>1078</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5</v>
      </c>
      <c r="BC141" s="78" t="str">
        <f>REPLACE(INDEX(GroupVertices[Group],MATCH(Edges24[[#This Row],[Vertex 2]],GroupVertices[Vertex],0)),1,1,"")</f>
        <v>1</v>
      </c>
      <c r="BD141" s="48">
        <v>3</v>
      </c>
      <c r="BE141" s="49">
        <v>13.636363636363637</v>
      </c>
      <c r="BF141" s="48">
        <v>0</v>
      </c>
      <c r="BG141" s="49">
        <v>0</v>
      </c>
      <c r="BH141" s="48">
        <v>0</v>
      </c>
      <c r="BI141" s="49">
        <v>0</v>
      </c>
      <c r="BJ141" s="48">
        <v>19</v>
      </c>
      <c r="BK141" s="49">
        <v>86.36363636363636</v>
      </c>
      <c r="BL141" s="48">
        <v>22</v>
      </c>
    </row>
    <row r="142" spans="1:64" ht="15">
      <c r="A142" s="64" t="s">
        <v>255</v>
      </c>
      <c r="B142" s="64" t="s">
        <v>228</v>
      </c>
      <c r="C142" s="65"/>
      <c r="D142" s="66"/>
      <c r="E142" s="67"/>
      <c r="F142" s="68"/>
      <c r="G142" s="65"/>
      <c r="H142" s="69"/>
      <c r="I142" s="70"/>
      <c r="J142" s="70"/>
      <c r="K142" s="34" t="s">
        <v>66</v>
      </c>
      <c r="L142" s="77">
        <v>316</v>
      </c>
      <c r="M142" s="77"/>
      <c r="N142" s="72"/>
      <c r="O142" s="79" t="s">
        <v>307</v>
      </c>
      <c r="P142" s="81">
        <v>43446.60603009259</v>
      </c>
      <c r="Q142" s="79" t="s">
        <v>429</v>
      </c>
      <c r="R142" s="79"/>
      <c r="S142" s="79"/>
      <c r="T142" s="79" t="s">
        <v>581</v>
      </c>
      <c r="U142" s="79"/>
      <c r="V142" s="82" t="s">
        <v>703</v>
      </c>
      <c r="W142" s="81">
        <v>43446.60603009259</v>
      </c>
      <c r="X142" s="82" t="s">
        <v>856</v>
      </c>
      <c r="Y142" s="79"/>
      <c r="Z142" s="79"/>
      <c r="AA142" s="85" t="s">
        <v>1079</v>
      </c>
      <c r="AB142" s="79"/>
      <c r="AC142" s="79" t="b">
        <v>0</v>
      </c>
      <c r="AD142" s="79">
        <v>0</v>
      </c>
      <c r="AE142" s="85" t="s">
        <v>1169</v>
      </c>
      <c r="AF142" s="79" t="b">
        <v>0</v>
      </c>
      <c r="AG142" s="79" t="s">
        <v>1182</v>
      </c>
      <c r="AH142" s="79"/>
      <c r="AI142" s="85" t="s">
        <v>1169</v>
      </c>
      <c r="AJ142" s="79" t="b">
        <v>0</v>
      </c>
      <c r="AK142" s="79">
        <v>1</v>
      </c>
      <c r="AL142" s="85" t="s">
        <v>1077</v>
      </c>
      <c r="AM142" s="79" t="s">
        <v>1188</v>
      </c>
      <c r="AN142" s="79" t="b">
        <v>0</v>
      </c>
      <c r="AO142" s="85" t="s">
        <v>1077</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5</v>
      </c>
      <c r="BD142" s="48"/>
      <c r="BE142" s="49"/>
      <c r="BF142" s="48"/>
      <c r="BG142" s="49"/>
      <c r="BH142" s="48"/>
      <c r="BI142" s="49"/>
      <c r="BJ142" s="48"/>
      <c r="BK142" s="49"/>
      <c r="BL142" s="48"/>
    </row>
    <row r="143" spans="1:64" ht="15">
      <c r="A143" s="64" t="s">
        <v>255</v>
      </c>
      <c r="B143" s="64" t="s">
        <v>228</v>
      </c>
      <c r="C143" s="65"/>
      <c r="D143" s="66"/>
      <c r="E143" s="67"/>
      <c r="F143" s="68"/>
      <c r="G143" s="65"/>
      <c r="H143" s="69"/>
      <c r="I143" s="70"/>
      <c r="J143" s="70"/>
      <c r="K143" s="34" t="s">
        <v>66</v>
      </c>
      <c r="L143" s="77">
        <v>317</v>
      </c>
      <c r="M143" s="77"/>
      <c r="N143" s="72"/>
      <c r="O143" s="79" t="s">
        <v>307</v>
      </c>
      <c r="P143" s="81">
        <v>43494.69865740741</v>
      </c>
      <c r="Q143" s="79" t="s">
        <v>430</v>
      </c>
      <c r="R143" s="82" t="s">
        <v>519</v>
      </c>
      <c r="S143" s="79" t="s">
        <v>553</v>
      </c>
      <c r="T143" s="79"/>
      <c r="U143" s="79"/>
      <c r="V143" s="82" t="s">
        <v>703</v>
      </c>
      <c r="W143" s="81">
        <v>43494.69865740741</v>
      </c>
      <c r="X143" s="82" t="s">
        <v>857</v>
      </c>
      <c r="Y143" s="79"/>
      <c r="Z143" s="79"/>
      <c r="AA143" s="85" t="s">
        <v>1080</v>
      </c>
      <c r="AB143" s="79"/>
      <c r="AC143" s="79" t="b">
        <v>0</v>
      </c>
      <c r="AD143" s="79">
        <v>0</v>
      </c>
      <c r="AE143" s="85" t="s">
        <v>1169</v>
      </c>
      <c r="AF143" s="79" t="b">
        <v>1</v>
      </c>
      <c r="AG143" s="79" t="s">
        <v>1182</v>
      </c>
      <c r="AH143" s="79"/>
      <c r="AI143" s="85" t="s">
        <v>1186</v>
      </c>
      <c r="AJ143" s="79" t="b">
        <v>0</v>
      </c>
      <c r="AK143" s="79">
        <v>1</v>
      </c>
      <c r="AL143" s="85" t="s">
        <v>1078</v>
      </c>
      <c r="AM143" s="79" t="s">
        <v>1188</v>
      </c>
      <c r="AN143" s="79" t="b">
        <v>0</v>
      </c>
      <c r="AO143" s="85" t="s">
        <v>1078</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5</v>
      </c>
      <c r="BD143" s="48"/>
      <c r="BE143" s="49"/>
      <c r="BF143" s="48"/>
      <c r="BG143" s="49"/>
      <c r="BH143" s="48"/>
      <c r="BI143" s="49"/>
      <c r="BJ143" s="48"/>
      <c r="BK143" s="49"/>
      <c r="BL143" s="48"/>
    </row>
    <row r="144" spans="1:64" ht="15">
      <c r="A144" s="64" t="s">
        <v>252</v>
      </c>
      <c r="B144" s="64" t="s">
        <v>228</v>
      </c>
      <c r="C144" s="65"/>
      <c r="D144" s="66"/>
      <c r="E144" s="67"/>
      <c r="F144" s="68"/>
      <c r="G144" s="65"/>
      <c r="H144" s="69"/>
      <c r="I144" s="70"/>
      <c r="J144" s="70"/>
      <c r="K144" s="34" t="s">
        <v>66</v>
      </c>
      <c r="L144" s="77">
        <v>318</v>
      </c>
      <c r="M144" s="77"/>
      <c r="N144" s="72"/>
      <c r="O144" s="79" t="s">
        <v>307</v>
      </c>
      <c r="P144" s="81">
        <v>43440.84402777778</v>
      </c>
      <c r="Q144" s="79" t="s">
        <v>431</v>
      </c>
      <c r="R144" s="79"/>
      <c r="S144" s="79"/>
      <c r="T144" s="79"/>
      <c r="U144" s="79"/>
      <c r="V144" s="82" t="s">
        <v>699</v>
      </c>
      <c r="W144" s="81">
        <v>43440.84402777778</v>
      </c>
      <c r="X144" s="82" t="s">
        <v>858</v>
      </c>
      <c r="Y144" s="79"/>
      <c r="Z144" s="79"/>
      <c r="AA144" s="85" t="s">
        <v>1081</v>
      </c>
      <c r="AB144" s="79"/>
      <c r="AC144" s="79" t="b">
        <v>0</v>
      </c>
      <c r="AD144" s="79">
        <v>0</v>
      </c>
      <c r="AE144" s="85" t="s">
        <v>1169</v>
      </c>
      <c r="AF144" s="79" t="b">
        <v>0</v>
      </c>
      <c r="AG144" s="79" t="s">
        <v>1182</v>
      </c>
      <c r="AH144" s="79"/>
      <c r="AI144" s="85" t="s">
        <v>1169</v>
      </c>
      <c r="AJ144" s="79" t="b">
        <v>0</v>
      </c>
      <c r="AK144" s="79">
        <v>1</v>
      </c>
      <c r="AL144" s="85" t="s">
        <v>1076</v>
      </c>
      <c r="AM144" s="79" t="s">
        <v>1188</v>
      </c>
      <c r="AN144" s="79" t="b">
        <v>0</v>
      </c>
      <c r="AO144" s="85" t="s">
        <v>1076</v>
      </c>
      <c r="AP144" s="79" t="s">
        <v>176</v>
      </c>
      <c r="AQ144" s="79">
        <v>0</v>
      </c>
      <c r="AR144" s="79">
        <v>0</v>
      </c>
      <c r="AS144" s="79"/>
      <c r="AT144" s="79"/>
      <c r="AU144" s="79"/>
      <c r="AV144" s="79"/>
      <c r="AW144" s="79"/>
      <c r="AX144" s="79"/>
      <c r="AY144" s="79"/>
      <c r="AZ144" s="79"/>
      <c r="BA144">
        <v>4</v>
      </c>
      <c r="BB144" s="78" t="str">
        <f>REPLACE(INDEX(GroupVertices[Group],MATCH(Edges24[[#This Row],[Vertex 1]],GroupVertices[Vertex],0)),1,1,"")</f>
        <v>1</v>
      </c>
      <c r="BC144" s="78" t="str">
        <f>REPLACE(INDEX(GroupVertices[Group],MATCH(Edges24[[#This Row],[Vertex 2]],GroupVertices[Vertex],0)),1,1,"")</f>
        <v>5</v>
      </c>
      <c r="BD144" s="48">
        <v>0</v>
      </c>
      <c r="BE144" s="49">
        <v>0</v>
      </c>
      <c r="BF144" s="48">
        <v>0</v>
      </c>
      <c r="BG144" s="49">
        <v>0</v>
      </c>
      <c r="BH144" s="48">
        <v>0</v>
      </c>
      <c r="BI144" s="49">
        <v>0</v>
      </c>
      <c r="BJ144" s="48">
        <v>22</v>
      </c>
      <c r="BK144" s="49">
        <v>100</v>
      </c>
      <c r="BL144" s="48">
        <v>22</v>
      </c>
    </row>
    <row r="145" spans="1:64" ht="15">
      <c r="A145" s="64" t="s">
        <v>252</v>
      </c>
      <c r="B145" s="64" t="s">
        <v>228</v>
      </c>
      <c r="C145" s="65"/>
      <c r="D145" s="66"/>
      <c r="E145" s="67"/>
      <c r="F145" s="68"/>
      <c r="G145" s="65"/>
      <c r="H145" s="69"/>
      <c r="I145" s="70"/>
      <c r="J145" s="70"/>
      <c r="K145" s="34" t="s">
        <v>66</v>
      </c>
      <c r="L145" s="77">
        <v>319</v>
      </c>
      <c r="M145" s="77"/>
      <c r="N145" s="72"/>
      <c r="O145" s="79" t="s">
        <v>307</v>
      </c>
      <c r="P145" s="81">
        <v>43445.68173611111</v>
      </c>
      <c r="Q145" s="79" t="s">
        <v>432</v>
      </c>
      <c r="R145" s="79"/>
      <c r="S145" s="79"/>
      <c r="T145" s="79"/>
      <c r="U145" s="79"/>
      <c r="V145" s="82" t="s">
        <v>699</v>
      </c>
      <c r="W145" s="81">
        <v>43445.68173611111</v>
      </c>
      <c r="X145" s="82" t="s">
        <v>859</v>
      </c>
      <c r="Y145" s="79"/>
      <c r="Z145" s="79"/>
      <c r="AA145" s="85" t="s">
        <v>1082</v>
      </c>
      <c r="AB145" s="79"/>
      <c r="AC145" s="79" t="b">
        <v>0</v>
      </c>
      <c r="AD145" s="79">
        <v>0</v>
      </c>
      <c r="AE145" s="85" t="s">
        <v>1169</v>
      </c>
      <c r="AF145" s="79" t="b">
        <v>0</v>
      </c>
      <c r="AG145" s="79" t="s">
        <v>1182</v>
      </c>
      <c r="AH145" s="79"/>
      <c r="AI145" s="85" t="s">
        <v>1169</v>
      </c>
      <c r="AJ145" s="79" t="b">
        <v>0</v>
      </c>
      <c r="AK145" s="79">
        <v>3</v>
      </c>
      <c r="AL145" s="85" t="s">
        <v>1075</v>
      </c>
      <c r="AM145" s="79" t="s">
        <v>1189</v>
      </c>
      <c r="AN145" s="79" t="b">
        <v>0</v>
      </c>
      <c r="AO145" s="85" t="s">
        <v>1075</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1</v>
      </c>
      <c r="BC145" s="78" t="str">
        <f>REPLACE(INDEX(GroupVertices[Group],MATCH(Edges24[[#This Row],[Vertex 2]],GroupVertices[Vertex],0)),1,1,"")</f>
        <v>5</v>
      </c>
      <c r="BD145" s="48"/>
      <c r="BE145" s="49"/>
      <c r="BF145" s="48"/>
      <c r="BG145" s="49"/>
      <c r="BH145" s="48"/>
      <c r="BI145" s="49"/>
      <c r="BJ145" s="48"/>
      <c r="BK145" s="49"/>
      <c r="BL145" s="48"/>
    </row>
    <row r="146" spans="1:64" ht="15">
      <c r="A146" s="64" t="s">
        <v>252</v>
      </c>
      <c r="B146" s="64" t="s">
        <v>228</v>
      </c>
      <c r="C146" s="65"/>
      <c r="D146" s="66"/>
      <c r="E146" s="67"/>
      <c r="F146" s="68"/>
      <c r="G146" s="65"/>
      <c r="H146" s="69"/>
      <c r="I146" s="70"/>
      <c r="J146" s="70"/>
      <c r="K146" s="34" t="s">
        <v>66</v>
      </c>
      <c r="L146" s="77">
        <v>320</v>
      </c>
      <c r="M146" s="77"/>
      <c r="N146" s="72"/>
      <c r="O146" s="79" t="s">
        <v>307</v>
      </c>
      <c r="P146" s="81">
        <v>43445.82231481482</v>
      </c>
      <c r="Q146" s="79" t="s">
        <v>433</v>
      </c>
      <c r="R146" s="79"/>
      <c r="S146" s="79"/>
      <c r="T146" s="79" t="s">
        <v>565</v>
      </c>
      <c r="U146" s="82" t="s">
        <v>630</v>
      </c>
      <c r="V146" s="82" t="s">
        <v>630</v>
      </c>
      <c r="W146" s="81">
        <v>43445.82231481482</v>
      </c>
      <c r="X146" s="82" t="s">
        <v>860</v>
      </c>
      <c r="Y146" s="79"/>
      <c r="Z146" s="79"/>
      <c r="AA146" s="85" t="s">
        <v>1083</v>
      </c>
      <c r="AB146" s="79"/>
      <c r="AC146" s="79" t="b">
        <v>0</v>
      </c>
      <c r="AD146" s="79">
        <v>1</v>
      </c>
      <c r="AE146" s="85" t="s">
        <v>1169</v>
      </c>
      <c r="AF146" s="79" t="b">
        <v>0</v>
      </c>
      <c r="AG146" s="79" t="s">
        <v>1182</v>
      </c>
      <c r="AH146" s="79"/>
      <c r="AI146" s="85" t="s">
        <v>1169</v>
      </c>
      <c r="AJ146" s="79" t="b">
        <v>0</v>
      </c>
      <c r="AK146" s="79">
        <v>2</v>
      </c>
      <c r="AL146" s="85" t="s">
        <v>1169</v>
      </c>
      <c r="AM146" s="79" t="s">
        <v>1189</v>
      </c>
      <c r="AN146" s="79" t="b">
        <v>0</v>
      </c>
      <c r="AO146" s="85" t="s">
        <v>1083</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1</v>
      </c>
      <c r="BC146" s="78" t="str">
        <f>REPLACE(INDEX(GroupVertices[Group],MATCH(Edges24[[#This Row],[Vertex 2]],GroupVertices[Vertex],0)),1,1,"")</f>
        <v>5</v>
      </c>
      <c r="BD146" s="48">
        <v>0</v>
      </c>
      <c r="BE146" s="49">
        <v>0</v>
      </c>
      <c r="BF146" s="48">
        <v>0</v>
      </c>
      <c r="BG146" s="49">
        <v>0</v>
      </c>
      <c r="BH146" s="48">
        <v>0</v>
      </c>
      <c r="BI146" s="49">
        <v>0</v>
      </c>
      <c r="BJ146" s="48">
        <v>12</v>
      </c>
      <c r="BK146" s="49">
        <v>100</v>
      </c>
      <c r="BL146" s="48">
        <v>12</v>
      </c>
    </row>
    <row r="147" spans="1:64" ht="15">
      <c r="A147" s="64" t="s">
        <v>262</v>
      </c>
      <c r="B147" s="64" t="s">
        <v>228</v>
      </c>
      <c r="C147" s="65"/>
      <c r="D147" s="66"/>
      <c r="E147" s="67"/>
      <c r="F147" s="68"/>
      <c r="G147" s="65"/>
      <c r="H147" s="69"/>
      <c r="I147" s="70"/>
      <c r="J147" s="70"/>
      <c r="K147" s="34" t="s">
        <v>65</v>
      </c>
      <c r="L147" s="77">
        <v>322</v>
      </c>
      <c r="M147" s="77"/>
      <c r="N147" s="72"/>
      <c r="O147" s="79" t="s">
        <v>307</v>
      </c>
      <c r="P147" s="81">
        <v>43445.845671296294</v>
      </c>
      <c r="Q147" s="79" t="s">
        <v>357</v>
      </c>
      <c r="R147" s="79"/>
      <c r="S147" s="79"/>
      <c r="T147" s="79" t="s">
        <v>565</v>
      </c>
      <c r="U147" s="82" t="s">
        <v>630</v>
      </c>
      <c r="V147" s="82" t="s">
        <v>630</v>
      </c>
      <c r="W147" s="81">
        <v>43445.845671296294</v>
      </c>
      <c r="X147" s="82" t="s">
        <v>861</v>
      </c>
      <c r="Y147" s="79"/>
      <c r="Z147" s="79"/>
      <c r="AA147" s="85" t="s">
        <v>1084</v>
      </c>
      <c r="AB147" s="79"/>
      <c r="AC147" s="79" t="b">
        <v>0</v>
      </c>
      <c r="AD147" s="79">
        <v>0</v>
      </c>
      <c r="AE147" s="85" t="s">
        <v>1169</v>
      </c>
      <c r="AF147" s="79" t="b">
        <v>0</v>
      </c>
      <c r="AG147" s="79" t="s">
        <v>1182</v>
      </c>
      <c r="AH147" s="79"/>
      <c r="AI147" s="85" t="s">
        <v>1169</v>
      </c>
      <c r="AJ147" s="79" t="b">
        <v>0</v>
      </c>
      <c r="AK147" s="79">
        <v>2</v>
      </c>
      <c r="AL147" s="85" t="s">
        <v>1083</v>
      </c>
      <c r="AM147" s="79" t="s">
        <v>1189</v>
      </c>
      <c r="AN147" s="79" t="b">
        <v>0</v>
      </c>
      <c r="AO147" s="85" t="s">
        <v>1083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5</v>
      </c>
      <c r="BD147" s="48">
        <v>0</v>
      </c>
      <c r="BE147" s="49">
        <v>0</v>
      </c>
      <c r="BF147" s="48">
        <v>0</v>
      </c>
      <c r="BG147" s="49">
        <v>0</v>
      </c>
      <c r="BH147" s="48">
        <v>0</v>
      </c>
      <c r="BI147" s="49">
        <v>0</v>
      </c>
      <c r="BJ147" s="48">
        <v>14</v>
      </c>
      <c r="BK147" s="49">
        <v>100</v>
      </c>
      <c r="BL147" s="48">
        <v>14</v>
      </c>
    </row>
    <row r="148" spans="1:64" ht="15">
      <c r="A148" s="64" t="s">
        <v>252</v>
      </c>
      <c r="B148" s="64" t="s">
        <v>273</v>
      </c>
      <c r="C148" s="65"/>
      <c r="D148" s="66"/>
      <c r="E148" s="67"/>
      <c r="F148" s="68"/>
      <c r="G148" s="65"/>
      <c r="H148" s="69"/>
      <c r="I148" s="70"/>
      <c r="J148" s="70"/>
      <c r="K148" s="34" t="s">
        <v>65</v>
      </c>
      <c r="L148" s="77">
        <v>324</v>
      </c>
      <c r="M148" s="77"/>
      <c r="N148" s="72"/>
      <c r="O148" s="79" t="s">
        <v>307</v>
      </c>
      <c r="P148" s="81">
        <v>43445.64309027778</v>
      </c>
      <c r="Q148" s="79" t="s">
        <v>434</v>
      </c>
      <c r="R148" s="79"/>
      <c r="S148" s="79"/>
      <c r="T148" s="79" t="s">
        <v>565</v>
      </c>
      <c r="U148" s="82" t="s">
        <v>641</v>
      </c>
      <c r="V148" s="82" t="s">
        <v>641</v>
      </c>
      <c r="W148" s="81">
        <v>43445.64309027778</v>
      </c>
      <c r="X148" s="82" t="s">
        <v>862</v>
      </c>
      <c r="Y148" s="79"/>
      <c r="Z148" s="79"/>
      <c r="AA148" s="85" t="s">
        <v>1085</v>
      </c>
      <c r="AB148" s="79"/>
      <c r="AC148" s="79" t="b">
        <v>0</v>
      </c>
      <c r="AD148" s="79">
        <v>2</v>
      </c>
      <c r="AE148" s="85" t="s">
        <v>1169</v>
      </c>
      <c r="AF148" s="79" t="b">
        <v>0</v>
      </c>
      <c r="AG148" s="79" t="s">
        <v>1182</v>
      </c>
      <c r="AH148" s="79"/>
      <c r="AI148" s="85" t="s">
        <v>1169</v>
      </c>
      <c r="AJ148" s="79" t="b">
        <v>0</v>
      </c>
      <c r="AK148" s="79">
        <v>1</v>
      </c>
      <c r="AL148" s="85" t="s">
        <v>1169</v>
      </c>
      <c r="AM148" s="79" t="s">
        <v>1189</v>
      </c>
      <c r="AN148" s="79" t="b">
        <v>0</v>
      </c>
      <c r="AO148" s="85" t="s">
        <v>1085</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1</v>
      </c>
      <c r="BC148" s="78" t="str">
        <f>REPLACE(INDEX(GroupVertices[Group],MATCH(Edges24[[#This Row],[Vertex 2]],GroupVertices[Vertex],0)),1,1,"")</f>
        <v>8</v>
      </c>
      <c r="BD148" s="48">
        <v>0</v>
      </c>
      <c r="BE148" s="49">
        <v>0</v>
      </c>
      <c r="BF148" s="48">
        <v>0</v>
      </c>
      <c r="BG148" s="49">
        <v>0</v>
      </c>
      <c r="BH148" s="48">
        <v>0</v>
      </c>
      <c r="BI148" s="49">
        <v>0</v>
      </c>
      <c r="BJ148" s="48">
        <v>11</v>
      </c>
      <c r="BK148" s="49">
        <v>100</v>
      </c>
      <c r="BL148" s="48">
        <v>11</v>
      </c>
    </row>
    <row r="149" spans="1:64" ht="15">
      <c r="A149" s="64" t="s">
        <v>262</v>
      </c>
      <c r="B149" s="64" t="s">
        <v>273</v>
      </c>
      <c r="C149" s="65"/>
      <c r="D149" s="66"/>
      <c r="E149" s="67"/>
      <c r="F149" s="68"/>
      <c r="G149" s="65"/>
      <c r="H149" s="69"/>
      <c r="I149" s="70"/>
      <c r="J149" s="70"/>
      <c r="K149" s="34" t="s">
        <v>65</v>
      </c>
      <c r="L149" s="77">
        <v>327</v>
      </c>
      <c r="M149" s="77"/>
      <c r="N149" s="72"/>
      <c r="O149" s="79" t="s">
        <v>307</v>
      </c>
      <c r="P149" s="81">
        <v>43445.84585648148</v>
      </c>
      <c r="Q149" s="79" t="s">
        <v>413</v>
      </c>
      <c r="R149" s="79"/>
      <c r="S149" s="79"/>
      <c r="T149" s="79" t="s">
        <v>565</v>
      </c>
      <c r="U149" s="82" t="s">
        <v>641</v>
      </c>
      <c r="V149" s="82" t="s">
        <v>641</v>
      </c>
      <c r="W149" s="81">
        <v>43445.84585648148</v>
      </c>
      <c r="X149" s="82" t="s">
        <v>863</v>
      </c>
      <c r="Y149" s="79"/>
      <c r="Z149" s="79"/>
      <c r="AA149" s="85" t="s">
        <v>1086</v>
      </c>
      <c r="AB149" s="79"/>
      <c r="AC149" s="79" t="b">
        <v>0</v>
      </c>
      <c r="AD149" s="79">
        <v>0</v>
      </c>
      <c r="AE149" s="85" t="s">
        <v>1169</v>
      </c>
      <c r="AF149" s="79" t="b">
        <v>0</v>
      </c>
      <c r="AG149" s="79" t="s">
        <v>1182</v>
      </c>
      <c r="AH149" s="79"/>
      <c r="AI149" s="85" t="s">
        <v>1169</v>
      </c>
      <c r="AJ149" s="79" t="b">
        <v>0</v>
      </c>
      <c r="AK149" s="79">
        <v>1</v>
      </c>
      <c r="AL149" s="85" t="s">
        <v>1085</v>
      </c>
      <c r="AM149" s="79" t="s">
        <v>1189</v>
      </c>
      <c r="AN149" s="79" t="b">
        <v>0</v>
      </c>
      <c r="AO149" s="85" t="s">
        <v>1085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8</v>
      </c>
      <c r="BD149" s="48">
        <v>0</v>
      </c>
      <c r="BE149" s="49">
        <v>0</v>
      </c>
      <c r="BF149" s="48">
        <v>0</v>
      </c>
      <c r="BG149" s="49">
        <v>0</v>
      </c>
      <c r="BH149" s="48">
        <v>0</v>
      </c>
      <c r="BI149" s="49">
        <v>0</v>
      </c>
      <c r="BJ149" s="48">
        <v>13</v>
      </c>
      <c r="BK149" s="49">
        <v>100</v>
      </c>
      <c r="BL149" s="48">
        <v>13</v>
      </c>
    </row>
    <row r="150" spans="1:64" ht="15">
      <c r="A150" s="64" t="s">
        <v>255</v>
      </c>
      <c r="B150" s="64" t="s">
        <v>252</v>
      </c>
      <c r="C150" s="65"/>
      <c r="D150" s="66"/>
      <c r="E150" s="67"/>
      <c r="F150" s="68"/>
      <c r="G150" s="65"/>
      <c r="H150" s="69"/>
      <c r="I150" s="70"/>
      <c r="J150" s="70"/>
      <c r="K150" s="34" t="s">
        <v>66</v>
      </c>
      <c r="L150" s="77">
        <v>328</v>
      </c>
      <c r="M150" s="77"/>
      <c r="N150" s="72"/>
      <c r="O150" s="79" t="s">
        <v>307</v>
      </c>
      <c r="P150" s="81">
        <v>43443.9275462963</v>
      </c>
      <c r="Q150" s="79" t="s">
        <v>409</v>
      </c>
      <c r="R150" s="79"/>
      <c r="S150" s="79"/>
      <c r="T150" s="79" t="s">
        <v>581</v>
      </c>
      <c r="U150" s="79"/>
      <c r="V150" s="82" t="s">
        <v>703</v>
      </c>
      <c r="W150" s="81">
        <v>43443.9275462963</v>
      </c>
      <c r="X150" s="82" t="s">
        <v>864</v>
      </c>
      <c r="Y150" s="79"/>
      <c r="Z150" s="79"/>
      <c r="AA150" s="85" t="s">
        <v>1087</v>
      </c>
      <c r="AB150" s="79"/>
      <c r="AC150" s="79" t="b">
        <v>0</v>
      </c>
      <c r="AD150" s="79">
        <v>0</v>
      </c>
      <c r="AE150" s="85" t="s">
        <v>1169</v>
      </c>
      <c r="AF150" s="79" t="b">
        <v>0</v>
      </c>
      <c r="AG150" s="79" t="s">
        <v>1182</v>
      </c>
      <c r="AH150" s="79"/>
      <c r="AI150" s="85" t="s">
        <v>1169</v>
      </c>
      <c r="AJ150" s="79" t="b">
        <v>0</v>
      </c>
      <c r="AK150" s="79">
        <v>2</v>
      </c>
      <c r="AL150" s="85" t="s">
        <v>1088</v>
      </c>
      <c r="AM150" s="79" t="s">
        <v>1189</v>
      </c>
      <c r="AN150" s="79" t="b">
        <v>0</v>
      </c>
      <c r="AO150" s="85" t="s">
        <v>1088</v>
      </c>
      <c r="AP150" s="79" t="s">
        <v>176</v>
      </c>
      <c r="AQ150" s="79">
        <v>0</v>
      </c>
      <c r="AR150" s="79">
        <v>0</v>
      </c>
      <c r="AS150" s="79"/>
      <c r="AT150" s="79"/>
      <c r="AU150" s="79"/>
      <c r="AV150" s="79"/>
      <c r="AW150" s="79"/>
      <c r="AX150" s="79"/>
      <c r="AY150" s="79"/>
      <c r="AZ150" s="79"/>
      <c r="BA150">
        <v>5</v>
      </c>
      <c r="BB150" s="78" t="str">
        <f>REPLACE(INDEX(GroupVertices[Group],MATCH(Edges24[[#This Row],[Vertex 1]],GroupVertices[Vertex],0)),1,1,"")</f>
        <v>1</v>
      </c>
      <c r="BC150" s="78" t="str">
        <f>REPLACE(INDEX(GroupVertices[Group],MATCH(Edges24[[#This Row],[Vertex 2]],GroupVertices[Vertex],0)),1,1,"")</f>
        <v>1</v>
      </c>
      <c r="BD150" s="48">
        <v>1</v>
      </c>
      <c r="BE150" s="49">
        <v>4</v>
      </c>
      <c r="BF150" s="48">
        <v>0</v>
      </c>
      <c r="BG150" s="49">
        <v>0</v>
      </c>
      <c r="BH150" s="48">
        <v>0</v>
      </c>
      <c r="BI150" s="49">
        <v>0</v>
      </c>
      <c r="BJ150" s="48">
        <v>24</v>
      </c>
      <c r="BK150" s="49">
        <v>96</v>
      </c>
      <c r="BL150" s="48">
        <v>25</v>
      </c>
    </row>
    <row r="151" spans="1:64" ht="15">
      <c r="A151" s="64" t="s">
        <v>252</v>
      </c>
      <c r="B151" s="64" t="s">
        <v>255</v>
      </c>
      <c r="C151" s="65"/>
      <c r="D151" s="66"/>
      <c r="E151" s="67"/>
      <c r="F151" s="68"/>
      <c r="G151" s="65"/>
      <c r="H151" s="69"/>
      <c r="I151" s="70"/>
      <c r="J151" s="70"/>
      <c r="K151" s="34" t="s">
        <v>66</v>
      </c>
      <c r="L151" s="77">
        <v>333</v>
      </c>
      <c r="M151" s="77"/>
      <c r="N151" s="72"/>
      <c r="O151" s="79" t="s">
        <v>307</v>
      </c>
      <c r="P151" s="81">
        <v>43443.90195601852</v>
      </c>
      <c r="Q151" s="79" t="s">
        <v>435</v>
      </c>
      <c r="R151" s="79"/>
      <c r="S151" s="79"/>
      <c r="T151" s="79" t="s">
        <v>581</v>
      </c>
      <c r="U151" s="82" t="s">
        <v>644</v>
      </c>
      <c r="V151" s="82" t="s">
        <v>644</v>
      </c>
      <c r="W151" s="81">
        <v>43443.90195601852</v>
      </c>
      <c r="X151" s="82" t="s">
        <v>865</v>
      </c>
      <c r="Y151" s="79"/>
      <c r="Z151" s="79"/>
      <c r="AA151" s="85" t="s">
        <v>1088</v>
      </c>
      <c r="AB151" s="79"/>
      <c r="AC151" s="79" t="b">
        <v>0</v>
      </c>
      <c r="AD151" s="79">
        <v>2</v>
      </c>
      <c r="AE151" s="85" t="s">
        <v>1169</v>
      </c>
      <c r="AF151" s="79" t="b">
        <v>0</v>
      </c>
      <c r="AG151" s="79" t="s">
        <v>1182</v>
      </c>
      <c r="AH151" s="79"/>
      <c r="AI151" s="85" t="s">
        <v>1169</v>
      </c>
      <c r="AJ151" s="79" t="b">
        <v>0</v>
      </c>
      <c r="AK151" s="79">
        <v>2</v>
      </c>
      <c r="AL151" s="85" t="s">
        <v>1169</v>
      </c>
      <c r="AM151" s="79" t="s">
        <v>1188</v>
      </c>
      <c r="AN151" s="79" t="b">
        <v>0</v>
      </c>
      <c r="AO151" s="85" t="s">
        <v>1088</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1</v>
      </c>
      <c r="BC151" s="78" t="str">
        <f>REPLACE(INDEX(GroupVertices[Group],MATCH(Edges24[[#This Row],[Vertex 2]],GroupVertices[Vertex],0)),1,1,"")</f>
        <v>1</v>
      </c>
      <c r="BD151" s="48">
        <v>1</v>
      </c>
      <c r="BE151" s="49">
        <v>3.8461538461538463</v>
      </c>
      <c r="BF151" s="48">
        <v>0</v>
      </c>
      <c r="BG151" s="49">
        <v>0</v>
      </c>
      <c r="BH151" s="48">
        <v>0</v>
      </c>
      <c r="BI151" s="49">
        <v>0</v>
      </c>
      <c r="BJ151" s="48">
        <v>25</v>
      </c>
      <c r="BK151" s="49">
        <v>96.15384615384616</v>
      </c>
      <c r="BL151" s="48">
        <v>26</v>
      </c>
    </row>
    <row r="152" spans="1:64" ht="15">
      <c r="A152" s="64" t="s">
        <v>262</v>
      </c>
      <c r="B152" s="64" t="s">
        <v>255</v>
      </c>
      <c r="C152" s="65"/>
      <c r="D152" s="66"/>
      <c r="E152" s="67"/>
      <c r="F152" s="68"/>
      <c r="G152" s="65"/>
      <c r="H152" s="69"/>
      <c r="I152" s="70"/>
      <c r="J152" s="70"/>
      <c r="K152" s="34" t="s">
        <v>65</v>
      </c>
      <c r="L152" s="77">
        <v>338</v>
      </c>
      <c r="M152" s="77"/>
      <c r="N152" s="72"/>
      <c r="O152" s="79" t="s">
        <v>307</v>
      </c>
      <c r="P152" s="81">
        <v>43445.846030092594</v>
      </c>
      <c r="Q152" s="79" t="s">
        <v>409</v>
      </c>
      <c r="R152" s="79"/>
      <c r="S152" s="79"/>
      <c r="T152" s="79" t="s">
        <v>581</v>
      </c>
      <c r="U152" s="79"/>
      <c r="V152" s="82" t="s">
        <v>710</v>
      </c>
      <c r="W152" s="81">
        <v>43445.846030092594</v>
      </c>
      <c r="X152" s="82" t="s">
        <v>866</v>
      </c>
      <c r="Y152" s="79"/>
      <c r="Z152" s="79"/>
      <c r="AA152" s="85" t="s">
        <v>1089</v>
      </c>
      <c r="AB152" s="79"/>
      <c r="AC152" s="79" t="b">
        <v>0</v>
      </c>
      <c r="AD152" s="79">
        <v>0</v>
      </c>
      <c r="AE152" s="85" t="s">
        <v>1169</v>
      </c>
      <c r="AF152" s="79" t="b">
        <v>0</v>
      </c>
      <c r="AG152" s="79" t="s">
        <v>1182</v>
      </c>
      <c r="AH152" s="79"/>
      <c r="AI152" s="85" t="s">
        <v>1169</v>
      </c>
      <c r="AJ152" s="79" t="b">
        <v>0</v>
      </c>
      <c r="AK152" s="79">
        <v>3</v>
      </c>
      <c r="AL152" s="85" t="s">
        <v>1088</v>
      </c>
      <c r="AM152" s="79" t="s">
        <v>1189</v>
      </c>
      <c r="AN152" s="79" t="b">
        <v>0</v>
      </c>
      <c r="AO152" s="85" t="s">
        <v>1088</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2</v>
      </c>
      <c r="BC152" s="78" t="str">
        <f>REPLACE(INDEX(GroupVertices[Group],MATCH(Edges24[[#This Row],[Vertex 2]],GroupVertices[Vertex],0)),1,1,"")</f>
        <v>1</v>
      </c>
      <c r="BD152" s="48">
        <v>1</v>
      </c>
      <c r="BE152" s="49">
        <v>4</v>
      </c>
      <c r="BF152" s="48">
        <v>0</v>
      </c>
      <c r="BG152" s="49">
        <v>0</v>
      </c>
      <c r="BH152" s="48">
        <v>0</v>
      </c>
      <c r="BI152" s="49">
        <v>0</v>
      </c>
      <c r="BJ152" s="48">
        <v>24</v>
      </c>
      <c r="BK152" s="49">
        <v>96</v>
      </c>
      <c r="BL152" s="48">
        <v>25</v>
      </c>
    </row>
    <row r="153" spans="1:64" ht="15">
      <c r="A153" s="64" t="s">
        <v>262</v>
      </c>
      <c r="B153" s="64" t="s">
        <v>294</v>
      </c>
      <c r="C153" s="65"/>
      <c r="D153" s="66"/>
      <c r="E153" s="67"/>
      <c r="F153" s="68"/>
      <c r="G153" s="65"/>
      <c r="H153" s="69"/>
      <c r="I153" s="70"/>
      <c r="J153" s="70"/>
      <c r="K153" s="34" t="s">
        <v>65</v>
      </c>
      <c r="L153" s="77">
        <v>339</v>
      </c>
      <c r="M153" s="77"/>
      <c r="N153" s="72"/>
      <c r="O153" s="79" t="s">
        <v>307</v>
      </c>
      <c r="P153" s="81">
        <v>43452.37533564815</v>
      </c>
      <c r="Q153" s="79" t="s">
        <v>385</v>
      </c>
      <c r="R153" s="79"/>
      <c r="S153" s="79"/>
      <c r="T153" s="79"/>
      <c r="U153" s="79"/>
      <c r="V153" s="82" t="s">
        <v>710</v>
      </c>
      <c r="W153" s="81">
        <v>43452.37533564815</v>
      </c>
      <c r="X153" s="82" t="s">
        <v>867</v>
      </c>
      <c r="Y153" s="79"/>
      <c r="Z153" s="79"/>
      <c r="AA153" s="85" t="s">
        <v>1090</v>
      </c>
      <c r="AB153" s="79"/>
      <c r="AC153" s="79" t="b">
        <v>0</v>
      </c>
      <c r="AD153" s="79">
        <v>0</v>
      </c>
      <c r="AE153" s="85" t="s">
        <v>1169</v>
      </c>
      <c r="AF153" s="79" t="b">
        <v>0</v>
      </c>
      <c r="AG153" s="79" t="s">
        <v>1182</v>
      </c>
      <c r="AH153" s="79"/>
      <c r="AI153" s="85" t="s">
        <v>1169</v>
      </c>
      <c r="AJ153" s="79" t="b">
        <v>0</v>
      </c>
      <c r="AK153" s="79">
        <v>3</v>
      </c>
      <c r="AL153" s="85" t="s">
        <v>1030</v>
      </c>
      <c r="AM153" s="79" t="s">
        <v>1189</v>
      </c>
      <c r="AN153" s="79" t="b">
        <v>0</v>
      </c>
      <c r="AO153" s="85" t="s">
        <v>1030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v>0</v>
      </c>
      <c r="BE153" s="49">
        <v>0</v>
      </c>
      <c r="BF153" s="48">
        <v>1</v>
      </c>
      <c r="BG153" s="49">
        <v>5.2631578947368425</v>
      </c>
      <c r="BH153" s="48">
        <v>0</v>
      </c>
      <c r="BI153" s="49">
        <v>0</v>
      </c>
      <c r="BJ153" s="48">
        <v>18</v>
      </c>
      <c r="BK153" s="49">
        <v>94.73684210526316</v>
      </c>
      <c r="BL153" s="48">
        <v>19</v>
      </c>
    </row>
    <row r="154" spans="1:64" ht="15">
      <c r="A154" s="64" t="s">
        <v>264</v>
      </c>
      <c r="B154" s="64" t="s">
        <v>278</v>
      </c>
      <c r="C154" s="65"/>
      <c r="D154" s="66"/>
      <c r="E154" s="67"/>
      <c r="F154" s="68"/>
      <c r="G154" s="65"/>
      <c r="H154" s="69"/>
      <c r="I154" s="70"/>
      <c r="J154" s="70"/>
      <c r="K154" s="34" t="s">
        <v>65</v>
      </c>
      <c r="L154" s="77">
        <v>340</v>
      </c>
      <c r="M154" s="77"/>
      <c r="N154" s="72"/>
      <c r="O154" s="79" t="s">
        <v>307</v>
      </c>
      <c r="P154" s="81">
        <v>43467.827569444446</v>
      </c>
      <c r="Q154" s="79" t="s">
        <v>318</v>
      </c>
      <c r="R154" s="79"/>
      <c r="S154" s="79"/>
      <c r="T154" s="79"/>
      <c r="U154" s="79"/>
      <c r="V154" s="82" t="s">
        <v>711</v>
      </c>
      <c r="W154" s="81">
        <v>43467.827569444446</v>
      </c>
      <c r="X154" s="82" t="s">
        <v>868</v>
      </c>
      <c r="Y154" s="79"/>
      <c r="Z154" s="79"/>
      <c r="AA154" s="85" t="s">
        <v>1091</v>
      </c>
      <c r="AB154" s="79"/>
      <c r="AC154" s="79" t="b">
        <v>0</v>
      </c>
      <c r="AD154" s="79">
        <v>0</v>
      </c>
      <c r="AE154" s="85" t="s">
        <v>1169</v>
      </c>
      <c r="AF154" s="79" t="b">
        <v>0</v>
      </c>
      <c r="AG154" s="79" t="s">
        <v>1182</v>
      </c>
      <c r="AH154" s="79"/>
      <c r="AI154" s="85" t="s">
        <v>1169</v>
      </c>
      <c r="AJ154" s="79" t="b">
        <v>0</v>
      </c>
      <c r="AK154" s="79">
        <v>2</v>
      </c>
      <c r="AL154" s="85" t="s">
        <v>1093</v>
      </c>
      <c r="AM154" s="79" t="s">
        <v>1189</v>
      </c>
      <c r="AN154" s="79" t="b">
        <v>0</v>
      </c>
      <c r="AO154" s="85" t="s">
        <v>1093</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3</v>
      </c>
      <c r="BC154" s="78" t="str">
        <f>REPLACE(INDEX(GroupVertices[Group],MATCH(Edges24[[#This Row],[Vertex 2]],GroupVertices[Vertex],0)),1,1,"")</f>
        <v>3</v>
      </c>
      <c r="BD154" s="48"/>
      <c r="BE154" s="49"/>
      <c r="BF154" s="48"/>
      <c r="BG154" s="49"/>
      <c r="BH154" s="48"/>
      <c r="BI154" s="49"/>
      <c r="BJ154" s="48"/>
      <c r="BK154" s="49"/>
      <c r="BL154" s="48"/>
    </row>
    <row r="155" spans="1:64" ht="15">
      <c r="A155" s="64" t="s">
        <v>252</v>
      </c>
      <c r="B155" s="64" t="s">
        <v>278</v>
      </c>
      <c r="C155" s="65"/>
      <c r="D155" s="66"/>
      <c r="E155" s="67"/>
      <c r="F155" s="68"/>
      <c r="G155" s="65"/>
      <c r="H155" s="69"/>
      <c r="I155" s="70"/>
      <c r="J155" s="70"/>
      <c r="K155" s="34" t="s">
        <v>65</v>
      </c>
      <c r="L155" s="77">
        <v>341</v>
      </c>
      <c r="M155" s="77"/>
      <c r="N155" s="72"/>
      <c r="O155" s="79" t="s">
        <v>307</v>
      </c>
      <c r="P155" s="81">
        <v>43438.767118055555</v>
      </c>
      <c r="Q155" s="79" t="s">
        <v>436</v>
      </c>
      <c r="R155" s="79"/>
      <c r="S155" s="79"/>
      <c r="T155" s="79" t="s">
        <v>595</v>
      </c>
      <c r="U155" s="82" t="s">
        <v>645</v>
      </c>
      <c r="V155" s="82" t="s">
        <v>645</v>
      </c>
      <c r="W155" s="81">
        <v>43438.767118055555</v>
      </c>
      <c r="X155" s="82" t="s">
        <v>869</v>
      </c>
      <c r="Y155" s="79"/>
      <c r="Z155" s="79"/>
      <c r="AA155" s="85" t="s">
        <v>1092</v>
      </c>
      <c r="AB155" s="79"/>
      <c r="AC155" s="79" t="b">
        <v>0</v>
      </c>
      <c r="AD155" s="79">
        <v>1</v>
      </c>
      <c r="AE155" s="85" t="s">
        <v>1169</v>
      </c>
      <c r="AF155" s="79" t="b">
        <v>0</v>
      </c>
      <c r="AG155" s="79" t="s">
        <v>1182</v>
      </c>
      <c r="AH155" s="79"/>
      <c r="AI155" s="85" t="s">
        <v>1169</v>
      </c>
      <c r="AJ155" s="79" t="b">
        <v>0</v>
      </c>
      <c r="AK155" s="79">
        <v>1</v>
      </c>
      <c r="AL155" s="85" t="s">
        <v>1169</v>
      </c>
      <c r="AM155" s="79" t="s">
        <v>1188</v>
      </c>
      <c r="AN155" s="79" t="b">
        <v>0</v>
      </c>
      <c r="AO155" s="85" t="s">
        <v>1092</v>
      </c>
      <c r="AP155" s="79" t="s">
        <v>176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3</v>
      </c>
      <c r="BD155" s="48"/>
      <c r="BE155" s="49"/>
      <c r="BF155" s="48"/>
      <c r="BG155" s="49"/>
      <c r="BH155" s="48"/>
      <c r="BI155" s="49"/>
      <c r="BJ155" s="48"/>
      <c r="BK155" s="49"/>
      <c r="BL155" s="48"/>
    </row>
    <row r="156" spans="1:64" ht="15">
      <c r="A156" s="64" t="s">
        <v>252</v>
      </c>
      <c r="B156" s="64" t="s">
        <v>278</v>
      </c>
      <c r="C156" s="65"/>
      <c r="D156" s="66"/>
      <c r="E156" s="67"/>
      <c r="F156" s="68"/>
      <c r="G156" s="65"/>
      <c r="H156" s="69"/>
      <c r="I156" s="70"/>
      <c r="J156" s="70"/>
      <c r="K156" s="34" t="s">
        <v>65</v>
      </c>
      <c r="L156" s="77">
        <v>342</v>
      </c>
      <c r="M156" s="77"/>
      <c r="N156" s="72"/>
      <c r="O156" s="79" t="s">
        <v>307</v>
      </c>
      <c r="P156" s="81">
        <v>43467.82457175926</v>
      </c>
      <c r="Q156" s="79" t="s">
        <v>437</v>
      </c>
      <c r="R156" s="82" t="s">
        <v>521</v>
      </c>
      <c r="S156" s="79" t="s">
        <v>550</v>
      </c>
      <c r="T156" s="79" t="s">
        <v>596</v>
      </c>
      <c r="U156" s="79"/>
      <c r="V156" s="82" t="s">
        <v>699</v>
      </c>
      <c r="W156" s="81">
        <v>43467.82457175926</v>
      </c>
      <c r="X156" s="82" t="s">
        <v>870</v>
      </c>
      <c r="Y156" s="79"/>
      <c r="Z156" s="79"/>
      <c r="AA156" s="85" t="s">
        <v>1093</v>
      </c>
      <c r="AB156" s="79"/>
      <c r="AC156" s="79" t="b">
        <v>0</v>
      </c>
      <c r="AD156" s="79">
        <v>4</v>
      </c>
      <c r="AE156" s="85" t="s">
        <v>1169</v>
      </c>
      <c r="AF156" s="79" t="b">
        <v>0</v>
      </c>
      <c r="AG156" s="79" t="s">
        <v>1182</v>
      </c>
      <c r="AH156" s="79"/>
      <c r="AI156" s="85" t="s">
        <v>1169</v>
      </c>
      <c r="AJ156" s="79" t="b">
        <v>0</v>
      </c>
      <c r="AK156" s="79">
        <v>2</v>
      </c>
      <c r="AL156" s="85" t="s">
        <v>1169</v>
      </c>
      <c r="AM156" s="79" t="s">
        <v>1188</v>
      </c>
      <c r="AN156" s="79" t="b">
        <v>0</v>
      </c>
      <c r="AO156" s="85" t="s">
        <v>1093</v>
      </c>
      <c r="AP156" s="79" t="s">
        <v>176</v>
      </c>
      <c r="AQ156" s="79">
        <v>0</v>
      </c>
      <c r="AR156" s="79">
        <v>0</v>
      </c>
      <c r="AS156" s="79"/>
      <c r="AT156" s="79"/>
      <c r="AU156" s="79"/>
      <c r="AV156" s="79"/>
      <c r="AW156" s="79"/>
      <c r="AX156" s="79"/>
      <c r="AY156" s="79"/>
      <c r="AZ156" s="79"/>
      <c r="BA156">
        <v>3</v>
      </c>
      <c r="BB156" s="78" t="str">
        <f>REPLACE(INDEX(GroupVertices[Group],MATCH(Edges24[[#This Row],[Vertex 1]],GroupVertices[Vertex],0)),1,1,"")</f>
        <v>1</v>
      </c>
      <c r="BC156" s="78" t="str">
        <f>REPLACE(INDEX(GroupVertices[Group],MATCH(Edges24[[#This Row],[Vertex 2]],GroupVertices[Vertex],0)),1,1,"")</f>
        <v>3</v>
      </c>
      <c r="BD156" s="48"/>
      <c r="BE156" s="49"/>
      <c r="BF156" s="48"/>
      <c r="BG156" s="49"/>
      <c r="BH156" s="48"/>
      <c r="BI156" s="49"/>
      <c r="BJ156" s="48"/>
      <c r="BK156" s="49"/>
      <c r="BL156" s="48"/>
    </row>
    <row r="157" spans="1:64" ht="15">
      <c r="A157" s="64" t="s">
        <v>252</v>
      </c>
      <c r="B157" s="64" t="s">
        <v>278</v>
      </c>
      <c r="C157" s="65"/>
      <c r="D157" s="66"/>
      <c r="E157" s="67"/>
      <c r="F157" s="68"/>
      <c r="G157" s="65"/>
      <c r="H157" s="69"/>
      <c r="I157" s="70"/>
      <c r="J157" s="70"/>
      <c r="K157" s="34" t="s">
        <v>65</v>
      </c>
      <c r="L157" s="77">
        <v>343</v>
      </c>
      <c r="M157" s="77"/>
      <c r="N157" s="72"/>
      <c r="O157" s="79" t="s">
        <v>307</v>
      </c>
      <c r="P157" s="81">
        <v>43504.629791666666</v>
      </c>
      <c r="Q157" s="79" t="s">
        <v>438</v>
      </c>
      <c r="R157" s="82" t="s">
        <v>522</v>
      </c>
      <c r="S157" s="79" t="s">
        <v>550</v>
      </c>
      <c r="T157" s="79" t="s">
        <v>597</v>
      </c>
      <c r="U157" s="82" t="s">
        <v>646</v>
      </c>
      <c r="V157" s="82" t="s">
        <v>646</v>
      </c>
      <c r="W157" s="81">
        <v>43504.629791666666</v>
      </c>
      <c r="X157" s="82" t="s">
        <v>871</v>
      </c>
      <c r="Y157" s="79"/>
      <c r="Z157" s="79"/>
      <c r="AA157" s="85" t="s">
        <v>1094</v>
      </c>
      <c r="AB157" s="79"/>
      <c r="AC157" s="79" t="b">
        <v>0</v>
      </c>
      <c r="AD157" s="79">
        <v>0</v>
      </c>
      <c r="AE157" s="85" t="s">
        <v>1170</v>
      </c>
      <c r="AF157" s="79" t="b">
        <v>0</v>
      </c>
      <c r="AG157" s="79" t="s">
        <v>1182</v>
      </c>
      <c r="AH157" s="79"/>
      <c r="AI157" s="85" t="s">
        <v>1169</v>
      </c>
      <c r="AJ157" s="79" t="b">
        <v>0</v>
      </c>
      <c r="AK157" s="79">
        <v>0</v>
      </c>
      <c r="AL157" s="85" t="s">
        <v>1169</v>
      </c>
      <c r="AM157" s="79" t="s">
        <v>1188</v>
      </c>
      <c r="AN157" s="79" t="b">
        <v>0</v>
      </c>
      <c r="AO157" s="85" t="s">
        <v>1094</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3</v>
      </c>
      <c r="BD157" s="48"/>
      <c r="BE157" s="49"/>
      <c r="BF157" s="48"/>
      <c r="BG157" s="49"/>
      <c r="BH157" s="48"/>
      <c r="BI157" s="49"/>
      <c r="BJ157" s="48"/>
      <c r="BK157" s="49"/>
      <c r="BL157" s="48"/>
    </row>
    <row r="158" spans="1:64" ht="15">
      <c r="A158" s="64" t="s">
        <v>262</v>
      </c>
      <c r="B158" s="64" t="s">
        <v>278</v>
      </c>
      <c r="C158" s="65"/>
      <c r="D158" s="66"/>
      <c r="E158" s="67"/>
      <c r="F158" s="68"/>
      <c r="G158" s="65"/>
      <c r="H158" s="69"/>
      <c r="I158" s="70"/>
      <c r="J158" s="70"/>
      <c r="K158" s="34" t="s">
        <v>65</v>
      </c>
      <c r="L158" s="77">
        <v>344</v>
      </c>
      <c r="M158" s="77"/>
      <c r="N158" s="72"/>
      <c r="O158" s="79" t="s">
        <v>307</v>
      </c>
      <c r="P158" s="81">
        <v>43468.91704861111</v>
      </c>
      <c r="Q158" s="79" t="s">
        <v>318</v>
      </c>
      <c r="R158" s="79"/>
      <c r="S158" s="79"/>
      <c r="T158" s="79"/>
      <c r="U158" s="79"/>
      <c r="V158" s="82" t="s">
        <v>710</v>
      </c>
      <c r="W158" s="81">
        <v>43468.91704861111</v>
      </c>
      <c r="X158" s="82" t="s">
        <v>872</v>
      </c>
      <c r="Y158" s="79"/>
      <c r="Z158" s="79"/>
      <c r="AA158" s="85" t="s">
        <v>1095</v>
      </c>
      <c r="AB158" s="79"/>
      <c r="AC158" s="79" t="b">
        <v>0</v>
      </c>
      <c r="AD158" s="79">
        <v>0</v>
      </c>
      <c r="AE158" s="85" t="s">
        <v>1169</v>
      </c>
      <c r="AF158" s="79" t="b">
        <v>0</v>
      </c>
      <c r="AG158" s="79" t="s">
        <v>1182</v>
      </c>
      <c r="AH158" s="79"/>
      <c r="AI158" s="85" t="s">
        <v>1169</v>
      </c>
      <c r="AJ158" s="79" t="b">
        <v>0</v>
      </c>
      <c r="AK158" s="79">
        <v>4</v>
      </c>
      <c r="AL158" s="85" t="s">
        <v>1093</v>
      </c>
      <c r="AM158" s="79" t="s">
        <v>1189</v>
      </c>
      <c r="AN158" s="79" t="b">
        <v>0</v>
      </c>
      <c r="AO158" s="85" t="s">
        <v>1093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3</v>
      </c>
      <c r="BD158" s="48"/>
      <c r="BE158" s="49"/>
      <c r="BF158" s="48"/>
      <c r="BG158" s="49"/>
      <c r="BH158" s="48"/>
      <c r="BI158" s="49"/>
      <c r="BJ158" s="48"/>
      <c r="BK158" s="49"/>
      <c r="BL158" s="48"/>
    </row>
    <row r="159" spans="1:64" ht="15">
      <c r="A159" s="64" t="s">
        <v>252</v>
      </c>
      <c r="B159" s="64" t="s">
        <v>264</v>
      </c>
      <c r="C159" s="65"/>
      <c r="D159" s="66"/>
      <c r="E159" s="67"/>
      <c r="F159" s="68"/>
      <c r="G159" s="65"/>
      <c r="H159" s="69"/>
      <c r="I159" s="70"/>
      <c r="J159" s="70"/>
      <c r="K159" s="34" t="s">
        <v>66</v>
      </c>
      <c r="L159" s="77">
        <v>347</v>
      </c>
      <c r="M159" s="77"/>
      <c r="N159" s="72"/>
      <c r="O159" s="79" t="s">
        <v>307</v>
      </c>
      <c r="P159" s="81">
        <v>43445.66173611111</v>
      </c>
      <c r="Q159" s="79" t="s">
        <v>439</v>
      </c>
      <c r="R159" s="79"/>
      <c r="S159" s="79"/>
      <c r="T159" s="79" t="s">
        <v>598</v>
      </c>
      <c r="U159" s="82" t="s">
        <v>647</v>
      </c>
      <c r="V159" s="82" t="s">
        <v>647</v>
      </c>
      <c r="W159" s="81">
        <v>43445.66173611111</v>
      </c>
      <c r="X159" s="82" t="s">
        <v>873</v>
      </c>
      <c r="Y159" s="79"/>
      <c r="Z159" s="79"/>
      <c r="AA159" s="85" t="s">
        <v>1096</v>
      </c>
      <c r="AB159" s="79"/>
      <c r="AC159" s="79" t="b">
        <v>0</v>
      </c>
      <c r="AD159" s="79">
        <v>0</v>
      </c>
      <c r="AE159" s="85" t="s">
        <v>1169</v>
      </c>
      <c r="AF159" s="79" t="b">
        <v>0</v>
      </c>
      <c r="AG159" s="79" t="s">
        <v>1182</v>
      </c>
      <c r="AH159" s="79"/>
      <c r="AI159" s="85" t="s">
        <v>1169</v>
      </c>
      <c r="AJ159" s="79" t="b">
        <v>0</v>
      </c>
      <c r="AK159" s="79">
        <v>1</v>
      </c>
      <c r="AL159" s="85" t="s">
        <v>1169</v>
      </c>
      <c r="AM159" s="79" t="s">
        <v>1189</v>
      </c>
      <c r="AN159" s="79" t="b">
        <v>0</v>
      </c>
      <c r="AO159" s="85" t="s">
        <v>1096</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3</v>
      </c>
      <c r="BD159" s="48">
        <v>1</v>
      </c>
      <c r="BE159" s="49">
        <v>6.666666666666667</v>
      </c>
      <c r="BF159" s="48">
        <v>0</v>
      </c>
      <c r="BG159" s="49">
        <v>0</v>
      </c>
      <c r="BH159" s="48">
        <v>0</v>
      </c>
      <c r="BI159" s="49">
        <v>0</v>
      </c>
      <c r="BJ159" s="48">
        <v>14</v>
      </c>
      <c r="BK159" s="49">
        <v>93.33333333333333</v>
      </c>
      <c r="BL159" s="48">
        <v>15</v>
      </c>
    </row>
    <row r="160" spans="1:64" ht="15">
      <c r="A160" s="64" t="s">
        <v>262</v>
      </c>
      <c r="B160" s="64" t="s">
        <v>264</v>
      </c>
      <c r="C160" s="65"/>
      <c r="D160" s="66"/>
      <c r="E160" s="67"/>
      <c r="F160" s="68"/>
      <c r="G160" s="65"/>
      <c r="H160" s="69"/>
      <c r="I160" s="70"/>
      <c r="J160" s="70"/>
      <c r="K160" s="34" t="s">
        <v>65</v>
      </c>
      <c r="L160" s="77">
        <v>350</v>
      </c>
      <c r="M160" s="77"/>
      <c r="N160" s="72"/>
      <c r="O160" s="79" t="s">
        <v>307</v>
      </c>
      <c r="P160" s="81">
        <v>43445.84581018519</v>
      </c>
      <c r="Q160" s="79" t="s">
        <v>316</v>
      </c>
      <c r="R160" s="79"/>
      <c r="S160" s="79"/>
      <c r="T160" s="79" t="s">
        <v>565</v>
      </c>
      <c r="U160" s="79"/>
      <c r="V160" s="82" t="s">
        <v>710</v>
      </c>
      <c r="W160" s="81">
        <v>43445.84581018519</v>
      </c>
      <c r="X160" s="82" t="s">
        <v>874</v>
      </c>
      <c r="Y160" s="79"/>
      <c r="Z160" s="79"/>
      <c r="AA160" s="85" t="s">
        <v>1097</v>
      </c>
      <c r="AB160" s="79"/>
      <c r="AC160" s="79" t="b">
        <v>0</v>
      </c>
      <c r="AD160" s="79">
        <v>0</v>
      </c>
      <c r="AE160" s="85" t="s">
        <v>1169</v>
      </c>
      <c r="AF160" s="79" t="b">
        <v>0</v>
      </c>
      <c r="AG160" s="79" t="s">
        <v>1182</v>
      </c>
      <c r="AH160" s="79"/>
      <c r="AI160" s="85" t="s">
        <v>1169</v>
      </c>
      <c r="AJ160" s="79" t="b">
        <v>0</v>
      </c>
      <c r="AK160" s="79">
        <v>1</v>
      </c>
      <c r="AL160" s="85" t="s">
        <v>1096</v>
      </c>
      <c r="AM160" s="79" t="s">
        <v>1189</v>
      </c>
      <c r="AN160" s="79" t="b">
        <v>0</v>
      </c>
      <c r="AO160" s="85" t="s">
        <v>1096</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2</v>
      </c>
      <c r="BC160" s="78" t="str">
        <f>REPLACE(INDEX(GroupVertices[Group],MATCH(Edges24[[#This Row],[Vertex 2]],GroupVertices[Vertex],0)),1,1,"")</f>
        <v>3</v>
      </c>
      <c r="BD160" s="48">
        <v>1</v>
      </c>
      <c r="BE160" s="49">
        <v>6.25</v>
      </c>
      <c r="BF160" s="48">
        <v>0</v>
      </c>
      <c r="BG160" s="49">
        <v>0</v>
      </c>
      <c r="BH160" s="48">
        <v>0</v>
      </c>
      <c r="BI160" s="49">
        <v>0</v>
      </c>
      <c r="BJ160" s="48">
        <v>15</v>
      </c>
      <c r="BK160" s="49">
        <v>93.75</v>
      </c>
      <c r="BL160" s="48">
        <v>16</v>
      </c>
    </row>
    <row r="161" spans="1:64" ht="15">
      <c r="A161" s="64" t="s">
        <v>242</v>
      </c>
      <c r="B161" s="64" t="s">
        <v>265</v>
      </c>
      <c r="C161" s="65"/>
      <c r="D161" s="66"/>
      <c r="E161" s="67"/>
      <c r="F161" s="68"/>
      <c r="G161" s="65"/>
      <c r="H161" s="69"/>
      <c r="I161" s="70"/>
      <c r="J161" s="70"/>
      <c r="K161" s="34" t="s">
        <v>65</v>
      </c>
      <c r="L161" s="77">
        <v>356</v>
      </c>
      <c r="M161" s="77"/>
      <c r="N161" s="72"/>
      <c r="O161" s="79" t="s">
        <v>307</v>
      </c>
      <c r="P161" s="81">
        <v>43509.13006944444</v>
      </c>
      <c r="Q161" s="79" t="s">
        <v>346</v>
      </c>
      <c r="R161" s="79"/>
      <c r="S161" s="79"/>
      <c r="T161" s="79"/>
      <c r="U161" s="79"/>
      <c r="V161" s="82" t="s">
        <v>690</v>
      </c>
      <c r="W161" s="81">
        <v>43509.13006944444</v>
      </c>
      <c r="X161" s="82" t="s">
        <v>875</v>
      </c>
      <c r="Y161" s="79"/>
      <c r="Z161" s="79"/>
      <c r="AA161" s="85" t="s">
        <v>1098</v>
      </c>
      <c r="AB161" s="79"/>
      <c r="AC161" s="79" t="b">
        <v>0</v>
      </c>
      <c r="AD161" s="79">
        <v>0</v>
      </c>
      <c r="AE161" s="85" t="s">
        <v>1169</v>
      </c>
      <c r="AF161" s="79" t="b">
        <v>0</v>
      </c>
      <c r="AG161" s="79" t="s">
        <v>1182</v>
      </c>
      <c r="AH161" s="79"/>
      <c r="AI161" s="85" t="s">
        <v>1169</v>
      </c>
      <c r="AJ161" s="79" t="b">
        <v>0</v>
      </c>
      <c r="AK161" s="79">
        <v>6</v>
      </c>
      <c r="AL161" s="85" t="s">
        <v>1033</v>
      </c>
      <c r="AM161" s="79" t="s">
        <v>1189</v>
      </c>
      <c r="AN161" s="79" t="b">
        <v>0</v>
      </c>
      <c r="AO161" s="85" t="s">
        <v>1033</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3</v>
      </c>
      <c r="BD161" s="48">
        <v>1</v>
      </c>
      <c r="BE161" s="49">
        <v>4.545454545454546</v>
      </c>
      <c r="BF161" s="48">
        <v>0</v>
      </c>
      <c r="BG161" s="49">
        <v>0</v>
      </c>
      <c r="BH161" s="48">
        <v>0</v>
      </c>
      <c r="BI161" s="49">
        <v>0</v>
      </c>
      <c r="BJ161" s="48">
        <v>21</v>
      </c>
      <c r="BK161" s="49">
        <v>95.45454545454545</v>
      </c>
      <c r="BL161" s="48">
        <v>22</v>
      </c>
    </row>
    <row r="162" spans="1:64" ht="15">
      <c r="A162" s="64" t="s">
        <v>252</v>
      </c>
      <c r="B162" s="64" t="s">
        <v>242</v>
      </c>
      <c r="C162" s="65"/>
      <c r="D162" s="66"/>
      <c r="E162" s="67"/>
      <c r="F162" s="68"/>
      <c r="G162" s="65"/>
      <c r="H162" s="69"/>
      <c r="I162" s="70"/>
      <c r="J162" s="70"/>
      <c r="K162" s="34" t="s">
        <v>66</v>
      </c>
      <c r="L162" s="77">
        <v>359</v>
      </c>
      <c r="M162" s="77"/>
      <c r="N162" s="72"/>
      <c r="O162" s="79" t="s">
        <v>307</v>
      </c>
      <c r="P162" s="81">
        <v>43480.95853009259</v>
      </c>
      <c r="Q162" s="79" t="s">
        <v>440</v>
      </c>
      <c r="R162" s="82" t="s">
        <v>505</v>
      </c>
      <c r="S162" s="79" t="s">
        <v>547</v>
      </c>
      <c r="T162" s="79" t="s">
        <v>599</v>
      </c>
      <c r="U162" s="79"/>
      <c r="V162" s="82" t="s">
        <v>699</v>
      </c>
      <c r="W162" s="81">
        <v>43480.95853009259</v>
      </c>
      <c r="X162" s="82" t="s">
        <v>876</v>
      </c>
      <c r="Y162" s="79"/>
      <c r="Z162" s="79"/>
      <c r="AA162" s="85" t="s">
        <v>1099</v>
      </c>
      <c r="AB162" s="79"/>
      <c r="AC162" s="79" t="b">
        <v>0</v>
      </c>
      <c r="AD162" s="79">
        <v>0</v>
      </c>
      <c r="AE162" s="85" t="s">
        <v>1169</v>
      </c>
      <c r="AF162" s="79" t="b">
        <v>0</v>
      </c>
      <c r="AG162" s="79" t="s">
        <v>1182</v>
      </c>
      <c r="AH162" s="79"/>
      <c r="AI162" s="85" t="s">
        <v>1169</v>
      </c>
      <c r="AJ162" s="79" t="b">
        <v>0</v>
      </c>
      <c r="AK162" s="79">
        <v>0</v>
      </c>
      <c r="AL162" s="85" t="s">
        <v>1169</v>
      </c>
      <c r="AM162" s="79" t="s">
        <v>1188</v>
      </c>
      <c r="AN162" s="79" t="b">
        <v>0</v>
      </c>
      <c r="AO162" s="85" t="s">
        <v>1099</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1</v>
      </c>
      <c r="BC162" s="78" t="str">
        <f>REPLACE(INDEX(GroupVertices[Group],MATCH(Edges24[[#This Row],[Vertex 2]],GroupVertices[Vertex],0)),1,1,"")</f>
        <v>2</v>
      </c>
      <c r="BD162" s="48">
        <v>0</v>
      </c>
      <c r="BE162" s="49">
        <v>0</v>
      </c>
      <c r="BF162" s="48">
        <v>0</v>
      </c>
      <c r="BG162" s="49">
        <v>0</v>
      </c>
      <c r="BH162" s="48">
        <v>0</v>
      </c>
      <c r="BI162" s="49">
        <v>0</v>
      </c>
      <c r="BJ162" s="48">
        <v>29</v>
      </c>
      <c r="BK162" s="49">
        <v>100</v>
      </c>
      <c r="BL162" s="48">
        <v>29</v>
      </c>
    </row>
    <row r="163" spans="1:64" ht="15">
      <c r="A163" s="64" t="s">
        <v>252</v>
      </c>
      <c r="B163" s="64" t="s">
        <v>242</v>
      </c>
      <c r="C163" s="65"/>
      <c r="D163" s="66"/>
      <c r="E163" s="67"/>
      <c r="F163" s="68"/>
      <c r="G163" s="65"/>
      <c r="H163" s="69"/>
      <c r="I163" s="70"/>
      <c r="J163" s="70"/>
      <c r="K163" s="34" t="s">
        <v>66</v>
      </c>
      <c r="L163" s="77">
        <v>360</v>
      </c>
      <c r="M163" s="77"/>
      <c r="N163" s="72"/>
      <c r="O163" s="79" t="s">
        <v>307</v>
      </c>
      <c r="P163" s="81">
        <v>43493.97351851852</v>
      </c>
      <c r="Q163" s="79" t="s">
        <v>441</v>
      </c>
      <c r="R163" s="82" t="s">
        <v>523</v>
      </c>
      <c r="S163" s="79" t="s">
        <v>555</v>
      </c>
      <c r="T163" s="79" t="s">
        <v>600</v>
      </c>
      <c r="U163" s="79"/>
      <c r="V163" s="82" t="s">
        <v>699</v>
      </c>
      <c r="W163" s="81">
        <v>43493.97351851852</v>
      </c>
      <c r="X163" s="82" t="s">
        <v>877</v>
      </c>
      <c r="Y163" s="79"/>
      <c r="Z163" s="79"/>
      <c r="AA163" s="85" t="s">
        <v>1100</v>
      </c>
      <c r="AB163" s="79"/>
      <c r="AC163" s="79" t="b">
        <v>0</v>
      </c>
      <c r="AD163" s="79">
        <v>2</v>
      </c>
      <c r="AE163" s="85" t="s">
        <v>1169</v>
      </c>
      <c r="AF163" s="79" t="b">
        <v>0</v>
      </c>
      <c r="AG163" s="79" t="s">
        <v>1182</v>
      </c>
      <c r="AH163" s="79"/>
      <c r="AI163" s="85" t="s">
        <v>1169</v>
      </c>
      <c r="AJ163" s="79" t="b">
        <v>0</v>
      </c>
      <c r="AK163" s="79">
        <v>1</v>
      </c>
      <c r="AL163" s="85" t="s">
        <v>1169</v>
      </c>
      <c r="AM163" s="79" t="s">
        <v>1188</v>
      </c>
      <c r="AN163" s="79" t="b">
        <v>0</v>
      </c>
      <c r="AO163" s="85" t="s">
        <v>1100</v>
      </c>
      <c r="AP163" s="79" t="s">
        <v>176</v>
      </c>
      <c r="AQ163" s="79">
        <v>0</v>
      </c>
      <c r="AR163" s="79">
        <v>0</v>
      </c>
      <c r="AS163" s="79"/>
      <c r="AT163" s="79"/>
      <c r="AU163" s="79"/>
      <c r="AV163" s="79"/>
      <c r="AW163" s="79"/>
      <c r="AX163" s="79"/>
      <c r="AY163" s="79"/>
      <c r="AZ163" s="79"/>
      <c r="BA163">
        <v>3</v>
      </c>
      <c r="BB163" s="78" t="str">
        <f>REPLACE(INDEX(GroupVertices[Group],MATCH(Edges24[[#This Row],[Vertex 1]],GroupVertices[Vertex],0)),1,1,"")</f>
        <v>1</v>
      </c>
      <c r="BC163" s="78" t="str">
        <f>REPLACE(INDEX(GroupVertices[Group],MATCH(Edges24[[#This Row],[Vertex 2]],GroupVertices[Vertex],0)),1,1,"")</f>
        <v>2</v>
      </c>
      <c r="BD163" s="48">
        <v>2</v>
      </c>
      <c r="BE163" s="49">
        <v>5.882352941176471</v>
      </c>
      <c r="BF163" s="48">
        <v>0</v>
      </c>
      <c r="BG163" s="49">
        <v>0</v>
      </c>
      <c r="BH163" s="48">
        <v>0</v>
      </c>
      <c r="BI163" s="49">
        <v>0</v>
      </c>
      <c r="BJ163" s="48">
        <v>32</v>
      </c>
      <c r="BK163" s="49">
        <v>94.11764705882354</v>
      </c>
      <c r="BL163" s="48">
        <v>34</v>
      </c>
    </row>
    <row r="164" spans="1:64" ht="15">
      <c r="A164" s="64" t="s">
        <v>262</v>
      </c>
      <c r="B164" s="64" t="s">
        <v>242</v>
      </c>
      <c r="C164" s="65"/>
      <c r="D164" s="66"/>
      <c r="E164" s="67"/>
      <c r="F164" s="68"/>
      <c r="G164" s="65"/>
      <c r="H164" s="69"/>
      <c r="I164" s="70"/>
      <c r="J164" s="70"/>
      <c r="K164" s="34" t="s">
        <v>66</v>
      </c>
      <c r="L164" s="77">
        <v>362</v>
      </c>
      <c r="M164" s="77"/>
      <c r="N164" s="72"/>
      <c r="O164" s="79" t="s">
        <v>307</v>
      </c>
      <c r="P164" s="81">
        <v>43489.975636574076</v>
      </c>
      <c r="Q164" s="79" t="s">
        <v>418</v>
      </c>
      <c r="R164" s="79"/>
      <c r="S164" s="79"/>
      <c r="T164" s="79" t="s">
        <v>593</v>
      </c>
      <c r="U164" s="79"/>
      <c r="V164" s="82" t="s">
        <v>710</v>
      </c>
      <c r="W164" s="81">
        <v>43489.975636574076</v>
      </c>
      <c r="X164" s="82" t="s">
        <v>878</v>
      </c>
      <c r="Y164" s="79"/>
      <c r="Z164" s="79"/>
      <c r="AA164" s="85" t="s">
        <v>1101</v>
      </c>
      <c r="AB164" s="79"/>
      <c r="AC164" s="79" t="b">
        <v>0</v>
      </c>
      <c r="AD164" s="79">
        <v>0</v>
      </c>
      <c r="AE164" s="85" t="s">
        <v>1169</v>
      </c>
      <c r="AF164" s="79" t="b">
        <v>0</v>
      </c>
      <c r="AG164" s="79" t="s">
        <v>1182</v>
      </c>
      <c r="AH164" s="79"/>
      <c r="AI164" s="85" t="s">
        <v>1169</v>
      </c>
      <c r="AJ164" s="79" t="b">
        <v>0</v>
      </c>
      <c r="AK164" s="79">
        <v>2</v>
      </c>
      <c r="AL164" s="85" t="s">
        <v>1099</v>
      </c>
      <c r="AM164" s="79" t="s">
        <v>1189</v>
      </c>
      <c r="AN164" s="79" t="b">
        <v>0</v>
      </c>
      <c r="AO164" s="85" t="s">
        <v>1099</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2</v>
      </c>
      <c r="BD164" s="48"/>
      <c r="BE164" s="49"/>
      <c r="BF164" s="48"/>
      <c r="BG164" s="49"/>
      <c r="BH164" s="48"/>
      <c r="BI164" s="49"/>
      <c r="BJ164" s="48"/>
      <c r="BK164" s="49"/>
      <c r="BL164" s="48"/>
    </row>
    <row r="165" spans="1:64" ht="15">
      <c r="A165" s="64" t="s">
        <v>262</v>
      </c>
      <c r="B165" s="64" t="s">
        <v>295</v>
      </c>
      <c r="C165" s="65"/>
      <c r="D165" s="66"/>
      <c r="E165" s="67"/>
      <c r="F165" s="68"/>
      <c r="G165" s="65"/>
      <c r="H165" s="69"/>
      <c r="I165" s="70"/>
      <c r="J165" s="70"/>
      <c r="K165" s="34" t="s">
        <v>65</v>
      </c>
      <c r="L165" s="77">
        <v>364</v>
      </c>
      <c r="M165" s="77"/>
      <c r="N165" s="72"/>
      <c r="O165" s="79" t="s">
        <v>307</v>
      </c>
      <c r="P165" s="81">
        <v>43489.976122685184</v>
      </c>
      <c r="Q165" s="79" t="s">
        <v>386</v>
      </c>
      <c r="R165" s="79"/>
      <c r="S165" s="79"/>
      <c r="T165" s="79"/>
      <c r="U165" s="79"/>
      <c r="V165" s="82" t="s">
        <v>710</v>
      </c>
      <c r="W165" s="81">
        <v>43489.976122685184</v>
      </c>
      <c r="X165" s="82" t="s">
        <v>879</v>
      </c>
      <c r="Y165" s="79"/>
      <c r="Z165" s="79"/>
      <c r="AA165" s="85" t="s">
        <v>1102</v>
      </c>
      <c r="AB165" s="79"/>
      <c r="AC165" s="79" t="b">
        <v>0</v>
      </c>
      <c r="AD165" s="79">
        <v>0</v>
      </c>
      <c r="AE165" s="85" t="s">
        <v>1169</v>
      </c>
      <c r="AF165" s="79" t="b">
        <v>0</v>
      </c>
      <c r="AG165" s="79" t="s">
        <v>1182</v>
      </c>
      <c r="AH165" s="79"/>
      <c r="AI165" s="85" t="s">
        <v>1169</v>
      </c>
      <c r="AJ165" s="79" t="b">
        <v>0</v>
      </c>
      <c r="AK165" s="79">
        <v>3</v>
      </c>
      <c r="AL165" s="85" t="s">
        <v>1020</v>
      </c>
      <c r="AM165" s="79" t="s">
        <v>1189</v>
      </c>
      <c r="AN165" s="79" t="b">
        <v>0</v>
      </c>
      <c r="AO165" s="85" t="s">
        <v>1020</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2</v>
      </c>
      <c r="BE165" s="49">
        <v>8</v>
      </c>
      <c r="BF165" s="48">
        <v>0</v>
      </c>
      <c r="BG165" s="49">
        <v>0</v>
      </c>
      <c r="BH165" s="48">
        <v>0</v>
      </c>
      <c r="BI165" s="49">
        <v>0</v>
      </c>
      <c r="BJ165" s="48">
        <v>23</v>
      </c>
      <c r="BK165" s="49">
        <v>92</v>
      </c>
      <c r="BL165" s="48">
        <v>25</v>
      </c>
    </row>
    <row r="166" spans="1:64" ht="15">
      <c r="A166" s="64" t="s">
        <v>265</v>
      </c>
      <c r="B166" s="64" t="s">
        <v>265</v>
      </c>
      <c r="C166" s="65"/>
      <c r="D166" s="66"/>
      <c r="E166" s="67"/>
      <c r="F166" s="68"/>
      <c r="G166" s="65"/>
      <c r="H166" s="69"/>
      <c r="I166" s="70"/>
      <c r="J166" s="70"/>
      <c r="K166" s="34" t="s">
        <v>65</v>
      </c>
      <c r="L166" s="77">
        <v>365</v>
      </c>
      <c r="M166" s="77"/>
      <c r="N166" s="72"/>
      <c r="O166" s="79" t="s">
        <v>176</v>
      </c>
      <c r="P166" s="81">
        <v>43466.726435185185</v>
      </c>
      <c r="Q166" s="79" t="s">
        <v>442</v>
      </c>
      <c r="R166" s="82" t="s">
        <v>524</v>
      </c>
      <c r="S166" s="79" t="s">
        <v>556</v>
      </c>
      <c r="T166" s="79" t="s">
        <v>265</v>
      </c>
      <c r="U166" s="82" t="s">
        <v>648</v>
      </c>
      <c r="V166" s="82" t="s">
        <v>648</v>
      </c>
      <c r="W166" s="81">
        <v>43466.726435185185</v>
      </c>
      <c r="X166" s="82" t="s">
        <v>880</v>
      </c>
      <c r="Y166" s="79"/>
      <c r="Z166" s="79"/>
      <c r="AA166" s="85" t="s">
        <v>1103</v>
      </c>
      <c r="AB166" s="79"/>
      <c r="AC166" s="79" t="b">
        <v>0</v>
      </c>
      <c r="AD166" s="79">
        <v>6</v>
      </c>
      <c r="AE166" s="85" t="s">
        <v>1169</v>
      </c>
      <c r="AF166" s="79" t="b">
        <v>0</v>
      </c>
      <c r="AG166" s="79" t="s">
        <v>1182</v>
      </c>
      <c r="AH166" s="79"/>
      <c r="AI166" s="85" t="s">
        <v>1169</v>
      </c>
      <c r="AJ166" s="79" t="b">
        <v>0</v>
      </c>
      <c r="AK166" s="79">
        <v>4</v>
      </c>
      <c r="AL166" s="85" t="s">
        <v>1169</v>
      </c>
      <c r="AM166" s="79" t="s">
        <v>1202</v>
      </c>
      <c r="AN166" s="79" t="b">
        <v>0</v>
      </c>
      <c r="AO166" s="85" t="s">
        <v>1103</v>
      </c>
      <c r="AP166" s="79" t="s">
        <v>1205</v>
      </c>
      <c r="AQ166" s="79">
        <v>0</v>
      </c>
      <c r="AR166" s="79">
        <v>0</v>
      </c>
      <c r="AS166" s="79"/>
      <c r="AT166" s="79"/>
      <c r="AU166" s="79"/>
      <c r="AV166" s="79"/>
      <c r="AW166" s="79"/>
      <c r="AX166" s="79"/>
      <c r="AY166" s="79"/>
      <c r="AZ166" s="79"/>
      <c r="BA166">
        <v>4</v>
      </c>
      <c r="BB166" s="78" t="str">
        <f>REPLACE(INDEX(GroupVertices[Group],MATCH(Edges24[[#This Row],[Vertex 1]],GroupVertices[Vertex],0)),1,1,"")</f>
        <v>3</v>
      </c>
      <c r="BC166" s="78" t="str">
        <f>REPLACE(INDEX(GroupVertices[Group],MATCH(Edges24[[#This Row],[Vertex 2]],GroupVertices[Vertex],0)),1,1,"")</f>
        <v>3</v>
      </c>
      <c r="BD166" s="48">
        <v>1</v>
      </c>
      <c r="BE166" s="49">
        <v>5.2631578947368425</v>
      </c>
      <c r="BF166" s="48">
        <v>0</v>
      </c>
      <c r="BG166" s="49">
        <v>0</v>
      </c>
      <c r="BH166" s="48">
        <v>0</v>
      </c>
      <c r="BI166" s="49">
        <v>0</v>
      </c>
      <c r="BJ166" s="48">
        <v>18</v>
      </c>
      <c r="BK166" s="49">
        <v>94.73684210526316</v>
      </c>
      <c r="BL166" s="48">
        <v>19</v>
      </c>
    </row>
    <row r="167" spans="1:64" ht="15">
      <c r="A167" s="64" t="s">
        <v>265</v>
      </c>
      <c r="B167" s="64" t="s">
        <v>265</v>
      </c>
      <c r="C167" s="65"/>
      <c r="D167" s="66"/>
      <c r="E167" s="67"/>
      <c r="F167" s="68"/>
      <c r="G167" s="65"/>
      <c r="H167" s="69"/>
      <c r="I167" s="70"/>
      <c r="J167" s="70"/>
      <c r="K167" s="34" t="s">
        <v>65</v>
      </c>
      <c r="L167" s="77">
        <v>366</v>
      </c>
      <c r="M167" s="77"/>
      <c r="N167" s="72"/>
      <c r="O167" s="79" t="s">
        <v>176</v>
      </c>
      <c r="P167" s="81">
        <v>43479.79408564815</v>
      </c>
      <c r="Q167" s="79" t="s">
        <v>443</v>
      </c>
      <c r="R167" s="82" t="s">
        <v>525</v>
      </c>
      <c r="S167" s="79" t="s">
        <v>556</v>
      </c>
      <c r="T167" s="79" t="s">
        <v>601</v>
      </c>
      <c r="U167" s="82" t="s">
        <v>649</v>
      </c>
      <c r="V167" s="82" t="s">
        <v>649</v>
      </c>
      <c r="W167" s="81">
        <v>43479.79408564815</v>
      </c>
      <c r="X167" s="82" t="s">
        <v>881</v>
      </c>
      <c r="Y167" s="79"/>
      <c r="Z167" s="79"/>
      <c r="AA167" s="85" t="s">
        <v>1104</v>
      </c>
      <c r="AB167" s="79"/>
      <c r="AC167" s="79" t="b">
        <v>0</v>
      </c>
      <c r="AD167" s="79">
        <v>10</v>
      </c>
      <c r="AE167" s="85" t="s">
        <v>1169</v>
      </c>
      <c r="AF167" s="79" t="b">
        <v>0</v>
      </c>
      <c r="AG167" s="79" t="s">
        <v>1182</v>
      </c>
      <c r="AH167" s="79"/>
      <c r="AI167" s="85" t="s">
        <v>1169</v>
      </c>
      <c r="AJ167" s="79" t="b">
        <v>0</v>
      </c>
      <c r="AK167" s="79">
        <v>4</v>
      </c>
      <c r="AL167" s="85" t="s">
        <v>1169</v>
      </c>
      <c r="AM167" s="79" t="s">
        <v>1203</v>
      </c>
      <c r="AN167" s="79" t="b">
        <v>0</v>
      </c>
      <c r="AO167" s="85" t="s">
        <v>1104</v>
      </c>
      <c r="AP167" s="79" t="s">
        <v>1205</v>
      </c>
      <c r="AQ167" s="79">
        <v>0</v>
      </c>
      <c r="AR167" s="79">
        <v>0</v>
      </c>
      <c r="AS167" s="79"/>
      <c r="AT167" s="79"/>
      <c r="AU167" s="79"/>
      <c r="AV167" s="79"/>
      <c r="AW167" s="79"/>
      <c r="AX167" s="79"/>
      <c r="AY167" s="79"/>
      <c r="AZ167" s="79"/>
      <c r="BA167">
        <v>4</v>
      </c>
      <c r="BB167" s="78" t="str">
        <f>REPLACE(INDEX(GroupVertices[Group],MATCH(Edges24[[#This Row],[Vertex 1]],GroupVertices[Vertex],0)),1,1,"")</f>
        <v>3</v>
      </c>
      <c r="BC167" s="78" t="str">
        <f>REPLACE(INDEX(GroupVertices[Group],MATCH(Edges24[[#This Row],[Vertex 2]],GroupVertices[Vertex],0)),1,1,"")</f>
        <v>3</v>
      </c>
      <c r="BD167" s="48">
        <v>1</v>
      </c>
      <c r="BE167" s="49">
        <v>4.3478260869565215</v>
      </c>
      <c r="BF167" s="48">
        <v>0</v>
      </c>
      <c r="BG167" s="49">
        <v>0</v>
      </c>
      <c r="BH167" s="48">
        <v>0</v>
      </c>
      <c r="BI167" s="49">
        <v>0</v>
      </c>
      <c r="BJ167" s="48">
        <v>22</v>
      </c>
      <c r="BK167" s="49">
        <v>95.65217391304348</v>
      </c>
      <c r="BL167" s="48">
        <v>23</v>
      </c>
    </row>
    <row r="168" spans="1:64" ht="15">
      <c r="A168" s="64" t="s">
        <v>265</v>
      </c>
      <c r="B168" s="64" t="s">
        <v>265</v>
      </c>
      <c r="C168" s="65"/>
      <c r="D168" s="66"/>
      <c r="E168" s="67"/>
      <c r="F168" s="68"/>
      <c r="G168" s="65"/>
      <c r="H168" s="69"/>
      <c r="I168" s="70"/>
      <c r="J168" s="70"/>
      <c r="K168" s="34" t="s">
        <v>65</v>
      </c>
      <c r="L168" s="77">
        <v>367</v>
      </c>
      <c r="M168" s="77"/>
      <c r="N168" s="72"/>
      <c r="O168" s="79" t="s">
        <v>176</v>
      </c>
      <c r="P168" s="81">
        <v>43477.773622685185</v>
      </c>
      <c r="Q168" s="79" t="s">
        <v>444</v>
      </c>
      <c r="R168" s="82" t="s">
        <v>526</v>
      </c>
      <c r="S168" s="79" t="s">
        <v>556</v>
      </c>
      <c r="T168" s="79" t="s">
        <v>265</v>
      </c>
      <c r="U168" s="82" t="s">
        <v>650</v>
      </c>
      <c r="V168" s="82" t="s">
        <v>650</v>
      </c>
      <c r="W168" s="81">
        <v>43477.773622685185</v>
      </c>
      <c r="X168" s="82" t="s">
        <v>882</v>
      </c>
      <c r="Y168" s="79"/>
      <c r="Z168" s="79"/>
      <c r="AA168" s="85" t="s">
        <v>1105</v>
      </c>
      <c r="AB168" s="79"/>
      <c r="AC168" s="79" t="b">
        <v>0</v>
      </c>
      <c r="AD168" s="79">
        <v>8</v>
      </c>
      <c r="AE168" s="85" t="s">
        <v>1169</v>
      </c>
      <c r="AF168" s="79" t="b">
        <v>0</v>
      </c>
      <c r="AG168" s="79" t="s">
        <v>1182</v>
      </c>
      <c r="AH168" s="79"/>
      <c r="AI168" s="85" t="s">
        <v>1169</v>
      </c>
      <c r="AJ168" s="79" t="b">
        <v>0</v>
      </c>
      <c r="AK168" s="79">
        <v>6</v>
      </c>
      <c r="AL168" s="85" t="s">
        <v>1169</v>
      </c>
      <c r="AM168" s="79" t="s">
        <v>1203</v>
      </c>
      <c r="AN168" s="79" t="b">
        <v>0</v>
      </c>
      <c r="AO168" s="85" t="s">
        <v>1105</v>
      </c>
      <c r="AP168" s="79" t="s">
        <v>1205</v>
      </c>
      <c r="AQ168" s="79">
        <v>0</v>
      </c>
      <c r="AR168" s="79">
        <v>0</v>
      </c>
      <c r="AS168" s="79"/>
      <c r="AT168" s="79"/>
      <c r="AU168" s="79"/>
      <c r="AV168" s="79"/>
      <c r="AW168" s="79"/>
      <c r="AX168" s="79"/>
      <c r="AY168" s="79"/>
      <c r="AZ168" s="79"/>
      <c r="BA168">
        <v>4</v>
      </c>
      <c r="BB168" s="78" t="str">
        <f>REPLACE(INDEX(GroupVertices[Group],MATCH(Edges24[[#This Row],[Vertex 1]],GroupVertices[Vertex],0)),1,1,"")</f>
        <v>3</v>
      </c>
      <c r="BC168" s="78" t="str">
        <f>REPLACE(INDEX(GroupVertices[Group],MATCH(Edges24[[#This Row],[Vertex 2]],GroupVertices[Vertex],0)),1,1,"")</f>
        <v>3</v>
      </c>
      <c r="BD168" s="48">
        <v>1</v>
      </c>
      <c r="BE168" s="49">
        <v>5</v>
      </c>
      <c r="BF168" s="48">
        <v>0</v>
      </c>
      <c r="BG168" s="49">
        <v>0</v>
      </c>
      <c r="BH168" s="48">
        <v>0</v>
      </c>
      <c r="BI168" s="49">
        <v>0</v>
      </c>
      <c r="BJ168" s="48">
        <v>19</v>
      </c>
      <c r="BK168" s="49">
        <v>95</v>
      </c>
      <c r="BL168" s="48">
        <v>20</v>
      </c>
    </row>
    <row r="169" spans="1:64" ht="15">
      <c r="A169" s="64" t="s">
        <v>265</v>
      </c>
      <c r="B169" s="64" t="s">
        <v>265</v>
      </c>
      <c r="C169" s="65"/>
      <c r="D169" s="66"/>
      <c r="E169" s="67"/>
      <c r="F169" s="68"/>
      <c r="G169" s="65"/>
      <c r="H169" s="69"/>
      <c r="I169" s="70"/>
      <c r="J169" s="70"/>
      <c r="K169" s="34" t="s">
        <v>65</v>
      </c>
      <c r="L169" s="77">
        <v>368</v>
      </c>
      <c r="M169" s="77"/>
      <c r="N169" s="72"/>
      <c r="O169" s="79" t="s">
        <v>176</v>
      </c>
      <c r="P169" s="81">
        <v>43504.08403935185</v>
      </c>
      <c r="Q169" s="79" t="s">
        <v>445</v>
      </c>
      <c r="R169" s="82" t="s">
        <v>527</v>
      </c>
      <c r="S169" s="79" t="s">
        <v>556</v>
      </c>
      <c r="T169" s="79" t="s">
        <v>602</v>
      </c>
      <c r="U169" s="82" t="s">
        <v>651</v>
      </c>
      <c r="V169" s="82" t="s">
        <v>651</v>
      </c>
      <c r="W169" s="81">
        <v>43504.08403935185</v>
      </c>
      <c r="X169" s="82" t="s">
        <v>883</v>
      </c>
      <c r="Y169" s="79"/>
      <c r="Z169" s="79"/>
      <c r="AA169" s="85" t="s">
        <v>1106</v>
      </c>
      <c r="AB169" s="79"/>
      <c r="AC169" s="79" t="b">
        <v>0</v>
      </c>
      <c r="AD169" s="79">
        <v>6</v>
      </c>
      <c r="AE169" s="85" t="s">
        <v>1169</v>
      </c>
      <c r="AF169" s="79" t="b">
        <v>0</v>
      </c>
      <c r="AG169" s="79" t="s">
        <v>1182</v>
      </c>
      <c r="AH169" s="79"/>
      <c r="AI169" s="85" t="s">
        <v>1169</v>
      </c>
      <c r="AJ169" s="79" t="b">
        <v>0</v>
      </c>
      <c r="AK169" s="79">
        <v>3</v>
      </c>
      <c r="AL169" s="85" t="s">
        <v>1169</v>
      </c>
      <c r="AM169" s="79" t="s">
        <v>1203</v>
      </c>
      <c r="AN169" s="79" t="b">
        <v>0</v>
      </c>
      <c r="AO169" s="85" t="s">
        <v>1106</v>
      </c>
      <c r="AP169" s="79" t="s">
        <v>1205</v>
      </c>
      <c r="AQ169" s="79">
        <v>0</v>
      </c>
      <c r="AR169" s="79">
        <v>0</v>
      </c>
      <c r="AS169" s="79"/>
      <c r="AT169" s="79"/>
      <c r="AU169" s="79"/>
      <c r="AV169" s="79"/>
      <c r="AW169" s="79"/>
      <c r="AX169" s="79"/>
      <c r="AY169" s="79"/>
      <c r="AZ169" s="79"/>
      <c r="BA169">
        <v>4</v>
      </c>
      <c r="BB169" s="78" t="str">
        <f>REPLACE(INDEX(GroupVertices[Group],MATCH(Edges24[[#This Row],[Vertex 1]],GroupVertices[Vertex],0)),1,1,"")</f>
        <v>3</v>
      </c>
      <c r="BC169" s="78" t="str">
        <f>REPLACE(INDEX(GroupVertices[Group],MATCH(Edges24[[#This Row],[Vertex 2]],GroupVertices[Vertex],0)),1,1,"")</f>
        <v>3</v>
      </c>
      <c r="BD169" s="48">
        <v>3</v>
      </c>
      <c r="BE169" s="49">
        <v>9.090909090909092</v>
      </c>
      <c r="BF169" s="48">
        <v>0</v>
      </c>
      <c r="BG169" s="49">
        <v>0</v>
      </c>
      <c r="BH169" s="48">
        <v>0</v>
      </c>
      <c r="BI169" s="49">
        <v>0</v>
      </c>
      <c r="BJ169" s="48">
        <v>30</v>
      </c>
      <c r="BK169" s="49">
        <v>90.9090909090909</v>
      </c>
      <c r="BL169" s="48">
        <v>33</v>
      </c>
    </row>
    <row r="170" spans="1:64" ht="15">
      <c r="A170" s="64" t="s">
        <v>252</v>
      </c>
      <c r="B170" s="64" t="s">
        <v>265</v>
      </c>
      <c r="C170" s="65"/>
      <c r="D170" s="66"/>
      <c r="E170" s="67"/>
      <c r="F170" s="68"/>
      <c r="G170" s="65"/>
      <c r="H170" s="69"/>
      <c r="I170" s="70"/>
      <c r="J170" s="70"/>
      <c r="K170" s="34" t="s">
        <v>65</v>
      </c>
      <c r="L170" s="77">
        <v>369</v>
      </c>
      <c r="M170" s="77"/>
      <c r="N170" s="72"/>
      <c r="O170" s="79" t="s">
        <v>307</v>
      </c>
      <c r="P170" s="81">
        <v>43431.812893518516</v>
      </c>
      <c r="Q170" s="79" t="s">
        <v>446</v>
      </c>
      <c r="R170" s="82" t="s">
        <v>528</v>
      </c>
      <c r="S170" s="79" t="s">
        <v>557</v>
      </c>
      <c r="T170" s="79" t="s">
        <v>603</v>
      </c>
      <c r="U170" s="79"/>
      <c r="V170" s="82" t="s">
        <v>699</v>
      </c>
      <c r="W170" s="81">
        <v>43431.812893518516</v>
      </c>
      <c r="X170" s="82" t="s">
        <v>884</v>
      </c>
      <c r="Y170" s="79"/>
      <c r="Z170" s="79"/>
      <c r="AA170" s="85" t="s">
        <v>1107</v>
      </c>
      <c r="AB170" s="79"/>
      <c r="AC170" s="79" t="b">
        <v>0</v>
      </c>
      <c r="AD170" s="79">
        <v>4</v>
      </c>
      <c r="AE170" s="85" t="s">
        <v>1169</v>
      </c>
      <c r="AF170" s="79" t="b">
        <v>0</v>
      </c>
      <c r="AG170" s="79" t="s">
        <v>1182</v>
      </c>
      <c r="AH170" s="79"/>
      <c r="AI170" s="85" t="s">
        <v>1169</v>
      </c>
      <c r="AJ170" s="79" t="b">
        <v>0</v>
      </c>
      <c r="AK170" s="79">
        <v>4</v>
      </c>
      <c r="AL170" s="85" t="s">
        <v>1169</v>
      </c>
      <c r="AM170" s="79" t="s">
        <v>1188</v>
      </c>
      <c r="AN170" s="79" t="b">
        <v>0</v>
      </c>
      <c r="AO170" s="85" t="s">
        <v>1107</v>
      </c>
      <c r="AP170" s="79" t="s">
        <v>1205</v>
      </c>
      <c r="AQ170" s="79">
        <v>0</v>
      </c>
      <c r="AR170" s="79">
        <v>0</v>
      </c>
      <c r="AS170" s="79"/>
      <c r="AT170" s="79"/>
      <c r="AU170" s="79"/>
      <c r="AV170" s="79"/>
      <c r="AW170" s="79"/>
      <c r="AX170" s="79"/>
      <c r="AY170" s="79"/>
      <c r="AZ170" s="79"/>
      <c r="BA170">
        <v>18</v>
      </c>
      <c r="BB170" s="78" t="str">
        <f>REPLACE(INDEX(GroupVertices[Group],MATCH(Edges24[[#This Row],[Vertex 1]],GroupVertices[Vertex],0)),1,1,"")</f>
        <v>1</v>
      </c>
      <c r="BC170" s="78" t="str">
        <f>REPLACE(INDEX(GroupVertices[Group],MATCH(Edges24[[#This Row],[Vertex 2]],GroupVertices[Vertex],0)),1,1,"")</f>
        <v>3</v>
      </c>
      <c r="BD170" s="48">
        <v>0</v>
      </c>
      <c r="BE170" s="49">
        <v>0</v>
      </c>
      <c r="BF170" s="48">
        <v>0</v>
      </c>
      <c r="BG170" s="49">
        <v>0</v>
      </c>
      <c r="BH170" s="48">
        <v>0</v>
      </c>
      <c r="BI170" s="49">
        <v>0</v>
      </c>
      <c r="BJ170" s="48">
        <v>28</v>
      </c>
      <c r="BK170" s="49">
        <v>100</v>
      </c>
      <c r="BL170" s="48">
        <v>28</v>
      </c>
    </row>
    <row r="171" spans="1:64" ht="15">
      <c r="A171" s="64" t="s">
        <v>252</v>
      </c>
      <c r="B171" s="64" t="s">
        <v>265</v>
      </c>
      <c r="C171" s="65"/>
      <c r="D171" s="66"/>
      <c r="E171" s="67"/>
      <c r="F171" s="68"/>
      <c r="G171" s="65"/>
      <c r="H171" s="69"/>
      <c r="I171" s="70"/>
      <c r="J171" s="70"/>
      <c r="K171" s="34" t="s">
        <v>65</v>
      </c>
      <c r="L171" s="77">
        <v>371</v>
      </c>
      <c r="M171" s="77"/>
      <c r="N171" s="72"/>
      <c r="O171" s="79" t="s">
        <v>307</v>
      </c>
      <c r="P171" s="81">
        <v>43438.86746527778</v>
      </c>
      <c r="Q171" s="79" t="s">
        <v>447</v>
      </c>
      <c r="R171" s="82" t="s">
        <v>529</v>
      </c>
      <c r="S171" s="79" t="s">
        <v>547</v>
      </c>
      <c r="T171" s="79" t="s">
        <v>604</v>
      </c>
      <c r="U171" s="82" t="s">
        <v>652</v>
      </c>
      <c r="V171" s="82" t="s">
        <v>652</v>
      </c>
      <c r="W171" s="81">
        <v>43438.86746527778</v>
      </c>
      <c r="X171" s="82" t="s">
        <v>885</v>
      </c>
      <c r="Y171" s="79"/>
      <c r="Z171" s="79"/>
      <c r="AA171" s="85" t="s">
        <v>1108</v>
      </c>
      <c r="AB171" s="79"/>
      <c r="AC171" s="79" t="b">
        <v>0</v>
      </c>
      <c r="AD171" s="79">
        <v>2</v>
      </c>
      <c r="AE171" s="85" t="s">
        <v>1169</v>
      </c>
      <c r="AF171" s="79" t="b">
        <v>0</v>
      </c>
      <c r="AG171" s="79" t="s">
        <v>1182</v>
      </c>
      <c r="AH171" s="79"/>
      <c r="AI171" s="85" t="s">
        <v>1169</v>
      </c>
      <c r="AJ171" s="79" t="b">
        <v>0</v>
      </c>
      <c r="AK171" s="79">
        <v>1</v>
      </c>
      <c r="AL171" s="85" t="s">
        <v>1169</v>
      </c>
      <c r="AM171" s="79" t="s">
        <v>1188</v>
      </c>
      <c r="AN171" s="79" t="b">
        <v>0</v>
      </c>
      <c r="AO171" s="85" t="s">
        <v>1108</v>
      </c>
      <c r="AP171" s="79" t="s">
        <v>176</v>
      </c>
      <c r="AQ171" s="79">
        <v>0</v>
      </c>
      <c r="AR171" s="79">
        <v>0</v>
      </c>
      <c r="AS171" s="79"/>
      <c r="AT171" s="79"/>
      <c r="AU171" s="79"/>
      <c r="AV171" s="79"/>
      <c r="AW171" s="79"/>
      <c r="AX171" s="79"/>
      <c r="AY171" s="79"/>
      <c r="AZ171" s="79"/>
      <c r="BA171">
        <v>18</v>
      </c>
      <c r="BB171" s="78" t="str">
        <f>REPLACE(INDEX(GroupVertices[Group],MATCH(Edges24[[#This Row],[Vertex 1]],GroupVertices[Vertex],0)),1,1,"")</f>
        <v>1</v>
      </c>
      <c r="BC171" s="78" t="str">
        <f>REPLACE(INDEX(GroupVertices[Group],MATCH(Edges24[[#This Row],[Vertex 2]],GroupVertices[Vertex],0)),1,1,"")</f>
        <v>3</v>
      </c>
      <c r="BD171" s="48"/>
      <c r="BE171" s="49"/>
      <c r="BF171" s="48"/>
      <c r="BG171" s="49"/>
      <c r="BH171" s="48"/>
      <c r="BI171" s="49"/>
      <c r="BJ171" s="48"/>
      <c r="BK171" s="49"/>
      <c r="BL171" s="48"/>
    </row>
    <row r="172" spans="1:64" ht="15">
      <c r="A172" s="64" t="s">
        <v>252</v>
      </c>
      <c r="B172" s="64" t="s">
        <v>265</v>
      </c>
      <c r="C172" s="65"/>
      <c r="D172" s="66"/>
      <c r="E172" s="67"/>
      <c r="F172" s="68"/>
      <c r="G172" s="65"/>
      <c r="H172" s="69"/>
      <c r="I172" s="70"/>
      <c r="J172" s="70"/>
      <c r="K172" s="34" t="s">
        <v>65</v>
      </c>
      <c r="L172" s="77">
        <v>373</v>
      </c>
      <c r="M172" s="77"/>
      <c r="N172" s="72"/>
      <c r="O172" s="79" t="s">
        <v>307</v>
      </c>
      <c r="P172" s="81">
        <v>43467.835393518515</v>
      </c>
      <c r="Q172" s="79" t="s">
        <v>448</v>
      </c>
      <c r="R172" s="79"/>
      <c r="S172" s="79"/>
      <c r="T172" s="79" t="s">
        <v>265</v>
      </c>
      <c r="U172" s="79"/>
      <c r="V172" s="82" t="s">
        <v>699</v>
      </c>
      <c r="W172" s="81">
        <v>43467.835393518515</v>
      </c>
      <c r="X172" s="82" t="s">
        <v>886</v>
      </c>
      <c r="Y172" s="79"/>
      <c r="Z172" s="79"/>
      <c r="AA172" s="85" t="s">
        <v>1109</v>
      </c>
      <c r="AB172" s="79"/>
      <c r="AC172" s="79" t="b">
        <v>0</v>
      </c>
      <c r="AD172" s="79">
        <v>0</v>
      </c>
      <c r="AE172" s="85" t="s">
        <v>1169</v>
      </c>
      <c r="AF172" s="79" t="b">
        <v>0</v>
      </c>
      <c r="AG172" s="79" t="s">
        <v>1182</v>
      </c>
      <c r="AH172" s="79"/>
      <c r="AI172" s="85" t="s">
        <v>1169</v>
      </c>
      <c r="AJ172" s="79" t="b">
        <v>0</v>
      </c>
      <c r="AK172" s="79">
        <v>4</v>
      </c>
      <c r="AL172" s="85" t="s">
        <v>1103</v>
      </c>
      <c r="AM172" s="79" t="s">
        <v>1188</v>
      </c>
      <c r="AN172" s="79" t="b">
        <v>0</v>
      </c>
      <c r="AO172" s="85" t="s">
        <v>1103</v>
      </c>
      <c r="AP172" s="79" t="s">
        <v>176</v>
      </c>
      <c r="AQ172" s="79">
        <v>0</v>
      </c>
      <c r="AR172" s="79">
        <v>0</v>
      </c>
      <c r="AS172" s="79"/>
      <c r="AT172" s="79"/>
      <c r="AU172" s="79"/>
      <c r="AV172" s="79"/>
      <c r="AW172" s="79"/>
      <c r="AX172" s="79"/>
      <c r="AY172" s="79"/>
      <c r="AZ172" s="79"/>
      <c r="BA172">
        <v>18</v>
      </c>
      <c r="BB172" s="78" t="str">
        <f>REPLACE(INDEX(GroupVertices[Group],MATCH(Edges24[[#This Row],[Vertex 1]],GroupVertices[Vertex],0)),1,1,"")</f>
        <v>1</v>
      </c>
      <c r="BC172" s="78" t="str">
        <f>REPLACE(INDEX(GroupVertices[Group],MATCH(Edges24[[#This Row],[Vertex 2]],GroupVertices[Vertex],0)),1,1,"")</f>
        <v>3</v>
      </c>
      <c r="BD172" s="48">
        <v>1</v>
      </c>
      <c r="BE172" s="49">
        <v>4.545454545454546</v>
      </c>
      <c r="BF172" s="48">
        <v>0</v>
      </c>
      <c r="BG172" s="49">
        <v>0</v>
      </c>
      <c r="BH172" s="48">
        <v>0</v>
      </c>
      <c r="BI172" s="49">
        <v>0</v>
      </c>
      <c r="BJ172" s="48">
        <v>21</v>
      </c>
      <c r="BK172" s="49">
        <v>95.45454545454545</v>
      </c>
      <c r="BL172" s="48">
        <v>22</v>
      </c>
    </row>
    <row r="173" spans="1:64" ht="15">
      <c r="A173" s="64" t="s">
        <v>252</v>
      </c>
      <c r="B173" s="64" t="s">
        <v>265</v>
      </c>
      <c r="C173" s="65"/>
      <c r="D173" s="66"/>
      <c r="E173" s="67"/>
      <c r="F173" s="68"/>
      <c r="G173" s="65"/>
      <c r="H173" s="69"/>
      <c r="I173" s="70"/>
      <c r="J173" s="70"/>
      <c r="K173" s="34" t="s">
        <v>65</v>
      </c>
      <c r="L173" s="77">
        <v>375</v>
      </c>
      <c r="M173" s="77"/>
      <c r="N173" s="72"/>
      <c r="O173" s="79" t="s">
        <v>307</v>
      </c>
      <c r="P173" s="81">
        <v>43479.856145833335</v>
      </c>
      <c r="Q173" s="79" t="s">
        <v>449</v>
      </c>
      <c r="R173" s="79"/>
      <c r="S173" s="79"/>
      <c r="T173" s="79" t="s">
        <v>605</v>
      </c>
      <c r="U173" s="82" t="s">
        <v>653</v>
      </c>
      <c r="V173" s="82" t="s">
        <v>653</v>
      </c>
      <c r="W173" s="81">
        <v>43479.856145833335</v>
      </c>
      <c r="X173" s="82" t="s">
        <v>887</v>
      </c>
      <c r="Y173" s="79"/>
      <c r="Z173" s="79"/>
      <c r="AA173" s="85" t="s">
        <v>1110</v>
      </c>
      <c r="AB173" s="79"/>
      <c r="AC173" s="79" t="b">
        <v>0</v>
      </c>
      <c r="AD173" s="79">
        <v>0</v>
      </c>
      <c r="AE173" s="85" t="s">
        <v>1169</v>
      </c>
      <c r="AF173" s="79" t="b">
        <v>0</v>
      </c>
      <c r="AG173" s="79" t="s">
        <v>1182</v>
      </c>
      <c r="AH173" s="79"/>
      <c r="AI173" s="85" t="s">
        <v>1169</v>
      </c>
      <c r="AJ173" s="79" t="b">
        <v>0</v>
      </c>
      <c r="AK173" s="79">
        <v>0</v>
      </c>
      <c r="AL173" s="85" t="s">
        <v>1169</v>
      </c>
      <c r="AM173" s="79" t="s">
        <v>1188</v>
      </c>
      <c r="AN173" s="79" t="b">
        <v>0</v>
      </c>
      <c r="AO173" s="85" t="s">
        <v>1110</v>
      </c>
      <c r="AP173" s="79" t="s">
        <v>176</v>
      </c>
      <c r="AQ173" s="79">
        <v>0</v>
      </c>
      <c r="AR173" s="79">
        <v>0</v>
      </c>
      <c r="AS173" s="79"/>
      <c r="AT173" s="79"/>
      <c r="AU173" s="79"/>
      <c r="AV173" s="79"/>
      <c r="AW173" s="79"/>
      <c r="AX173" s="79"/>
      <c r="AY173" s="79"/>
      <c r="AZ173" s="79"/>
      <c r="BA173">
        <v>18</v>
      </c>
      <c r="BB173" s="78" t="str">
        <f>REPLACE(INDEX(GroupVertices[Group],MATCH(Edges24[[#This Row],[Vertex 1]],GroupVertices[Vertex],0)),1,1,"")</f>
        <v>1</v>
      </c>
      <c r="BC173" s="78" t="str">
        <f>REPLACE(INDEX(GroupVertices[Group],MATCH(Edges24[[#This Row],[Vertex 2]],GroupVertices[Vertex],0)),1,1,"")</f>
        <v>3</v>
      </c>
      <c r="BD173" s="48"/>
      <c r="BE173" s="49"/>
      <c r="BF173" s="48"/>
      <c r="BG173" s="49"/>
      <c r="BH173" s="48"/>
      <c r="BI173" s="49"/>
      <c r="BJ173" s="48"/>
      <c r="BK173" s="49"/>
      <c r="BL173" s="48"/>
    </row>
    <row r="174" spans="1:64" ht="15">
      <c r="A174" s="64" t="s">
        <v>252</v>
      </c>
      <c r="B174" s="64" t="s">
        <v>265</v>
      </c>
      <c r="C174" s="65"/>
      <c r="D174" s="66"/>
      <c r="E174" s="67"/>
      <c r="F174" s="68"/>
      <c r="G174" s="65"/>
      <c r="H174" s="69"/>
      <c r="I174" s="70"/>
      <c r="J174" s="70"/>
      <c r="K174" s="34" t="s">
        <v>65</v>
      </c>
      <c r="L174" s="77">
        <v>376</v>
      </c>
      <c r="M174" s="77"/>
      <c r="N174" s="72"/>
      <c r="O174" s="79" t="s">
        <v>307</v>
      </c>
      <c r="P174" s="81">
        <v>43479.85634259259</v>
      </c>
      <c r="Q174" s="79" t="s">
        <v>450</v>
      </c>
      <c r="R174" s="79"/>
      <c r="S174" s="79"/>
      <c r="T174" s="79"/>
      <c r="U174" s="79"/>
      <c r="V174" s="82" t="s">
        <v>699</v>
      </c>
      <c r="W174" s="81">
        <v>43479.85634259259</v>
      </c>
      <c r="X174" s="82" t="s">
        <v>888</v>
      </c>
      <c r="Y174" s="79"/>
      <c r="Z174" s="79"/>
      <c r="AA174" s="85" t="s">
        <v>1111</v>
      </c>
      <c r="AB174" s="79"/>
      <c r="AC174" s="79" t="b">
        <v>0</v>
      </c>
      <c r="AD174" s="79">
        <v>0</v>
      </c>
      <c r="AE174" s="85" t="s">
        <v>1169</v>
      </c>
      <c r="AF174" s="79" t="b">
        <v>0</v>
      </c>
      <c r="AG174" s="79" t="s">
        <v>1182</v>
      </c>
      <c r="AH174" s="79"/>
      <c r="AI174" s="85" t="s">
        <v>1169</v>
      </c>
      <c r="AJ174" s="79" t="b">
        <v>0</v>
      </c>
      <c r="AK174" s="79">
        <v>4</v>
      </c>
      <c r="AL174" s="85" t="s">
        <v>1104</v>
      </c>
      <c r="AM174" s="79" t="s">
        <v>1188</v>
      </c>
      <c r="AN174" s="79" t="b">
        <v>0</v>
      </c>
      <c r="AO174" s="85" t="s">
        <v>1104</v>
      </c>
      <c r="AP174" s="79" t="s">
        <v>176</v>
      </c>
      <c r="AQ174" s="79">
        <v>0</v>
      </c>
      <c r="AR174" s="79">
        <v>0</v>
      </c>
      <c r="AS174" s="79"/>
      <c r="AT174" s="79"/>
      <c r="AU174" s="79"/>
      <c r="AV174" s="79"/>
      <c r="AW174" s="79"/>
      <c r="AX174" s="79"/>
      <c r="AY174" s="79"/>
      <c r="AZ174" s="79"/>
      <c r="BA174">
        <v>18</v>
      </c>
      <c r="BB174" s="78" t="str">
        <f>REPLACE(INDEX(GroupVertices[Group],MATCH(Edges24[[#This Row],[Vertex 1]],GroupVertices[Vertex],0)),1,1,"")</f>
        <v>1</v>
      </c>
      <c r="BC174" s="78" t="str">
        <f>REPLACE(INDEX(GroupVertices[Group],MATCH(Edges24[[#This Row],[Vertex 2]],GroupVertices[Vertex],0)),1,1,"")</f>
        <v>3</v>
      </c>
      <c r="BD174" s="48">
        <v>1</v>
      </c>
      <c r="BE174" s="49">
        <v>4.761904761904762</v>
      </c>
      <c r="BF174" s="48">
        <v>0</v>
      </c>
      <c r="BG174" s="49">
        <v>0</v>
      </c>
      <c r="BH174" s="48">
        <v>0</v>
      </c>
      <c r="BI174" s="49">
        <v>0</v>
      </c>
      <c r="BJ174" s="48">
        <v>20</v>
      </c>
      <c r="BK174" s="49">
        <v>95.23809523809524</v>
      </c>
      <c r="BL174" s="48">
        <v>21</v>
      </c>
    </row>
    <row r="175" spans="1:64" ht="15">
      <c r="A175" s="64" t="s">
        <v>252</v>
      </c>
      <c r="B175" s="64" t="s">
        <v>265</v>
      </c>
      <c r="C175" s="65"/>
      <c r="D175" s="66"/>
      <c r="E175" s="67"/>
      <c r="F175" s="68"/>
      <c r="G175" s="65"/>
      <c r="H175" s="69"/>
      <c r="I175" s="70"/>
      <c r="J175" s="70"/>
      <c r="K175" s="34" t="s">
        <v>65</v>
      </c>
      <c r="L175" s="77">
        <v>377</v>
      </c>
      <c r="M175" s="77"/>
      <c r="N175" s="72"/>
      <c r="O175" s="79" t="s">
        <v>307</v>
      </c>
      <c r="P175" s="81">
        <v>43479.85685185185</v>
      </c>
      <c r="Q175" s="79" t="s">
        <v>451</v>
      </c>
      <c r="R175" s="79"/>
      <c r="S175" s="79"/>
      <c r="T175" s="79" t="s">
        <v>265</v>
      </c>
      <c r="U175" s="79"/>
      <c r="V175" s="82" t="s">
        <v>699</v>
      </c>
      <c r="W175" s="81">
        <v>43479.85685185185</v>
      </c>
      <c r="X175" s="82" t="s">
        <v>889</v>
      </c>
      <c r="Y175" s="79"/>
      <c r="Z175" s="79"/>
      <c r="AA175" s="85" t="s">
        <v>1112</v>
      </c>
      <c r="AB175" s="79"/>
      <c r="AC175" s="79" t="b">
        <v>0</v>
      </c>
      <c r="AD175" s="79">
        <v>0</v>
      </c>
      <c r="AE175" s="85" t="s">
        <v>1169</v>
      </c>
      <c r="AF175" s="79" t="b">
        <v>0</v>
      </c>
      <c r="AG175" s="79" t="s">
        <v>1182</v>
      </c>
      <c r="AH175" s="79"/>
      <c r="AI175" s="85" t="s">
        <v>1169</v>
      </c>
      <c r="AJ175" s="79" t="b">
        <v>0</v>
      </c>
      <c r="AK175" s="79">
        <v>6</v>
      </c>
      <c r="AL175" s="85" t="s">
        <v>1105</v>
      </c>
      <c r="AM175" s="79" t="s">
        <v>1188</v>
      </c>
      <c r="AN175" s="79" t="b">
        <v>0</v>
      </c>
      <c r="AO175" s="85" t="s">
        <v>1105</v>
      </c>
      <c r="AP175" s="79" t="s">
        <v>176</v>
      </c>
      <c r="AQ175" s="79">
        <v>0</v>
      </c>
      <c r="AR175" s="79">
        <v>0</v>
      </c>
      <c r="AS175" s="79"/>
      <c r="AT175" s="79"/>
      <c r="AU175" s="79"/>
      <c r="AV175" s="79"/>
      <c r="AW175" s="79"/>
      <c r="AX175" s="79"/>
      <c r="AY175" s="79"/>
      <c r="AZ175" s="79"/>
      <c r="BA175">
        <v>18</v>
      </c>
      <c r="BB175" s="78" t="str">
        <f>REPLACE(INDEX(GroupVertices[Group],MATCH(Edges24[[#This Row],[Vertex 1]],GroupVertices[Vertex],0)),1,1,"")</f>
        <v>1</v>
      </c>
      <c r="BC175" s="78" t="str">
        <f>REPLACE(INDEX(GroupVertices[Group],MATCH(Edges24[[#This Row],[Vertex 2]],GroupVertices[Vertex],0)),1,1,"")</f>
        <v>3</v>
      </c>
      <c r="BD175" s="48">
        <v>1</v>
      </c>
      <c r="BE175" s="49">
        <v>4.545454545454546</v>
      </c>
      <c r="BF175" s="48">
        <v>0</v>
      </c>
      <c r="BG175" s="49">
        <v>0</v>
      </c>
      <c r="BH175" s="48">
        <v>0</v>
      </c>
      <c r="BI175" s="49">
        <v>0</v>
      </c>
      <c r="BJ175" s="48">
        <v>21</v>
      </c>
      <c r="BK175" s="49">
        <v>95.45454545454545</v>
      </c>
      <c r="BL175" s="48">
        <v>22</v>
      </c>
    </row>
    <row r="176" spans="1:64" ht="15">
      <c r="A176" s="64" t="s">
        <v>252</v>
      </c>
      <c r="B176" s="64" t="s">
        <v>265</v>
      </c>
      <c r="C176" s="65"/>
      <c r="D176" s="66"/>
      <c r="E176" s="67"/>
      <c r="F176" s="68"/>
      <c r="G176" s="65"/>
      <c r="H176" s="69"/>
      <c r="I176" s="70"/>
      <c r="J176" s="70"/>
      <c r="K176" s="34" t="s">
        <v>65</v>
      </c>
      <c r="L176" s="77">
        <v>379</v>
      </c>
      <c r="M176" s="77"/>
      <c r="N176" s="72"/>
      <c r="O176" s="79" t="s">
        <v>307</v>
      </c>
      <c r="P176" s="81">
        <v>43501.75512731481</v>
      </c>
      <c r="Q176" s="79" t="s">
        <v>452</v>
      </c>
      <c r="R176" s="82" t="s">
        <v>506</v>
      </c>
      <c r="S176" s="79" t="s">
        <v>547</v>
      </c>
      <c r="T176" s="79" t="s">
        <v>606</v>
      </c>
      <c r="U176" s="79"/>
      <c r="V176" s="82" t="s">
        <v>699</v>
      </c>
      <c r="W176" s="81">
        <v>43501.75512731481</v>
      </c>
      <c r="X176" s="82" t="s">
        <v>890</v>
      </c>
      <c r="Y176" s="79"/>
      <c r="Z176" s="79"/>
      <c r="AA176" s="85" t="s">
        <v>1113</v>
      </c>
      <c r="AB176" s="79"/>
      <c r="AC176" s="79" t="b">
        <v>0</v>
      </c>
      <c r="AD176" s="79">
        <v>0</v>
      </c>
      <c r="AE176" s="85" t="s">
        <v>1169</v>
      </c>
      <c r="AF176" s="79" t="b">
        <v>0</v>
      </c>
      <c r="AG176" s="79" t="s">
        <v>1182</v>
      </c>
      <c r="AH176" s="79"/>
      <c r="AI176" s="85" t="s">
        <v>1169</v>
      </c>
      <c r="AJ176" s="79" t="b">
        <v>0</v>
      </c>
      <c r="AK176" s="79">
        <v>0</v>
      </c>
      <c r="AL176" s="85" t="s">
        <v>1169</v>
      </c>
      <c r="AM176" s="79" t="s">
        <v>1188</v>
      </c>
      <c r="AN176" s="79" t="b">
        <v>0</v>
      </c>
      <c r="AO176" s="85" t="s">
        <v>1113</v>
      </c>
      <c r="AP176" s="79" t="s">
        <v>176</v>
      </c>
      <c r="AQ176" s="79">
        <v>0</v>
      </c>
      <c r="AR176" s="79">
        <v>0</v>
      </c>
      <c r="AS176" s="79"/>
      <c r="AT176" s="79"/>
      <c r="AU176" s="79"/>
      <c r="AV176" s="79"/>
      <c r="AW176" s="79"/>
      <c r="AX176" s="79"/>
      <c r="AY176" s="79"/>
      <c r="AZ176" s="79"/>
      <c r="BA176">
        <v>18</v>
      </c>
      <c r="BB176" s="78" t="str">
        <f>REPLACE(INDEX(GroupVertices[Group],MATCH(Edges24[[#This Row],[Vertex 1]],GroupVertices[Vertex],0)),1,1,"")</f>
        <v>1</v>
      </c>
      <c r="BC176" s="78" t="str">
        <f>REPLACE(INDEX(GroupVertices[Group],MATCH(Edges24[[#This Row],[Vertex 2]],GroupVertices[Vertex],0)),1,1,"")</f>
        <v>3</v>
      </c>
      <c r="BD176" s="48"/>
      <c r="BE176" s="49"/>
      <c r="BF176" s="48"/>
      <c r="BG176" s="49"/>
      <c r="BH176" s="48"/>
      <c r="BI176" s="49"/>
      <c r="BJ176" s="48"/>
      <c r="BK176" s="49"/>
      <c r="BL176" s="48"/>
    </row>
    <row r="177" spans="1:64" ht="15">
      <c r="A177" s="64" t="s">
        <v>252</v>
      </c>
      <c r="B177" s="64" t="s">
        <v>265</v>
      </c>
      <c r="C177" s="65"/>
      <c r="D177" s="66"/>
      <c r="E177" s="67"/>
      <c r="F177" s="68"/>
      <c r="G177" s="65"/>
      <c r="H177" s="69"/>
      <c r="I177" s="70"/>
      <c r="J177" s="70"/>
      <c r="K177" s="34" t="s">
        <v>65</v>
      </c>
      <c r="L177" s="77">
        <v>380</v>
      </c>
      <c r="M177" s="77"/>
      <c r="N177" s="72"/>
      <c r="O177" s="79" t="s">
        <v>307</v>
      </c>
      <c r="P177" s="81">
        <v>43501.78538194444</v>
      </c>
      <c r="Q177" s="79" t="s">
        <v>453</v>
      </c>
      <c r="R177" s="82" t="s">
        <v>530</v>
      </c>
      <c r="S177" s="79" t="s">
        <v>550</v>
      </c>
      <c r="T177" s="79" t="s">
        <v>607</v>
      </c>
      <c r="U177" s="79"/>
      <c r="V177" s="82" t="s">
        <v>699</v>
      </c>
      <c r="W177" s="81">
        <v>43501.78538194444</v>
      </c>
      <c r="X177" s="82" t="s">
        <v>891</v>
      </c>
      <c r="Y177" s="79"/>
      <c r="Z177" s="79"/>
      <c r="AA177" s="85" t="s">
        <v>1114</v>
      </c>
      <c r="AB177" s="79"/>
      <c r="AC177" s="79" t="b">
        <v>0</v>
      </c>
      <c r="AD177" s="79">
        <v>0</v>
      </c>
      <c r="AE177" s="85" t="s">
        <v>1169</v>
      </c>
      <c r="AF177" s="79" t="b">
        <v>0</v>
      </c>
      <c r="AG177" s="79" t="s">
        <v>1182</v>
      </c>
      <c r="AH177" s="79"/>
      <c r="AI177" s="85" t="s">
        <v>1169</v>
      </c>
      <c r="AJ177" s="79" t="b">
        <v>0</v>
      </c>
      <c r="AK177" s="79">
        <v>0</v>
      </c>
      <c r="AL177" s="85" t="s">
        <v>1169</v>
      </c>
      <c r="AM177" s="79" t="s">
        <v>1188</v>
      </c>
      <c r="AN177" s="79" t="b">
        <v>0</v>
      </c>
      <c r="AO177" s="85" t="s">
        <v>1114</v>
      </c>
      <c r="AP177" s="79" t="s">
        <v>176</v>
      </c>
      <c r="AQ177" s="79">
        <v>0</v>
      </c>
      <c r="AR177" s="79">
        <v>0</v>
      </c>
      <c r="AS177" s="79"/>
      <c r="AT177" s="79"/>
      <c r="AU177" s="79"/>
      <c r="AV177" s="79"/>
      <c r="AW177" s="79"/>
      <c r="AX177" s="79"/>
      <c r="AY177" s="79"/>
      <c r="AZ177" s="79"/>
      <c r="BA177">
        <v>18</v>
      </c>
      <c r="BB177" s="78" t="str">
        <f>REPLACE(INDEX(GroupVertices[Group],MATCH(Edges24[[#This Row],[Vertex 1]],GroupVertices[Vertex],0)),1,1,"")</f>
        <v>1</v>
      </c>
      <c r="BC177" s="78" t="str">
        <f>REPLACE(INDEX(GroupVertices[Group],MATCH(Edges24[[#This Row],[Vertex 2]],GroupVertices[Vertex],0)),1,1,"")</f>
        <v>3</v>
      </c>
      <c r="BD177" s="48"/>
      <c r="BE177" s="49"/>
      <c r="BF177" s="48"/>
      <c r="BG177" s="49"/>
      <c r="BH177" s="48"/>
      <c r="BI177" s="49"/>
      <c r="BJ177" s="48"/>
      <c r="BK177" s="49"/>
      <c r="BL177" s="48"/>
    </row>
    <row r="178" spans="1:64" ht="15">
      <c r="A178" s="64" t="s">
        <v>252</v>
      </c>
      <c r="B178" s="64" t="s">
        <v>265</v>
      </c>
      <c r="C178" s="65"/>
      <c r="D178" s="66"/>
      <c r="E178" s="67"/>
      <c r="F178" s="68"/>
      <c r="G178" s="65"/>
      <c r="H178" s="69"/>
      <c r="I178" s="70"/>
      <c r="J178" s="70"/>
      <c r="K178" s="34" t="s">
        <v>65</v>
      </c>
      <c r="L178" s="77">
        <v>381</v>
      </c>
      <c r="M178" s="77"/>
      <c r="N178" s="72"/>
      <c r="O178" s="79" t="s">
        <v>307</v>
      </c>
      <c r="P178" s="81">
        <v>43503.775729166664</v>
      </c>
      <c r="Q178" s="79" t="s">
        <v>454</v>
      </c>
      <c r="R178" s="82" t="s">
        <v>516</v>
      </c>
      <c r="S178" s="79" t="s">
        <v>552</v>
      </c>
      <c r="T178" s="79" t="s">
        <v>608</v>
      </c>
      <c r="U178" s="79"/>
      <c r="V178" s="82" t="s">
        <v>699</v>
      </c>
      <c r="W178" s="81">
        <v>43503.775729166664</v>
      </c>
      <c r="X178" s="82" t="s">
        <v>892</v>
      </c>
      <c r="Y178" s="79"/>
      <c r="Z178" s="79"/>
      <c r="AA178" s="85" t="s">
        <v>1115</v>
      </c>
      <c r="AB178" s="79"/>
      <c r="AC178" s="79" t="b">
        <v>0</v>
      </c>
      <c r="AD178" s="79">
        <v>0</v>
      </c>
      <c r="AE178" s="85" t="s">
        <v>1169</v>
      </c>
      <c r="AF178" s="79" t="b">
        <v>0</v>
      </c>
      <c r="AG178" s="79" t="s">
        <v>1182</v>
      </c>
      <c r="AH178" s="79"/>
      <c r="AI178" s="85" t="s">
        <v>1169</v>
      </c>
      <c r="AJ178" s="79" t="b">
        <v>0</v>
      </c>
      <c r="AK178" s="79">
        <v>0</v>
      </c>
      <c r="AL178" s="85" t="s">
        <v>1169</v>
      </c>
      <c r="AM178" s="79" t="s">
        <v>1188</v>
      </c>
      <c r="AN178" s="79" t="b">
        <v>0</v>
      </c>
      <c r="AO178" s="85" t="s">
        <v>1115</v>
      </c>
      <c r="AP178" s="79" t="s">
        <v>176</v>
      </c>
      <c r="AQ178" s="79">
        <v>0</v>
      </c>
      <c r="AR178" s="79">
        <v>0</v>
      </c>
      <c r="AS178" s="79"/>
      <c r="AT178" s="79"/>
      <c r="AU178" s="79"/>
      <c r="AV178" s="79"/>
      <c r="AW178" s="79"/>
      <c r="AX178" s="79"/>
      <c r="AY178" s="79"/>
      <c r="AZ178" s="79"/>
      <c r="BA178">
        <v>18</v>
      </c>
      <c r="BB178" s="78" t="str">
        <f>REPLACE(INDEX(GroupVertices[Group],MATCH(Edges24[[#This Row],[Vertex 1]],GroupVertices[Vertex],0)),1,1,"")</f>
        <v>1</v>
      </c>
      <c r="BC178" s="78" t="str">
        <f>REPLACE(INDEX(GroupVertices[Group],MATCH(Edges24[[#This Row],[Vertex 2]],GroupVertices[Vertex],0)),1,1,"")</f>
        <v>3</v>
      </c>
      <c r="BD178" s="48">
        <v>1</v>
      </c>
      <c r="BE178" s="49">
        <v>3.3333333333333335</v>
      </c>
      <c r="BF178" s="48">
        <v>0</v>
      </c>
      <c r="BG178" s="49">
        <v>0</v>
      </c>
      <c r="BH178" s="48">
        <v>0</v>
      </c>
      <c r="BI178" s="49">
        <v>0</v>
      </c>
      <c r="BJ178" s="48">
        <v>29</v>
      </c>
      <c r="BK178" s="49">
        <v>96.66666666666667</v>
      </c>
      <c r="BL178" s="48">
        <v>30</v>
      </c>
    </row>
    <row r="179" spans="1:64" ht="15">
      <c r="A179" s="64" t="s">
        <v>252</v>
      </c>
      <c r="B179" s="64" t="s">
        <v>265</v>
      </c>
      <c r="C179" s="65"/>
      <c r="D179" s="66"/>
      <c r="E179" s="67"/>
      <c r="F179" s="68"/>
      <c r="G179" s="65"/>
      <c r="H179" s="69"/>
      <c r="I179" s="70"/>
      <c r="J179" s="70"/>
      <c r="K179" s="34" t="s">
        <v>65</v>
      </c>
      <c r="L179" s="77">
        <v>383</v>
      </c>
      <c r="M179" s="77"/>
      <c r="N179" s="72"/>
      <c r="O179" s="79" t="s">
        <v>307</v>
      </c>
      <c r="P179" s="81">
        <v>43504.63815972222</v>
      </c>
      <c r="Q179" s="79" t="s">
        <v>455</v>
      </c>
      <c r="R179" s="79"/>
      <c r="S179" s="79"/>
      <c r="T179" s="79"/>
      <c r="U179" s="79"/>
      <c r="V179" s="82" t="s">
        <v>699</v>
      </c>
      <c r="W179" s="81">
        <v>43504.63815972222</v>
      </c>
      <c r="X179" s="82" t="s">
        <v>893</v>
      </c>
      <c r="Y179" s="79"/>
      <c r="Z179" s="79"/>
      <c r="AA179" s="85" t="s">
        <v>1116</v>
      </c>
      <c r="AB179" s="79"/>
      <c r="AC179" s="79" t="b">
        <v>0</v>
      </c>
      <c r="AD179" s="79">
        <v>0</v>
      </c>
      <c r="AE179" s="85" t="s">
        <v>1169</v>
      </c>
      <c r="AF179" s="79" t="b">
        <v>0</v>
      </c>
      <c r="AG179" s="79" t="s">
        <v>1182</v>
      </c>
      <c r="AH179" s="79"/>
      <c r="AI179" s="85" t="s">
        <v>1169</v>
      </c>
      <c r="AJ179" s="79" t="b">
        <v>0</v>
      </c>
      <c r="AK179" s="79">
        <v>3</v>
      </c>
      <c r="AL179" s="85" t="s">
        <v>1106</v>
      </c>
      <c r="AM179" s="79" t="s">
        <v>1188</v>
      </c>
      <c r="AN179" s="79" t="b">
        <v>0</v>
      </c>
      <c r="AO179" s="85" t="s">
        <v>1106</v>
      </c>
      <c r="AP179" s="79" t="s">
        <v>176</v>
      </c>
      <c r="AQ179" s="79">
        <v>0</v>
      </c>
      <c r="AR179" s="79">
        <v>0</v>
      </c>
      <c r="AS179" s="79"/>
      <c r="AT179" s="79"/>
      <c r="AU179" s="79"/>
      <c r="AV179" s="79"/>
      <c r="AW179" s="79"/>
      <c r="AX179" s="79"/>
      <c r="AY179" s="79"/>
      <c r="AZ179" s="79"/>
      <c r="BA179">
        <v>18</v>
      </c>
      <c r="BB179" s="78" t="str">
        <f>REPLACE(INDEX(GroupVertices[Group],MATCH(Edges24[[#This Row],[Vertex 1]],GroupVertices[Vertex],0)),1,1,"")</f>
        <v>1</v>
      </c>
      <c r="BC179" s="78" t="str">
        <f>REPLACE(INDEX(GroupVertices[Group],MATCH(Edges24[[#This Row],[Vertex 2]],GroupVertices[Vertex],0)),1,1,"")</f>
        <v>3</v>
      </c>
      <c r="BD179" s="48">
        <v>1</v>
      </c>
      <c r="BE179" s="49">
        <v>4.3478260869565215</v>
      </c>
      <c r="BF179" s="48">
        <v>0</v>
      </c>
      <c r="BG179" s="49">
        <v>0</v>
      </c>
      <c r="BH179" s="48">
        <v>0</v>
      </c>
      <c r="BI179" s="49">
        <v>0</v>
      </c>
      <c r="BJ179" s="48">
        <v>22</v>
      </c>
      <c r="BK179" s="49">
        <v>95.65217391304348</v>
      </c>
      <c r="BL179" s="48">
        <v>23</v>
      </c>
    </row>
    <row r="180" spans="1:64" ht="15">
      <c r="A180" s="64" t="s">
        <v>252</v>
      </c>
      <c r="B180" s="64" t="s">
        <v>265</v>
      </c>
      <c r="C180" s="65"/>
      <c r="D180" s="66"/>
      <c r="E180" s="67"/>
      <c r="F180" s="68"/>
      <c r="G180" s="65"/>
      <c r="H180" s="69"/>
      <c r="I180" s="70"/>
      <c r="J180" s="70"/>
      <c r="K180" s="34" t="s">
        <v>65</v>
      </c>
      <c r="L180" s="77">
        <v>384</v>
      </c>
      <c r="M180" s="77"/>
      <c r="N180" s="72"/>
      <c r="O180" s="79" t="s">
        <v>307</v>
      </c>
      <c r="P180" s="81">
        <v>43507.78571759259</v>
      </c>
      <c r="Q180" s="79" t="s">
        <v>456</v>
      </c>
      <c r="R180" s="82" t="s">
        <v>516</v>
      </c>
      <c r="S180" s="79" t="s">
        <v>552</v>
      </c>
      <c r="T180" s="79" t="s">
        <v>609</v>
      </c>
      <c r="U180" s="79"/>
      <c r="V180" s="82" t="s">
        <v>699</v>
      </c>
      <c r="W180" s="81">
        <v>43507.78571759259</v>
      </c>
      <c r="X180" s="82" t="s">
        <v>894</v>
      </c>
      <c r="Y180" s="79"/>
      <c r="Z180" s="79"/>
      <c r="AA180" s="85" t="s">
        <v>1117</v>
      </c>
      <c r="AB180" s="79"/>
      <c r="AC180" s="79" t="b">
        <v>0</v>
      </c>
      <c r="AD180" s="79">
        <v>0</v>
      </c>
      <c r="AE180" s="85" t="s">
        <v>1169</v>
      </c>
      <c r="AF180" s="79" t="b">
        <v>0</v>
      </c>
      <c r="AG180" s="79" t="s">
        <v>1182</v>
      </c>
      <c r="AH180" s="79"/>
      <c r="AI180" s="85" t="s">
        <v>1169</v>
      </c>
      <c r="AJ180" s="79" t="b">
        <v>0</v>
      </c>
      <c r="AK180" s="79">
        <v>0</v>
      </c>
      <c r="AL180" s="85" t="s">
        <v>1169</v>
      </c>
      <c r="AM180" s="79" t="s">
        <v>1188</v>
      </c>
      <c r="AN180" s="79" t="b">
        <v>0</v>
      </c>
      <c r="AO180" s="85" t="s">
        <v>1117</v>
      </c>
      <c r="AP180" s="79" t="s">
        <v>176</v>
      </c>
      <c r="AQ180" s="79">
        <v>0</v>
      </c>
      <c r="AR180" s="79">
        <v>0</v>
      </c>
      <c r="AS180" s="79"/>
      <c r="AT180" s="79"/>
      <c r="AU180" s="79"/>
      <c r="AV180" s="79"/>
      <c r="AW180" s="79"/>
      <c r="AX180" s="79"/>
      <c r="AY180" s="79"/>
      <c r="AZ180" s="79"/>
      <c r="BA180">
        <v>18</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23</v>
      </c>
      <c r="BK180" s="49">
        <v>100</v>
      </c>
      <c r="BL180" s="48">
        <v>23</v>
      </c>
    </row>
    <row r="181" spans="1:64" ht="15">
      <c r="A181" s="64" t="s">
        <v>252</v>
      </c>
      <c r="B181" s="64" t="s">
        <v>265</v>
      </c>
      <c r="C181" s="65"/>
      <c r="D181" s="66"/>
      <c r="E181" s="67"/>
      <c r="F181" s="68"/>
      <c r="G181" s="65"/>
      <c r="H181" s="69"/>
      <c r="I181" s="70"/>
      <c r="J181" s="70"/>
      <c r="K181" s="34" t="s">
        <v>65</v>
      </c>
      <c r="L181" s="77">
        <v>386</v>
      </c>
      <c r="M181" s="77"/>
      <c r="N181" s="72"/>
      <c r="O181" s="79" t="s">
        <v>307</v>
      </c>
      <c r="P181" s="81">
        <v>43510.895462962966</v>
      </c>
      <c r="Q181" s="79" t="s">
        <v>457</v>
      </c>
      <c r="R181" s="82" t="s">
        <v>531</v>
      </c>
      <c r="S181" s="79" t="s">
        <v>547</v>
      </c>
      <c r="T181" s="79" t="s">
        <v>610</v>
      </c>
      <c r="U181" s="79"/>
      <c r="V181" s="82" t="s">
        <v>699</v>
      </c>
      <c r="W181" s="81">
        <v>43510.895462962966</v>
      </c>
      <c r="X181" s="82" t="s">
        <v>895</v>
      </c>
      <c r="Y181" s="79"/>
      <c r="Z181" s="79"/>
      <c r="AA181" s="85" t="s">
        <v>1118</v>
      </c>
      <c r="AB181" s="79"/>
      <c r="AC181" s="79" t="b">
        <v>0</v>
      </c>
      <c r="AD181" s="79">
        <v>1</v>
      </c>
      <c r="AE181" s="85" t="s">
        <v>1169</v>
      </c>
      <c r="AF181" s="79" t="b">
        <v>0</v>
      </c>
      <c r="AG181" s="79" t="s">
        <v>1182</v>
      </c>
      <c r="AH181" s="79"/>
      <c r="AI181" s="85" t="s">
        <v>1169</v>
      </c>
      <c r="AJ181" s="79" t="b">
        <v>0</v>
      </c>
      <c r="AK181" s="79">
        <v>1</v>
      </c>
      <c r="AL181" s="85" t="s">
        <v>1169</v>
      </c>
      <c r="AM181" s="79" t="s">
        <v>1188</v>
      </c>
      <c r="AN181" s="79" t="b">
        <v>0</v>
      </c>
      <c r="AO181" s="85" t="s">
        <v>1118</v>
      </c>
      <c r="AP181" s="79" t="s">
        <v>176</v>
      </c>
      <c r="AQ181" s="79">
        <v>0</v>
      </c>
      <c r="AR181" s="79">
        <v>0</v>
      </c>
      <c r="AS181" s="79"/>
      <c r="AT181" s="79"/>
      <c r="AU181" s="79"/>
      <c r="AV181" s="79"/>
      <c r="AW181" s="79"/>
      <c r="AX181" s="79"/>
      <c r="AY181" s="79"/>
      <c r="AZ181" s="79"/>
      <c r="BA181">
        <v>18</v>
      </c>
      <c r="BB181" s="78" t="str">
        <f>REPLACE(INDEX(GroupVertices[Group],MATCH(Edges24[[#This Row],[Vertex 1]],GroupVertices[Vertex],0)),1,1,"")</f>
        <v>1</v>
      </c>
      <c r="BC181" s="78" t="str">
        <f>REPLACE(INDEX(GroupVertices[Group],MATCH(Edges24[[#This Row],[Vertex 2]],GroupVertices[Vertex],0)),1,1,"")</f>
        <v>3</v>
      </c>
      <c r="BD181" s="48"/>
      <c r="BE181" s="49"/>
      <c r="BF181" s="48"/>
      <c r="BG181" s="49"/>
      <c r="BH181" s="48"/>
      <c r="BI181" s="49"/>
      <c r="BJ181" s="48"/>
      <c r="BK181" s="49"/>
      <c r="BL181" s="48"/>
    </row>
    <row r="182" spans="1:64" ht="15">
      <c r="A182" s="64" t="s">
        <v>262</v>
      </c>
      <c r="B182" s="64" t="s">
        <v>265</v>
      </c>
      <c r="C182" s="65"/>
      <c r="D182" s="66"/>
      <c r="E182" s="67"/>
      <c r="F182" s="68"/>
      <c r="G182" s="65"/>
      <c r="H182" s="69"/>
      <c r="I182" s="70"/>
      <c r="J182" s="70"/>
      <c r="K182" s="34" t="s">
        <v>65</v>
      </c>
      <c r="L182" s="77">
        <v>388</v>
      </c>
      <c r="M182" s="77"/>
      <c r="N182" s="72"/>
      <c r="O182" s="79" t="s">
        <v>307</v>
      </c>
      <c r="P182" s="81">
        <v>43480.09961805555</v>
      </c>
      <c r="Q182" s="79" t="s">
        <v>417</v>
      </c>
      <c r="R182" s="79"/>
      <c r="S182" s="79"/>
      <c r="T182" s="79" t="s">
        <v>592</v>
      </c>
      <c r="U182" s="79"/>
      <c r="V182" s="82" t="s">
        <v>710</v>
      </c>
      <c r="W182" s="81">
        <v>43480.09961805555</v>
      </c>
      <c r="X182" s="82" t="s">
        <v>896</v>
      </c>
      <c r="Y182" s="79"/>
      <c r="Z182" s="79"/>
      <c r="AA182" s="85" t="s">
        <v>1119</v>
      </c>
      <c r="AB182" s="79"/>
      <c r="AC182" s="79" t="b">
        <v>0</v>
      </c>
      <c r="AD182" s="79">
        <v>0</v>
      </c>
      <c r="AE182" s="85" t="s">
        <v>1169</v>
      </c>
      <c r="AF182" s="79" t="b">
        <v>0</v>
      </c>
      <c r="AG182" s="79" t="s">
        <v>1182</v>
      </c>
      <c r="AH182" s="79"/>
      <c r="AI182" s="85" t="s">
        <v>1169</v>
      </c>
      <c r="AJ182" s="79" t="b">
        <v>0</v>
      </c>
      <c r="AK182" s="79">
        <v>2</v>
      </c>
      <c r="AL182" s="85" t="s">
        <v>1110</v>
      </c>
      <c r="AM182" s="79" t="s">
        <v>1189</v>
      </c>
      <c r="AN182" s="79" t="b">
        <v>0</v>
      </c>
      <c r="AO182" s="85" t="s">
        <v>1110</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2</v>
      </c>
      <c r="BC182" s="78" t="str">
        <f>REPLACE(INDEX(GroupVertices[Group],MATCH(Edges24[[#This Row],[Vertex 2]],GroupVertices[Vertex],0)),1,1,"")</f>
        <v>3</v>
      </c>
      <c r="BD182" s="48"/>
      <c r="BE182" s="49"/>
      <c r="BF182" s="48"/>
      <c r="BG182" s="49"/>
      <c r="BH182" s="48"/>
      <c r="BI182" s="49"/>
      <c r="BJ182" s="48"/>
      <c r="BK182" s="49"/>
      <c r="BL182" s="48"/>
    </row>
    <row r="183" spans="1:64" ht="15">
      <c r="A183" s="64" t="s">
        <v>262</v>
      </c>
      <c r="B183" s="64" t="s">
        <v>265</v>
      </c>
      <c r="C183" s="65"/>
      <c r="D183" s="66"/>
      <c r="E183" s="67"/>
      <c r="F183" s="68"/>
      <c r="G183" s="65"/>
      <c r="H183" s="69"/>
      <c r="I183" s="70"/>
      <c r="J183" s="70"/>
      <c r="K183" s="34" t="s">
        <v>65</v>
      </c>
      <c r="L183" s="77">
        <v>389</v>
      </c>
      <c r="M183" s="77"/>
      <c r="N183" s="72"/>
      <c r="O183" s="79" t="s">
        <v>307</v>
      </c>
      <c r="P183" s="81">
        <v>43502.41849537037</v>
      </c>
      <c r="Q183" s="79" t="s">
        <v>458</v>
      </c>
      <c r="R183" s="79"/>
      <c r="S183" s="79"/>
      <c r="T183" s="79"/>
      <c r="U183" s="79"/>
      <c r="V183" s="82" t="s">
        <v>710</v>
      </c>
      <c r="W183" s="81">
        <v>43502.41849537037</v>
      </c>
      <c r="X183" s="82" t="s">
        <v>897</v>
      </c>
      <c r="Y183" s="79"/>
      <c r="Z183" s="79"/>
      <c r="AA183" s="85" t="s">
        <v>1120</v>
      </c>
      <c r="AB183" s="79"/>
      <c r="AC183" s="79" t="b">
        <v>0</v>
      </c>
      <c r="AD183" s="79">
        <v>0</v>
      </c>
      <c r="AE183" s="85" t="s">
        <v>1169</v>
      </c>
      <c r="AF183" s="79" t="b">
        <v>0</v>
      </c>
      <c r="AG183" s="79" t="s">
        <v>1182</v>
      </c>
      <c r="AH183" s="79"/>
      <c r="AI183" s="85" t="s">
        <v>1169</v>
      </c>
      <c r="AJ183" s="79" t="b">
        <v>0</v>
      </c>
      <c r="AK183" s="79">
        <v>1</v>
      </c>
      <c r="AL183" s="85" t="s">
        <v>1113</v>
      </c>
      <c r="AM183" s="79" t="s">
        <v>1189</v>
      </c>
      <c r="AN183" s="79" t="b">
        <v>0</v>
      </c>
      <c r="AO183" s="85" t="s">
        <v>1113</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2</v>
      </c>
      <c r="BC183" s="78" t="str">
        <f>REPLACE(INDEX(GroupVertices[Group],MATCH(Edges24[[#This Row],[Vertex 2]],GroupVertices[Vertex],0)),1,1,"")</f>
        <v>3</v>
      </c>
      <c r="BD183" s="48"/>
      <c r="BE183" s="49"/>
      <c r="BF183" s="48"/>
      <c r="BG183" s="49"/>
      <c r="BH183" s="48"/>
      <c r="BI183" s="49"/>
      <c r="BJ183" s="48"/>
      <c r="BK183" s="49"/>
      <c r="BL183" s="48"/>
    </row>
    <row r="184" spans="1:64" ht="15">
      <c r="A184" s="64" t="s">
        <v>262</v>
      </c>
      <c r="B184" s="64" t="s">
        <v>265</v>
      </c>
      <c r="C184" s="65"/>
      <c r="D184" s="66"/>
      <c r="E184" s="67"/>
      <c r="F184" s="68"/>
      <c r="G184" s="65"/>
      <c r="H184" s="69"/>
      <c r="I184" s="70"/>
      <c r="J184" s="70"/>
      <c r="K184" s="34" t="s">
        <v>65</v>
      </c>
      <c r="L184" s="77">
        <v>390</v>
      </c>
      <c r="M184" s="77"/>
      <c r="N184" s="72"/>
      <c r="O184" s="79" t="s">
        <v>307</v>
      </c>
      <c r="P184" s="81">
        <v>43502.418599537035</v>
      </c>
      <c r="Q184" s="79" t="s">
        <v>459</v>
      </c>
      <c r="R184" s="79"/>
      <c r="S184" s="79"/>
      <c r="T184" s="79"/>
      <c r="U184" s="79"/>
      <c r="V184" s="82" t="s">
        <v>710</v>
      </c>
      <c r="W184" s="81">
        <v>43502.418599537035</v>
      </c>
      <c r="X184" s="82" t="s">
        <v>898</v>
      </c>
      <c r="Y184" s="79"/>
      <c r="Z184" s="79"/>
      <c r="AA184" s="85" t="s">
        <v>1121</v>
      </c>
      <c r="AB184" s="79"/>
      <c r="AC184" s="79" t="b">
        <v>0</v>
      </c>
      <c r="AD184" s="79">
        <v>0</v>
      </c>
      <c r="AE184" s="85" t="s">
        <v>1169</v>
      </c>
      <c r="AF184" s="79" t="b">
        <v>0</v>
      </c>
      <c r="AG184" s="79" t="s">
        <v>1182</v>
      </c>
      <c r="AH184" s="79"/>
      <c r="AI184" s="85" t="s">
        <v>1169</v>
      </c>
      <c r="AJ184" s="79" t="b">
        <v>0</v>
      </c>
      <c r="AK184" s="79">
        <v>1</v>
      </c>
      <c r="AL184" s="85" t="s">
        <v>1114</v>
      </c>
      <c r="AM184" s="79" t="s">
        <v>1189</v>
      </c>
      <c r="AN184" s="79" t="b">
        <v>0</v>
      </c>
      <c r="AO184" s="85" t="s">
        <v>1114</v>
      </c>
      <c r="AP184" s="79" t="s">
        <v>176</v>
      </c>
      <c r="AQ184" s="79">
        <v>0</v>
      </c>
      <c r="AR184" s="79">
        <v>0</v>
      </c>
      <c r="AS184" s="79"/>
      <c r="AT184" s="79"/>
      <c r="AU184" s="79"/>
      <c r="AV184" s="79"/>
      <c r="AW184" s="79"/>
      <c r="AX184" s="79"/>
      <c r="AY184" s="79"/>
      <c r="AZ184" s="79"/>
      <c r="BA184">
        <v>4</v>
      </c>
      <c r="BB184" s="78" t="str">
        <f>REPLACE(INDEX(GroupVertices[Group],MATCH(Edges24[[#This Row],[Vertex 1]],GroupVertices[Vertex],0)),1,1,"")</f>
        <v>2</v>
      </c>
      <c r="BC184" s="78" t="str">
        <f>REPLACE(INDEX(GroupVertices[Group],MATCH(Edges24[[#This Row],[Vertex 2]],GroupVertices[Vertex],0)),1,1,"")</f>
        <v>3</v>
      </c>
      <c r="BD184" s="48"/>
      <c r="BE184" s="49"/>
      <c r="BF184" s="48"/>
      <c r="BG184" s="49"/>
      <c r="BH184" s="48"/>
      <c r="BI184" s="49"/>
      <c r="BJ184" s="48"/>
      <c r="BK184" s="49"/>
      <c r="BL184" s="48"/>
    </row>
    <row r="185" spans="1:64" ht="15">
      <c r="A185" s="64" t="s">
        <v>252</v>
      </c>
      <c r="B185" s="64" t="s">
        <v>302</v>
      </c>
      <c r="C185" s="65"/>
      <c r="D185" s="66"/>
      <c r="E185" s="67"/>
      <c r="F185" s="68"/>
      <c r="G185" s="65"/>
      <c r="H185" s="69"/>
      <c r="I185" s="70"/>
      <c r="J185" s="70"/>
      <c r="K185" s="34" t="s">
        <v>65</v>
      </c>
      <c r="L185" s="77">
        <v>393</v>
      </c>
      <c r="M185" s="77"/>
      <c r="N185" s="72"/>
      <c r="O185" s="79" t="s">
        <v>307</v>
      </c>
      <c r="P185" s="81">
        <v>43433.87769675926</v>
      </c>
      <c r="Q185" s="79" t="s">
        <v>460</v>
      </c>
      <c r="R185" s="82" t="s">
        <v>532</v>
      </c>
      <c r="S185" s="79" t="s">
        <v>547</v>
      </c>
      <c r="T185" s="79" t="s">
        <v>562</v>
      </c>
      <c r="U185" s="82" t="s">
        <v>654</v>
      </c>
      <c r="V185" s="82" t="s">
        <v>654</v>
      </c>
      <c r="W185" s="81">
        <v>43433.87769675926</v>
      </c>
      <c r="X185" s="82" t="s">
        <v>899</v>
      </c>
      <c r="Y185" s="79"/>
      <c r="Z185" s="79"/>
      <c r="AA185" s="85" t="s">
        <v>1122</v>
      </c>
      <c r="AB185" s="79"/>
      <c r="AC185" s="79" t="b">
        <v>0</v>
      </c>
      <c r="AD185" s="79">
        <v>2</v>
      </c>
      <c r="AE185" s="85" t="s">
        <v>1169</v>
      </c>
      <c r="AF185" s="79" t="b">
        <v>0</v>
      </c>
      <c r="AG185" s="79" t="s">
        <v>1182</v>
      </c>
      <c r="AH185" s="79"/>
      <c r="AI185" s="85" t="s">
        <v>1169</v>
      </c>
      <c r="AJ185" s="79" t="b">
        <v>0</v>
      </c>
      <c r="AK185" s="79">
        <v>2</v>
      </c>
      <c r="AL185" s="85" t="s">
        <v>1169</v>
      </c>
      <c r="AM185" s="79" t="s">
        <v>1188</v>
      </c>
      <c r="AN185" s="79" t="b">
        <v>0</v>
      </c>
      <c r="AO185" s="85" t="s">
        <v>1122</v>
      </c>
      <c r="AP185" s="79" t="s">
        <v>1205</v>
      </c>
      <c r="AQ185" s="79">
        <v>0</v>
      </c>
      <c r="AR185" s="79">
        <v>0</v>
      </c>
      <c r="AS185" s="79"/>
      <c r="AT185" s="79"/>
      <c r="AU185" s="79"/>
      <c r="AV185" s="79"/>
      <c r="AW185" s="79"/>
      <c r="AX185" s="79"/>
      <c r="AY185" s="79"/>
      <c r="AZ185" s="79"/>
      <c r="BA185">
        <v>11</v>
      </c>
      <c r="BB185" s="78" t="str">
        <f>REPLACE(INDEX(GroupVertices[Group],MATCH(Edges24[[#This Row],[Vertex 1]],GroupVertices[Vertex],0)),1,1,"")</f>
        <v>1</v>
      </c>
      <c r="BC185" s="78" t="str">
        <f>REPLACE(INDEX(GroupVertices[Group],MATCH(Edges24[[#This Row],[Vertex 2]],GroupVertices[Vertex],0)),1,1,"")</f>
        <v>1</v>
      </c>
      <c r="BD185" s="48">
        <v>1</v>
      </c>
      <c r="BE185" s="49">
        <v>2.5</v>
      </c>
      <c r="BF185" s="48">
        <v>0</v>
      </c>
      <c r="BG185" s="49">
        <v>0</v>
      </c>
      <c r="BH185" s="48">
        <v>0</v>
      </c>
      <c r="BI185" s="49">
        <v>0</v>
      </c>
      <c r="BJ185" s="48">
        <v>39</v>
      </c>
      <c r="BK185" s="49">
        <v>97.5</v>
      </c>
      <c r="BL185" s="48">
        <v>40</v>
      </c>
    </row>
    <row r="186" spans="1:64" ht="15">
      <c r="A186" s="64" t="s">
        <v>252</v>
      </c>
      <c r="B186" s="64" t="s">
        <v>302</v>
      </c>
      <c r="C186" s="65"/>
      <c r="D186" s="66"/>
      <c r="E186" s="67"/>
      <c r="F186" s="68"/>
      <c r="G186" s="65"/>
      <c r="H186" s="69"/>
      <c r="I186" s="70"/>
      <c r="J186" s="70"/>
      <c r="K186" s="34" t="s">
        <v>65</v>
      </c>
      <c r="L186" s="77">
        <v>396</v>
      </c>
      <c r="M186" s="77"/>
      <c r="N186" s="72"/>
      <c r="O186" s="79" t="s">
        <v>307</v>
      </c>
      <c r="P186" s="81">
        <v>43474.98008101852</v>
      </c>
      <c r="Q186" s="79" t="s">
        <v>461</v>
      </c>
      <c r="R186" s="82" t="s">
        <v>533</v>
      </c>
      <c r="S186" s="79" t="s">
        <v>548</v>
      </c>
      <c r="T186" s="79" t="s">
        <v>593</v>
      </c>
      <c r="U186" s="79"/>
      <c r="V186" s="82" t="s">
        <v>699</v>
      </c>
      <c r="W186" s="81">
        <v>43474.98008101852</v>
      </c>
      <c r="X186" s="82" t="s">
        <v>900</v>
      </c>
      <c r="Y186" s="79"/>
      <c r="Z186" s="79"/>
      <c r="AA186" s="85" t="s">
        <v>1123</v>
      </c>
      <c r="AB186" s="79"/>
      <c r="AC186" s="79" t="b">
        <v>0</v>
      </c>
      <c r="AD186" s="79">
        <v>4</v>
      </c>
      <c r="AE186" s="85" t="s">
        <v>1169</v>
      </c>
      <c r="AF186" s="79" t="b">
        <v>0</v>
      </c>
      <c r="AG186" s="79" t="s">
        <v>1182</v>
      </c>
      <c r="AH186" s="79"/>
      <c r="AI186" s="85" t="s">
        <v>1169</v>
      </c>
      <c r="AJ186" s="79" t="b">
        <v>0</v>
      </c>
      <c r="AK186" s="79">
        <v>1</v>
      </c>
      <c r="AL186" s="85" t="s">
        <v>1169</v>
      </c>
      <c r="AM186" s="79" t="s">
        <v>1188</v>
      </c>
      <c r="AN186" s="79" t="b">
        <v>0</v>
      </c>
      <c r="AO186" s="85" t="s">
        <v>1123</v>
      </c>
      <c r="AP186" s="79" t="s">
        <v>176</v>
      </c>
      <c r="AQ186" s="79">
        <v>0</v>
      </c>
      <c r="AR186" s="79">
        <v>0</v>
      </c>
      <c r="AS186" s="79"/>
      <c r="AT186" s="79"/>
      <c r="AU186" s="79"/>
      <c r="AV186" s="79"/>
      <c r="AW186" s="79"/>
      <c r="AX186" s="79"/>
      <c r="AY186" s="79"/>
      <c r="AZ186" s="79"/>
      <c r="BA186">
        <v>11</v>
      </c>
      <c r="BB186" s="78" t="str">
        <f>REPLACE(INDEX(GroupVertices[Group],MATCH(Edges24[[#This Row],[Vertex 1]],GroupVertices[Vertex],0)),1,1,"")</f>
        <v>1</v>
      </c>
      <c r="BC186" s="78" t="str">
        <f>REPLACE(INDEX(GroupVertices[Group],MATCH(Edges24[[#This Row],[Vertex 2]],GroupVertices[Vertex],0)),1,1,"")</f>
        <v>1</v>
      </c>
      <c r="BD186" s="48">
        <v>2</v>
      </c>
      <c r="BE186" s="49">
        <v>5.128205128205129</v>
      </c>
      <c r="BF186" s="48">
        <v>0</v>
      </c>
      <c r="BG186" s="49">
        <v>0</v>
      </c>
      <c r="BH186" s="48">
        <v>0</v>
      </c>
      <c r="BI186" s="49">
        <v>0</v>
      </c>
      <c r="BJ186" s="48">
        <v>37</v>
      </c>
      <c r="BK186" s="49">
        <v>94.87179487179488</v>
      </c>
      <c r="BL186" s="48">
        <v>39</v>
      </c>
    </row>
    <row r="187" spans="1:64" ht="15">
      <c r="A187" s="64" t="s">
        <v>252</v>
      </c>
      <c r="B187" s="64" t="s">
        <v>302</v>
      </c>
      <c r="C187" s="65"/>
      <c r="D187" s="66"/>
      <c r="E187" s="67"/>
      <c r="F187" s="68"/>
      <c r="G187" s="65"/>
      <c r="H187" s="69"/>
      <c r="I187" s="70"/>
      <c r="J187" s="70"/>
      <c r="K187" s="34" t="s">
        <v>65</v>
      </c>
      <c r="L187" s="77">
        <v>399</v>
      </c>
      <c r="M187" s="77"/>
      <c r="N187" s="72"/>
      <c r="O187" s="79" t="s">
        <v>307</v>
      </c>
      <c r="P187" s="81">
        <v>43489.724074074074</v>
      </c>
      <c r="Q187" s="79" t="s">
        <v>462</v>
      </c>
      <c r="R187" s="79"/>
      <c r="S187" s="79"/>
      <c r="T187" s="79" t="s">
        <v>611</v>
      </c>
      <c r="U187" s="82" t="s">
        <v>655</v>
      </c>
      <c r="V187" s="82" t="s">
        <v>655</v>
      </c>
      <c r="W187" s="81">
        <v>43489.724074074074</v>
      </c>
      <c r="X187" s="82" t="s">
        <v>901</v>
      </c>
      <c r="Y187" s="79"/>
      <c r="Z187" s="79"/>
      <c r="AA187" s="85" t="s">
        <v>1124</v>
      </c>
      <c r="AB187" s="79"/>
      <c r="AC187" s="79" t="b">
        <v>0</v>
      </c>
      <c r="AD187" s="79">
        <v>2</v>
      </c>
      <c r="AE187" s="85" t="s">
        <v>1169</v>
      </c>
      <c r="AF187" s="79" t="b">
        <v>0</v>
      </c>
      <c r="AG187" s="79" t="s">
        <v>1182</v>
      </c>
      <c r="AH187" s="79"/>
      <c r="AI187" s="85" t="s">
        <v>1169</v>
      </c>
      <c r="AJ187" s="79" t="b">
        <v>0</v>
      </c>
      <c r="AK187" s="79">
        <v>0</v>
      </c>
      <c r="AL187" s="85" t="s">
        <v>1169</v>
      </c>
      <c r="AM187" s="79" t="s">
        <v>1188</v>
      </c>
      <c r="AN187" s="79" t="b">
        <v>0</v>
      </c>
      <c r="AO187" s="85" t="s">
        <v>1124</v>
      </c>
      <c r="AP187" s="79" t="s">
        <v>176</v>
      </c>
      <c r="AQ187" s="79">
        <v>0</v>
      </c>
      <c r="AR187" s="79">
        <v>0</v>
      </c>
      <c r="AS187" s="79"/>
      <c r="AT187" s="79"/>
      <c r="AU187" s="79"/>
      <c r="AV187" s="79"/>
      <c r="AW187" s="79"/>
      <c r="AX187" s="79"/>
      <c r="AY187" s="79"/>
      <c r="AZ187" s="79"/>
      <c r="BA187">
        <v>11</v>
      </c>
      <c r="BB187" s="78" t="str">
        <f>REPLACE(INDEX(GroupVertices[Group],MATCH(Edges24[[#This Row],[Vertex 1]],GroupVertices[Vertex],0)),1,1,"")</f>
        <v>1</v>
      </c>
      <c r="BC187" s="78" t="str">
        <f>REPLACE(INDEX(GroupVertices[Group],MATCH(Edges24[[#This Row],[Vertex 2]],GroupVertices[Vertex],0)),1,1,"")</f>
        <v>1</v>
      </c>
      <c r="BD187" s="48">
        <v>3</v>
      </c>
      <c r="BE187" s="49">
        <v>8.333333333333334</v>
      </c>
      <c r="BF187" s="48">
        <v>0</v>
      </c>
      <c r="BG187" s="49">
        <v>0</v>
      </c>
      <c r="BH187" s="48">
        <v>0</v>
      </c>
      <c r="BI187" s="49">
        <v>0</v>
      </c>
      <c r="BJ187" s="48">
        <v>33</v>
      </c>
      <c r="BK187" s="49">
        <v>91.66666666666667</v>
      </c>
      <c r="BL187" s="48">
        <v>36</v>
      </c>
    </row>
    <row r="188" spans="1:64" ht="15">
      <c r="A188" s="64" t="s">
        <v>252</v>
      </c>
      <c r="B188" s="64" t="s">
        <v>302</v>
      </c>
      <c r="C188" s="65"/>
      <c r="D188" s="66"/>
      <c r="E188" s="67"/>
      <c r="F188" s="68"/>
      <c r="G188" s="65"/>
      <c r="H188" s="69"/>
      <c r="I188" s="70"/>
      <c r="J188" s="70"/>
      <c r="K188" s="34" t="s">
        <v>65</v>
      </c>
      <c r="L188" s="77">
        <v>401</v>
      </c>
      <c r="M188" s="77"/>
      <c r="N188" s="72"/>
      <c r="O188" s="79" t="s">
        <v>307</v>
      </c>
      <c r="P188" s="81">
        <v>43503.77358796296</v>
      </c>
      <c r="Q188" s="79" t="s">
        <v>463</v>
      </c>
      <c r="R188" s="82" t="s">
        <v>534</v>
      </c>
      <c r="S188" s="79" t="s">
        <v>548</v>
      </c>
      <c r="T188" s="79" t="s">
        <v>612</v>
      </c>
      <c r="U188" s="79"/>
      <c r="V188" s="82" t="s">
        <v>699</v>
      </c>
      <c r="W188" s="81">
        <v>43503.77358796296</v>
      </c>
      <c r="X188" s="82" t="s">
        <v>902</v>
      </c>
      <c r="Y188" s="79"/>
      <c r="Z188" s="79"/>
      <c r="AA188" s="85" t="s">
        <v>1125</v>
      </c>
      <c r="AB188" s="79"/>
      <c r="AC188" s="79" t="b">
        <v>0</v>
      </c>
      <c r="AD188" s="79">
        <v>0</v>
      </c>
      <c r="AE188" s="85" t="s">
        <v>1169</v>
      </c>
      <c r="AF188" s="79" t="b">
        <v>0</v>
      </c>
      <c r="AG188" s="79" t="s">
        <v>1182</v>
      </c>
      <c r="AH188" s="79"/>
      <c r="AI188" s="85" t="s">
        <v>1169</v>
      </c>
      <c r="AJ188" s="79" t="b">
        <v>0</v>
      </c>
      <c r="AK188" s="79">
        <v>0</v>
      </c>
      <c r="AL188" s="85" t="s">
        <v>1169</v>
      </c>
      <c r="AM188" s="79" t="s">
        <v>1188</v>
      </c>
      <c r="AN188" s="79" t="b">
        <v>0</v>
      </c>
      <c r="AO188" s="85" t="s">
        <v>1125</v>
      </c>
      <c r="AP188" s="79" t="s">
        <v>176</v>
      </c>
      <c r="AQ188" s="79">
        <v>0</v>
      </c>
      <c r="AR188" s="79">
        <v>0</v>
      </c>
      <c r="AS188" s="79"/>
      <c r="AT188" s="79"/>
      <c r="AU188" s="79"/>
      <c r="AV188" s="79"/>
      <c r="AW188" s="79"/>
      <c r="AX188" s="79"/>
      <c r="AY188" s="79"/>
      <c r="AZ188" s="79"/>
      <c r="BA188">
        <v>11</v>
      </c>
      <c r="BB188" s="78" t="str">
        <f>REPLACE(INDEX(GroupVertices[Group],MATCH(Edges24[[#This Row],[Vertex 1]],GroupVertices[Vertex],0)),1,1,"")</f>
        <v>1</v>
      </c>
      <c r="BC188" s="78" t="str">
        <f>REPLACE(INDEX(GroupVertices[Group],MATCH(Edges24[[#This Row],[Vertex 2]],GroupVertices[Vertex],0)),1,1,"")</f>
        <v>1</v>
      </c>
      <c r="BD188" s="48">
        <v>1</v>
      </c>
      <c r="BE188" s="49">
        <v>2.857142857142857</v>
      </c>
      <c r="BF188" s="48">
        <v>0</v>
      </c>
      <c r="BG188" s="49">
        <v>0</v>
      </c>
      <c r="BH188" s="48">
        <v>0</v>
      </c>
      <c r="BI188" s="49">
        <v>0</v>
      </c>
      <c r="BJ188" s="48">
        <v>34</v>
      </c>
      <c r="BK188" s="49">
        <v>97.14285714285714</v>
      </c>
      <c r="BL188" s="48">
        <v>35</v>
      </c>
    </row>
    <row r="189" spans="1:64" ht="15">
      <c r="A189" s="64" t="s">
        <v>252</v>
      </c>
      <c r="B189" s="64" t="s">
        <v>302</v>
      </c>
      <c r="C189" s="65"/>
      <c r="D189" s="66"/>
      <c r="E189" s="67"/>
      <c r="F189" s="68"/>
      <c r="G189" s="65"/>
      <c r="H189" s="69"/>
      <c r="I189" s="70"/>
      <c r="J189" s="70"/>
      <c r="K189" s="34" t="s">
        <v>65</v>
      </c>
      <c r="L189" s="77">
        <v>402</v>
      </c>
      <c r="M189" s="77"/>
      <c r="N189" s="72"/>
      <c r="O189" s="79" t="s">
        <v>307</v>
      </c>
      <c r="P189" s="81">
        <v>43504.63796296297</v>
      </c>
      <c r="Q189" s="79" t="s">
        <v>464</v>
      </c>
      <c r="R189" s="79"/>
      <c r="S189" s="79"/>
      <c r="T189" s="79" t="s">
        <v>613</v>
      </c>
      <c r="U189" s="82" t="s">
        <v>656</v>
      </c>
      <c r="V189" s="82" t="s">
        <v>656</v>
      </c>
      <c r="W189" s="81">
        <v>43504.63796296297</v>
      </c>
      <c r="X189" s="82" t="s">
        <v>903</v>
      </c>
      <c r="Y189" s="79"/>
      <c r="Z189" s="79"/>
      <c r="AA189" s="85" t="s">
        <v>1126</v>
      </c>
      <c r="AB189" s="79"/>
      <c r="AC189" s="79" t="b">
        <v>0</v>
      </c>
      <c r="AD189" s="79">
        <v>0</v>
      </c>
      <c r="AE189" s="85" t="s">
        <v>1170</v>
      </c>
      <c r="AF189" s="79" t="b">
        <v>0</v>
      </c>
      <c r="AG189" s="79" t="s">
        <v>1182</v>
      </c>
      <c r="AH189" s="79"/>
      <c r="AI189" s="85" t="s">
        <v>1169</v>
      </c>
      <c r="AJ189" s="79" t="b">
        <v>0</v>
      </c>
      <c r="AK189" s="79">
        <v>0</v>
      </c>
      <c r="AL189" s="85" t="s">
        <v>1169</v>
      </c>
      <c r="AM189" s="79" t="s">
        <v>1188</v>
      </c>
      <c r="AN189" s="79" t="b">
        <v>0</v>
      </c>
      <c r="AO189" s="85" t="s">
        <v>1126</v>
      </c>
      <c r="AP189" s="79" t="s">
        <v>176</v>
      </c>
      <c r="AQ189" s="79">
        <v>0</v>
      </c>
      <c r="AR189" s="79">
        <v>0</v>
      </c>
      <c r="AS189" s="79"/>
      <c r="AT189" s="79"/>
      <c r="AU189" s="79"/>
      <c r="AV189" s="79"/>
      <c r="AW189" s="79"/>
      <c r="AX189" s="79"/>
      <c r="AY189" s="79"/>
      <c r="AZ189" s="79"/>
      <c r="BA189">
        <v>11</v>
      </c>
      <c r="BB189" s="78" t="str">
        <f>REPLACE(INDEX(GroupVertices[Group],MATCH(Edges24[[#This Row],[Vertex 1]],GroupVertices[Vertex],0)),1,1,"")</f>
        <v>1</v>
      </c>
      <c r="BC189" s="78" t="str">
        <f>REPLACE(INDEX(GroupVertices[Group],MATCH(Edges24[[#This Row],[Vertex 2]],GroupVertices[Vertex],0)),1,1,"")</f>
        <v>1</v>
      </c>
      <c r="BD189" s="48">
        <v>1</v>
      </c>
      <c r="BE189" s="49">
        <v>3.4482758620689653</v>
      </c>
      <c r="BF189" s="48">
        <v>0</v>
      </c>
      <c r="BG189" s="49">
        <v>0</v>
      </c>
      <c r="BH189" s="48">
        <v>0</v>
      </c>
      <c r="BI189" s="49">
        <v>0</v>
      </c>
      <c r="BJ189" s="48">
        <v>28</v>
      </c>
      <c r="BK189" s="49">
        <v>96.55172413793103</v>
      </c>
      <c r="BL189" s="48">
        <v>29</v>
      </c>
    </row>
    <row r="190" spans="1:64" ht="15">
      <c r="A190" s="64" t="s">
        <v>262</v>
      </c>
      <c r="B190" s="64" t="s">
        <v>302</v>
      </c>
      <c r="C190" s="65"/>
      <c r="D190" s="66"/>
      <c r="E190" s="67"/>
      <c r="F190" s="68"/>
      <c r="G190" s="65"/>
      <c r="H190" s="69"/>
      <c r="I190" s="70"/>
      <c r="J190" s="70"/>
      <c r="K190" s="34" t="s">
        <v>65</v>
      </c>
      <c r="L190" s="77">
        <v>404</v>
      </c>
      <c r="M190" s="77"/>
      <c r="N190" s="72"/>
      <c r="O190" s="79" t="s">
        <v>307</v>
      </c>
      <c r="P190" s="81">
        <v>43438.28849537037</v>
      </c>
      <c r="Q190" s="79" t="s">
        <v>465</v>
      </c>
      <c r="R190" s="79"/>
      <c r="S190" s="79"/>
      <c r="T190" s="79"/>
      <c r="U190" s="79"/>
      <c r="V190" s="82" t="s">
        <v>710</v>
      </c>
      <c r="W190" s="81">
        <v>43438.28849537037</v>
      </c>
      <c r="X190" s="82" t="s">
        <v>904</v>
      </c>
      <c r="Y190" s="79"/>
      <c r="Z190" s="79"/>
      <c r="AA190" s="85" t="s">
        <v>1127</v>
      </c>
      <c r="AB190" s="79"/>
      <c r="AC190" s="79" t="b">
        <v>0</v>
      </c>
      <c r="AD190" s="79">
        <v>0</v>
      </c>
      <c r="AE190" s="85" t="s">
        <v>1169</v>
      </c>
      <c r="AF190" s="79" t="b">
        <v>0</v>
      </c>
      <c r="AG190" s="79" t="s">
        <v>1182</v>
      </c>
      <c r="AH190" s="79"/>
      <c r="AI190" s="85" t="s">
        <v>1169</v>
      </c>
      <c r="AJ190" s="79" t="b">
        <v>0</v>
      </c>
      <c r="AK190" s="79">
        <v>2</v>
      </c>
      <c r="AL190" s="85" t="s">
        <v>1122</v>
      </c>
      <c r="AM190" s="79" t="s">
        <v>1189</v>
      </c>
      <c r="AN190" s="79" t="b">
        <v>0</v>
      </c>
      <c r="AO190" s="85" t="s">
        <v>1122</v>
      </c>
      <c r="AP190" s="79" t="s">
        <v>176</v>
      </c>
      <c r="AQ190" s="79">
        <v>0</v>
      </c>
      <c r="AR190" s="79">
        <v>0</v>
      </c>
      <c r="AS190" s="79"/>
      <c r="AT190" s="79"/>
      <c r="AU190" s="79"/>
      <c r="AV190" s="79"/>
      <c r="AW190" s="79"/>
      <c r="AX190" s="79"/>
      <c r="AY190" s="79"/>
      <c r="AZ190" s="79"/>
      <c r="BA190">
        <v>5</v>
      </c>
      <c r="BB190" s="78" t="str">
        <f>REPLACE(INDEX(GroupVertices[Group],MATCH(Edges24[[#This Row],[Vertex 1]],GroupVertices[Vertex],0)),1,1,"")</f>
        <v>2</v>
      </c>
      <c r="BC190" s="78" t="str">
        <f>REPLACE(INDEX(GroupVertices[Group],MATCH(Edges24[[#This Row],[Vertex 2]],GroupVertices[Vertex],0)),1,1,"")</f>
        <v>1</v>
      </c>
      <c r="BD190" s="48">
        <v>0</v>
      </c>
      <c r="BE190" s="49">
        <v>0</v>
      </c>
      <c r="BF190" s="48">
        <v>0</v>
      </c>
      <c r="BG190" s="49">
        <v>0</v>
      </c>
      <c r="BH190" s="48">
        <v>0</v>
      </c>
      <c r="BI190" s="49">
        <v>0</v>
      </c>
      <c r="BJ190" s="48">
        <v>20</v>
      </c>
      <c r="BK190" s="49">
        <v>100</v>
      </c>
      <c r="BL190" s="48">
        <v>20</v>
      </c>
    </row>
    <row r="191" spans="1:64" ht="15">
      <c r="A191" s="64" t="s">
        <v>262</v>
      </c>
      <c r="B191" s="64" t="s">
        <v>302</v>
      </c>
      <c r="C191" s="65"/>
      <c r="D191" s="66"/>
      <c r="E191" s="67"/>
      <c r="F191" s="68"/>
      <c r="G191" s="65"/>
      <c r="H191" s="69"/>
      <c r="I191" s="70"/>
      <c r="J191" s="70"/>
      <c r="K191" s="34" t="s">
        <v>65</v>
      </c>
      <c r="L191" s="77">
        <v>406</v>
      </c>
      <c r="M191" s="77"/>
      <c r="N191" s="72"/>
      <c r="O191" s="79" t="s">
        <v>307</v>
      </c>
      <c r="P191" s="81">
        <v>43489.97552083333</v>
      </c>
      <c r="Q191" s="79" t="s">
        <v>419</v>
      </c>
      <c r="R191" s="79"/>
      <c r="S191" s="79"/>
      <c r="T191" s="79"/>
      <c r="U191" s="79"/>
      <c r="V191" s="82" t="s">
        <v>710</v>
      </c>
      <c r="W191" s="81">
        <v>43489.97552083333</v>
      </c>
      <c r="X191" s="82" t="s">
        <v>905</v>
      </c>
      <c r="Y191" s="79"/>
      <c r="Z191" s="79"/>
      <c r="AA191" s="85" t="s">
        <v>1128</v>
      </c>
      <c r="AB191" s="79"/>
      <c r="AC191" s="79" t="b">
        <v>0</v>
      </c>
      <c r="AD191" s="79">
        <v>0</v>
      </c>
      <c r="AE191" s="85" t="s">
        <v>1169</v>
      </c>
      <c r="AF191" s="79" t="b">
        <v>0</v>
      </c>
      <c r="AG191" s="79" t="s">
        <v>1182</v>
      </c>
      <c r="AH191" s="79"/>
      <c r="AI191" s="85" t="s">
        <v>1169</v>
      </c>
      <c r="AJ191" s="79" t="b">
        <v>0</v>
      </c>
      <c r="AK191" s="79">
        <v>2</v>
      </c>
      <c r="AL191" s="85" t="s">
        <v>1124</v>
      </c>
      <c r="AM191" s="79" t="s">
        <v>1189</v>
      </c>
      <c r="AN191" s="79" t="b">
        <v>0</v>
      </c>
      <c r="AO191" s="85" t="s">
        <v>1124</v>
      </c>
      <c r="AP191" s="79" t="s">
        <v>176</v>
      </c>
      <c r="AQ191" s="79">
        <v>0</v>
      </c>
      <c r="AR191" s="79">
        <v>0</v>
      </c>
      <c r="AS191" s="79"/>
      <c r="AT191" s="79"/>
      <c r="AU191" s="79"/>
      <c r="AV191" s="79"/>
      <c r="AW191" s="79"/>
      <c r="AX191" s="79"/>
      <c r="AY191" s="79"/>
      <c r="AZ191" s="79"/>
      <c r="BA191">
        <v>5</v>
      </c>
      <c r="BB191" s="78" t="str">
        <f>REPLACE(INDEX(GroupVertices[Group],MATCH(Edges24[[#This Row],[Vertex 1]],GroupVertices[Vertex],0)),1,1,"")</f>
        <v>2</v>
      </c>
      <c r="BC191" s="78" t="str">
        <f>REPLACE(INDEX(GroupVertices[Group],MATCH(Edges24[[#This Row],[Vertex 2]],GroupVertices[Vertex],0)),1,1,"")</f>
        <v>1</v>
      </c>
      <c r="BD191" s="48">
        <v>1</v>
      </c>
      <c r="BE191" s="49">
        <v>4.545454545454546</v>
      </c>
      <c r="BF191" s="48">
        <v>0</v>
      </c>
      <c r="BG191" s="49">
        <v>0</v>
      </c>
      <c r="BH191" s="48">
        <v>0</v>
      </c>
      <c r="BI191" s="49">
        <v>0</v>
      </c>
      <c r="BJ191" s="48">
        <v>21</v>
      </c>
      <c r="BK191" s="49">
        <v>95.45454545454545</v>
      </c>
      <c r="BL191" s="48">
        <v>22</v>
      </c>
    </row>
    <row r="192" spans="1:64" ht="15">
      <c r="A192" s="64" t="s">
        <v>262</v>
      </c>
      <c r="B192" s="64" t="s">
        <v>302</v>
      </c>
      <c r="C192" s="65"/>
      <c r="D192" s="66"/>
      <c r="E192" s="67"/>
      <c r="F192" s="68"/>
      <c r="G192" s="65"/>
      <c r="H192" s="69"/>
      <c r="I192" s="70"/>
      <c r="J192" s="70"/>
      <c r="K192" s="34" t="s">
        <v>65</v>
      </c>
      <c r="L192" s="77">
        <v>408</v>
      </c>
      <c r="M192" s="77"/>
      <c r="N192" s="72"/>
      <c r="O192" s="79" t="s">
        <v>307</v>
      </c>
      <c r="P192" s="81">
        <v>43504.07424768519</v>
      </c>
      <c r="Q192" s="79" t="s">
        <v>466</v>
      </c>
      <c r="R192" s="79"/>
      <c r="S192" s="79"/>
      <c r="T192" s="79"/>
      <c r="U192" s="79"/>
      <c r="V192" s="82" t="s">
        <v>710</v>
      </c>
      <c r="W192" s="81">
        <v>43504.07424768519</v>
      </c>
      <c r="X192" s="82" t="s">
        <v>906</v>
      </c>
      <c r="Y192" s="79"/>
      <c r="Z192" s="79"/>
      <c r="AA192" s="85" t="s">
        <v>1129</v>
      </c>
      <c r="AB192" s="79"/>
      <c r="AC192" s="79" t="b">
        <v>0</v>
      </c>
      <c r="AD192" s="79">
        <v>0</v>
      </c>
      <c r="AE192" s="85" t="s">
        <v>1169</v>
      </c>
      <c r="AF192" s="79" t="b">
        <v>0</v>
      </c>
      <c r="AG192" s="79" t="s">
        <v>1182</v>
      </c>
      <c r="AH192" s="79"/>
      <c r="AI192" s="85" t="s">
        <v>1169</v>
      </c>
      <c r="AJ192" s="79" t="b">
        <v>0</v>
      </c>
      <c r="AK192" s="79">
        <v>1</v>
      </c>
      <c r="AL192" s="85" t="s">
        <v>1125</v>
      </c>
      <c r="AM192" s="79" t="s">
        <v>1189</v>
      </c>
      <c r="AN192" s="79" t="b">
        <v>0</v>
      </c>
      <c r="AO192" s="85" t="s">
        <v>1125</v>
      </c>
      <c r="AP192" s="79" t="s">
        <v>176</v>
      </c>
      <c r="AQ192" s="79">
        <v>0</v>
      </c>
      <c r="AR192" s="79">
        <v>0</v>
      </c>
      <c r="AS192" s="79"/>
      <c r="AT192" s="79"/>
      <c r="AU192" s="79"/>
      <c r="AV192" s="79"/>
      <c r="AW192" s="79"/>
      <c r="AX192" s="79"/>
      <c r="AY192" s="79"/>
      <c r="AZ192" s="79"/>
      <c r="BA192">
        <v>5</v>
      </c>
      <c r="BB192" s="78" t="str">
        <f>REPLACE(INDEX(GroupVertices[Group],MATCH(Edges24[[#This Row],[Vertex 1]],GroupVertices[Vertex],0)),1,1,"")</f>
        <v>2</v>
      </c>
      <c r="BC192" s="78" t="str">
        <f>REPLACE(INDEX(GroupVertices[Group],MATCH(Edges24[[#This Row],[Vertex 2]],GroupVertices[Vertex],0)),1,1,"")</f>
        <v>1</v>
      </c>
      <c r="BD192" s="48">
        <v>1</v>
      </c>
      <c r="BE192" s="49">
        <v>5.2631578947368425</v>
      </c>
      <c r="BF192" s="48">
        <v>0</v>
      </c>
      <c r="BG192" s="49">
        <v>0</v>
      </c>
      <c r="BH192" s="48">
        <v>0</v>
      </c>
      <c r="BI192" s="49">
        <v>0</v>
      </c>
      <c r="BJ192" s="48">
        <v>18</v>
      </c>
      <c r="BK192" s="49">
        <v>94.73684210526316</v>
      </c>
      <c r="BL192" s="48">
        <v>19</v>
      </c>
    </row>
    <row r="193" spans="1:64" ht="15">
      <c r="A193" s="64" t="s">
        <v>266</v>
      </c>
      <c r="B193" s="64" t="s">
        <v>266</v>
      </c>
      <c r="C193" s="65"/>
      <c r="D193" s="66"/>
      <c r="E193" s="67"/>
      <c r="F193" s="68"/>
      <c r="G193" s="65"/>
      <c r="H193" s="69"/>
      <c r="I193" s="70"/>
      <c r="J193" s="70"/>
      <c r="K193" s="34" t="s">
        <v>65</v>
      </c>
      <c r="L193" s="77">
        <v>409</v>
      </c>
      <c r="M193" s="77"/>
      <c r="N193" s="72"/>
      <c r="O193" s="79" t="s">
        <v>176</v>
      </c>
      <c r="P193" s="81">
        <v>43511.27517361111</v>
      </c>
      <c r="Q193" s="79" t="s">
        <v>467</v>
      </c>
      <c r="R193" s="82" t="s">
        <v>531</v>
      </c>
      <c r="S193" s="79" t="s">
        <v>547</v>
      </c>
      <c r="T193" s="79" t="s">
        <v>614</v>
      </c>
      <c r="U193" s="79"/>
      <c r="V193" s="82" t="s">
        <v>712</v>
      </c>
      <c r="W193" s="81">
        <v>43511.27517361111</v>
      </c>
      <c r="X193" s="82" t="s">
        <v>907</v>
      </c>
      <c r="Y193" s="79"/>
      <c r="Z193" s="79"/>
      <c r="AA193" s="85" t="s">
        <v>1130</v>
      </c>
      <c r="AB193" s="79"/>
      <c r="AC193" s="79" t="b">
        <v>0</v>
      </c>
      <c r="AD193" s="79">
        <v>0</v>
      </c>
      <c r="AE193" s="85" t="s">
        <v>1169</v>
      </c>
      <c r="AF193" s="79" t="b">
        <v>0</v>
      </c>
      <c r="AG193" s="79" t="s">
        <v>1182</v>
      </c>
      <c r="AH193" s="79"/>
      <c r="AI193" s="85" t="s">
        <v>1169</v>
      </c>
      <c r="AJ193" s="79" t="b">
        <v>0</v>
      </c>
      <c r="AK193" s="79">
        <v>1</v>
      </c>
      <c r="AL193" s="85" t="s">
        <v>1169</v>
      </c>
      <c r="AM193" s="79" t="s">
        <v>1189</v>
      </c>
      <c r="AN193" s="79" t="b">
        <v>0</v>
      </c>
      <c r="AO193" s="85" t="s">
        <v>1130</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9</v>
      </c>
      <c r="BC193" s="78" t="str">
        <f>REPLACE(INDEX(GroupVertices[Group],MATCH(Edges24[[#This Row],[Vertex 2]],GroupVertices[Vertex],0)),1,1,"")</f>
        <v>9</v>
      </c>
      <c r="BD193" s="48">
        <v>1</v>
      </c>
      <c r="BE193" s="49">
        <v>3.0303030303030303</v>
      </c>
      <c r="BF193" s="48">
        <v>0</v>
      </c>
      <c r="BG193" s="49">
        <v>0</v>
      </c>
      <c r="BH193" s="48">
        <v>0</v>
      </c>
      <c r="BI193" s="49">
        <v>0</v>
      </c>
      <c r="BJ193" s="48">
        <v>32</v>
      </c>
      <c r="BK193" s="49">
        <v>96.96969696969697</v>
      </c>
      <c r="BL193" s="48">
        <v>33</v>
      </c>
    </row>
    <row r="194" spans="1:64" ht="15">
      <c r="A194" s="64" t="s">
        <v>267</v>
      </c>
      <c r="B194" s="64" t="s">
        <v>266</v>
      </c>
      <c r="C194" s="65"/>
      <c r="D194" s="66"/>
      <c r="E194" s="67"/>
      <c r="F194" s="68"/>
      <c r="G194" s="65"/>
      <c r="H194" s="69"/>
      <c r="I194" s="70"/>
      <c r="J194" s="70"/>
      <c r="K194" s="34" t="s">
        <v>65</v>
      </c>
      <c r="L194" s="77">
        <v>410</v>
      </c>
      <c r="M194" s="77"/>
      <c r="N194" s="72"/>
      <c r="O194" s="79" t="s">
        <v>307</v>
      </c>
      <c r="P194" s="81">
        <v>43511.27982638889</v>
      </c>
      <c r="Q194" s="79" t="s">
        <v>468</v>
      </c>
      <c r="R194" s="79"/>
      <c r="S194" s="79"/>
      <c r="T194" s="79"/>
      <c r="U194" s="79"/>
      <c r="V194" s="82" t="s">
        <v>713</v>
      </c>
      <c r="W194" s="81">
        <v>43511.27982638889</v>
      </c>
      <c r="X194" s="82" t="s">
        <v>908</v>
      </c>
      <c r="Y194" s="79"/>
      <c r="Z194" s="79"/>
      <c r="AA194" s="85" t="s">
        <v>1131</v>
      </c>
      <c r="AB194" s="79"/>
      <c r="AC194" s="79" t="b">
        <v>0</v>
      </c>
      <c r="AD194" s="79">
        <v>0</v>
      </c>
      <c r="AE194" s="85" t="s">
        <v>1169</v>
      </c>
      <c r="AF194" s="79" t="b">
        <v>0</v>
      </c>
      <c r="AG194" s="79" t="s">
        <v>1182</v>
      </c>
      <c r="AH194" s="79"/>
      <c r="AI194" s="85" t="s">
        <v>1169</v>
      </c>
      <c r="AJ194" s="79" t="b">
        <v>0</v>
      </c>
      <c r="AK194" s="79">
        <v>1</v>
      </c>
      <c r="AL194" s="85" t="s">
        <v>1130</v>
      </c>
      <c r="AM194" s="79" t="s">
        <v>1189</v>
      </c>
      <c r="AN194" s="79" t="b">
        <v>0</v>
      </c>
      <c r="AO194" s="85" t="s">
        <v>1130</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9</v>
      </c>
      <c r="BC194" s="78" t="str">
        <f>REPLACE(INDEX(GroupVertices[Group],MATCH(Edges24[[#This Row],[Vertex 2]],GroupVertices[Vertex],0)),1,1,"")</f>
        <v>9</v>
      </c>
      <c r="BD194" s="48">
        <v>0</v>
      </c>
      <c r="BE194" s="49">
        <v>0</v>
      </c>
      <c r="BF194" s="48">
        <v>0</v>
      </c>
      <c r="BG194" s="49">
        <v>0</v>
      </c>
      <c r="BH194" s="48">
        <v>0</v>
      </c>
      <c r="BI194" s="49">
        <v>0</v>
      </c>
      <c r="BJ194" s="48">
        <v>23</v>
      </c>
      <c r="BK194" s="49">
        <v>100</v>
      </c>
      <c r="BL194" s="48">
        <v>23</v>
      </c>
    </row>
    <row r="195" spans="1:64" ht="15">
      <c r="A195" s="64" t="s">
        <v>268</v>
      </c>
      <c r="B195" s="64" t="s">
        <v>262</v>
      </c>
      <c r="C195" s="65"/>
      <c r="D195" s="66"/>
      <c r="E195" s="67"/>
      <c r="F195" s="68"/>
      <c r="G195" s="65"/>
      <c r="H195" s="69"/>
      <c r="I195" s="70"/>
      <c r="J195" s="70"/>
      <c r="K195" s="34" t="s">
        <v>65</v>
      </c>
      <c r="L195" s="77">
        <v>411</v>
      </c>
      <c r="M195" s="77"/>
      <c r="N195" s="72"/>
      <c r="O195" s="79" t="s">
        <v>307</v>
      </c>
      <c r="P195" s="81">
        <v>43511.318090277775</v>
      </c>
      <c r="Q195" s="79" t="s">
        <v>469</v>
      </c>
      <c r="R195" s="79"/>
      <c r="S195" s="79"/>
      <c r="T195" s="79"/>
      <c r="U195" s="79"/>
      <c r="V195" s="82" t="s">
        <v>714</v>
      </c>
      <c r="W195" s="81">
        <v>43511.318090277775</v>
      </c>
      <c r="X195" s="82" t="s">
        <v>909</v>
      </c>
      <c r="Y195" s="79"/>
      <c r="Z195" s="79"/>
      <c r="AA195" s="85" t="s">
        <v>1132</v>
      </c>
      <c r="AB195" s="79"/>
      <c r="AC195" s="79" t="b">
        <v>0</v>
      </c>
      <c r="AD195" s="79">
        <v>0</v>
      </c>
      <c r="AE195" s="85" t="s">
        <v>1169</v>
      </c>
      <c r="AF195" s="79" t="b">
        <v>0</v>
      </c>
      <c r="AG195" s="79" t="s">
        <v>1182</v>
      </c>
      <c r="AH195" s="79"/>
      <c r="AI195" s="85" t="s">
        <v>1169</v>
      </c>
      <c r="AJ195" s="79" t="b">
        <v>0</v>
      </c>
      <c r="AK195" s="79">
        <v>1</v>
      </c>
      <c r="AL195" s="85" t="s">
        <v>1162</v>
      </c>
      <c r="AM195" s="79" t="s">
        <v>1187</v>
      </c>
      <c r="AN195" s="79" t="b">
        <v>0</v>
      </c>
      <c r="AO195" s="85" t="s">
        <v>1162</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2</v>
      </c>
      <c r="BE195" s="49">
        <v>7.142857142857143</v>
      </c>
      <c r="BF195" s="48">
        <v>0</v>
      </c>
      <c r="BG195" s="49">
        <v>0</v>
      </c>
      <c r="BH195" s="48">
        <v>0</v>
      </c>
      <c r="BI195" s="49">
        <v>0</v>
      </c>
      <c r="BJ195" s="48">
        <v>26</v>
      </c>
      <c r="BK195" s="49">
        <v>92.85714285714286</v>
      </c>
      <c r="BL195" s="48">
        <v>28</v>
      </c>
    </row>
    <row r="196" spans="1:64" ht="15">
      <c r="A196" s="64" t="s">
        <v>269</v>
      </c>
      <c r="B196" s="64" t="s">
        <v>269</v>
      </c>
      <c r="C196" s="65"/>
      <c r="D196" s="66"/>
      <c r="E196" s="67"/>
      <c r="F196" s="68"/>
      <c r="G196" s="65"/>
      <c r="H196" s="69"/>
      <c r="I196" s="70"/>
      <c r="J196" s="70"/>
      <c r="K196" s="34" t="s">
        <v>65</v>
      </c>
      <c r="L196" s="77">
        <v>412</v>
      </c>
      <c r="M196" s="77"/>
      <c r="N196" s="72"/>
      <c r="O196" s="79" t="s">
        <v>176</v>
      </c>
      <c r="P196" s="81">
        <v>43438.60627314815</v>
      </c>
      <c r="Q196" s="79" t="s">
        <v>470</v>
      </c>
      <c r="R196" s="82" t="s">
        <v>535</v>
      </c>
      <c r="S196" s="79" t="s">
        <v>547</v>
      </c>
      <c r="T196" s="79"/>
      <c r="U196" s="79"/>
      <c r="V196" s="82" t="s">
        <v>715</v>
      </c>
      <c r="W196" s="81">
        <v>43438.60627314815</v>
      </c>
      <c r="X196" s="82" t="s">
        <v>910</v>
      </c>
      <c r="Y196" s="79"/>
      <c r="Z196" s="79"/>
      <c r="AA196" s="85" t="s">
        <v>1133</v>
      </c>
      <c r="AB196" s="79"/>
      <c r="AC196" s="79" t="b">
        <v>0</v>
      </c>
      <c r="AD196" s="79">
        <v>0</v>
      </c>
      <c r="AE196" s="85" t="s">
        <v>1169</v>
      </c>
      <c r="AF196" s="79" t="b">
        <v>0</v>
      </c>
      <c r="AG196" s="79" t="s">
        <v>1182</v>
      </c>
      <c r="AH196" s="79"/>
      <c r="AI196" s="85" t="s">
        <v>1169</v>
      </c>
      <c r="AJ196" s="79" t="b">
        <v>0</v>
      </c>
      <c r="AK196" s="79">
        <v>0</v>
      </c>
      <c r="AL196" s="85" t="s">
        <v>1169</v>
      </c>
      <c r="AM196" s="79" t="s">
        <v>1204</v>
      </c>
      <c r="AN196" s="79" t="b">
        <v>0</v>
      </c>
      <c r="AO196" s="85" t="s">
        <v>1133</v>
      </c>
      <c r="AP196" s="79" t="s">
        <v>176</v>
      </c>
      <c r="AQ196" s="79">
        <v>0</v>
      </c>
      <c r="AR196" s="79">
        <v>0</v>
      </c>
      <c r="AS196" s="79"/>
      <c r="AT196" s="79"/>
      <c r="AU196" s="79"/>
      <c r="AV196" s="79"/>
      <c r="AW196" s="79"/>
      <c r="AX196" s="79"/>
      <c r="AY196" s="79"/>
      <c r="AZ196" s="79"/>
      <c r="BA196">
        <v>7</v>
      </c>
      <c r="BB196" s="78" t="str">
        <f>REPLACE(INDEX(GroupVertices[Group],MATCH(Edges24[[#This Row],[Vertex 1]],GroupVertices[Vertex],0)),1,1,"")</f>
        <v>10</v>
      </c>
      <c r="BC196" s="78" t="str">
        <f>REPLACE(INDEX(GroupVertices[Group],MATCH(Edges24[[#This Row],[Vertex 2]],GroupVertices[Vertex],0)),1,1,"")</f>
        <v>10</v>
      </c>
      <c r="BD196" s="48">
        <v>1</v>
      </c>
      <c r="BE196" s="49">
        <v>11.11111111111111</v>
      </c>
      <c r="BF196" s="48">
        <v>0</v>
      </c>
      <c r="BG196" s="49">
        <v>0</v>
      </c>
      <c r="BH196" s="48">
        <v>0</v>
      </c>
      <c r="BI196" s="49">
        <v>0</v>
      </c>
      <c r="BJ196" s="48">
        <v>8</v>
      </c>
      <c r="BK196" s="49">
        <v>88.88888888888889</v>
      </c>
      <c r="BL196" s="48">
        <v>9</v>
      </c>
    </row>
    <row r="197" spans="1:64" ht="15">
      <c r="A197" s="64" t="s">
        <v>269</v>
      </c>
      <c r="B197" s="64" t="s">
        <v>269</v>
      </c>
      <c r="C197" s="65"/>
      <c r="D197" s="66"/>
      <c r="E197" s="67"/>
      <c r="F197" s="68"/>
      <c r="G197" s="65"/>
      <c r="H197" s="69"/>
      <c r="I197" s="70"/>
      <c r="J197" s="70"/>
      <c r="K197" s="34" t="s">
        <v>65</v>
      </c>
      <c r="L197" s="77">
        <v>413</v>
      </c>
      <c r="M197" s="77"/>
      <c r="N197" s="72"/>
      <c r="O197" s="79" t="s">
        <v>176</v>
      </c>
      <c r="P197" s="81">
        <v>43444.56597222222</v>
      </c>
      <c r="Q197" s="79" t="s">
        <v>471</v>
      </c>
      <c r="R197" s="82" t="s">
        <v>510</v>
      </c>
      <c r="S197" s="79" t="s">
        <v>547</v>
      </c>
      <c r="T197" s="79"/>
      <c r="U197" s="79"/>
      <c r="V197" s="82" t="s">
        <v>715</v>
      </c>
      <c r="W197" s="81">
        <v>43444.56597222222</v>
      </c>
      <c r="X197" s="82" t="s">
        <v>911</v>
      </c>
      <c r="Y197" s="79"/>
      <c r="Z197" s="79"/>
      <c r="AA197" s="85" t="s">
        <v>1134</v>
      </c>
      <c r="AB197" s="79"/>
      <c r="AC197" s="79" t="b">
        <v>0</v>
      </c>
      <c r="AD197" s="79">
        <v>0</v>
      </c>
      <c r="AE197" s="85" t="s">
        <v>1169</v>
      </c>
      <c r="AF197" s="79" t="b">
        <v>0</v>
      </c>
      <c r="AG197" s="79" t="s">
        <v>1182</v>
      </c>
      <c r="AH197" s="79"/>
      <c r="AI197" s="85" t="s">
        <v>1169</v>
      </c>
      <c r="AJ197" s="79" t="b">
        <v>0</v>
      </c>
      <c r="AK197" s="79">
        <v>0</v>
      </c>
      <c r="AL197" s="85" t="s">
        <v>1169</v>
      </c>
      <c r="AM197" s="79" t="s">
        <v>1204</v>
      </c>
      <c r="AN197" s="79" t="b">
        <v>0</v>
      </c>
      <c r="AO197" s="85" t="s">
        <v>1134</v>
      </c>
      <c r="AP197" s="79" t="s">
        <v>176</v>
      </c>
      <c r="AQ197" s="79">
        <v>0</v>
      </c>
      <c r="AR197" s="79">
        <v>0</v>
      </c>
      <c r="AS197" s="79"/>
      <c r="AT197" s="79"/>
      <c r="AU197" s="79"/>
      <c r="AV197" s="79"/>
      <c r="AW197" s="79"/>
      <c r="AX197" s="79"/>
      <c r="AY197" s="79"/>
      <c r="AZ197" s="79"/>
      <c r="BA197">
        <v>7</v>
      </c>
      <c r="BB197" s="78" t="str">
        <f>REPLACE(INDEX(GroupVertices[Group],MATCH(Edges24[[#This Row],[Vertex 1]],GroupVertices[Vertex],0)),1,1,"")</f>
        <v>10</v>
      </c>
      <c r="BC197" s="78" t="str">
        <f>REPLACE(INDEX(GroupVertices[Group],MATCH(Edges24[[#This Row],[Vertex 2]],GroupVertices[Vertex],0)),1,1,"")</f>
        <v>10</v>
      </c>
      <c r="BD197" s="48">
        <v>0</v>
      </c>
      <c r="BE197" s="49">
        <v>0</v>
      </c>
      <c r="BF197" s="48">
        <v>0</v>
      </c>
      <c r="BG197" s="49">
        <v>0</v>
      </c>
      <c r="BH197" s="48">
        <v>0</v>
      </c>
      <c r="BI197" s="49">
        <v>0</v>
      </c>
      <c r="BJ197" s="48">
        <v>7</v>
      </c>
      <c r="BK197" s="49">
        <v>100</v>
      </c>
      <c r="BL197" s="48">
        <v>7</v>
      </c>
    </row>
    <row r="198" spans="1:64" ht="15">
      <c r="A198" s="64" t="s">
        <v>269</v>
      </c>
      <c r="B198" s="64" t="s">
        <v>269</v>
      </c>
      <c r="C198" s="65"/>
      <c r="D198" s="66"/>
      <c r="E198" s="67"/>
      <c r="F198" s="68"/>
      <c r="G198" s="65"/>
      <c r="H198" s="69"/>
      <c r="I198" s="70"/>
      <c r="J198" s="70"/>
      <c r="K198" s="34" t="s">
        <v>65</v>
      </c>
      <c r="L198" s="77">
        <v>414</v>
      </c>
      <c r="M198" s="77"/>
      <c r="N198" s="72"/>
      <c r="O198" s="79" t="s">
        <v>176</v>
      </c>
      <c r="P198" s="81">
        <v>43444.63680555556</v>
      </c>
      <c r="Q198" s="79" t="s">
        <v>472</v>
      </c>
      <c r="R198" s="82" t="s">
        <v>535</v>
      </c>
      <c r="S198" s="79" t="s">
        <v>547</v>
      </c>
      <c r="T198" s="79" t="s">
        <v>615</v>
      </c>
      <c r="U198" s="79"/>
      <c r="V198" s="82" t="s">
        <v>715</v>
      </c>
      <c r="W198" s="81">
        <v>43444.63680555556</v>
      </c>
      <c r="X198" s="82" t="s">
        <v>912</v>
      </c>
      <c r="Y198" s="79"/>
      <c r="Z198" s="79"/>
      <c r="AA198" s="85" t="s">
        <v>1135</v>
      </c>
      <c r="AB198" s="79"/>
      <c r="AC198" s="79" t="b">
        <v>0</v>
      </c>
      <c r="AD198" s="79">
        <v>0</v>
      </c>
      <c r="AE198" s="85" t="s">
        <v>1169</v>
      </c>
      <c r="AF198" s="79" t="b">
        <v>0</v>
      </c>
      <c r="AG198" s="79" t="s">
        <v>1182</v>
      </c>
      <c r="AH198" s="79"/>
      <c r="AI198" s="85" t="s">
        <v>1169</v>
      </c>
      <c r="AJ198" s="79" t="b">
        <v>0</v>
      </c>
      <c r="AK198" s="79">
        <v>0</v>
      </c>
      <c r="AL198" s="85" t="s">
        <v>1169</v>
      </c>
      <c r="AM198" s="79" t="s">
        <v>1204</v>
      </c>
      <c r="AN198" s="79" t="b">
        <v>0</v>
      </c>
      <c r="AO198" s="85" t="s">
        <v>1135</v>
      </c>
      <c r="AP198" s="79" t="s">
        <v>176</v>
      </c>
      <c r="AQ198" s="79">
        <v>0</v>
      </c>
      <c r="AR198" s="79">
        <v>0</v>
      </c>
      <c r="AS198" s="79"/>
      <c r="AT198" s="79"/>
      <c r="AU198" s="79"/>
      <c r="AV198" s="79"/>
      <c r="AW198" s="79"/>
      <c r="AX198" s="79"/>
      <c r="AY198" s="79"/>
      <c r="AZ198" s="79"/>
      <c r="BA198">
        <v>7</v>
      </c>
      <c r="BB198" s="78" t="str">
        <f>REPLACE(INDEX(GroupVertices[Group],MATCH(Edges24[[#This Row],[Vertex 1]],GroupVertices[Vertex],0)),1,1,"")</f>
        <v>10</v>
      </c>
      <c r="BC198" s="78" t="str">
        <f>REPLACE(INDEX(GroupVertices[Group],MATCH(Edges24[[#This Row],[Vertex 2]],GroupVertices[Vertex],0)),1,1,"")</f>
        <v>10</v>
      </c>
      <c r="BD198" s="48">
        <v>1</v>
      </c>
      <c r="BE198" s="49">
        <v>10</v>
      </c>
      <c r="BF198" s="48">
        <v>0</v>
      </c>
      <c r="BG198" s="49">
        <v>0</v>
      </c>
      <c r="BH198" s="48">
        <v>0</v>
      </c>
      <c r="BI198" s="49">
        <v>0</v>
      </c>
      <c r="BJ198" s="48">
        <v>9</v>
      </c>
      <c r="BK198" s="49">
        <v>90</v>
      </c>
      <c r="BL198" s="48">
        <v>10</v>
      </c>
    </row>
    <row r="199" spans="1:64" ht="15">
      <c r="A199" s="64" t="s">
        <v>269</v>
      </c>
      <c r="B199" s="64" t="s">
        <v>269</v>
      </c>
      <c r="C199" s="65"/>
      <c r="D199" s="66"/>
      <c r="E199" s="67"/>
      <c r="F199" s="68"/>
      <c r="G199" s="65"/>
      <c r="H199" s="69"/>
      <c r="I199" s="70"/>
      <c r="J199" s="70"/>
      <c r="K199" s="34" t="s">
        <v>65</v>
      </c>
      <c r="L199" s="77">
        <v>415</v>
      </c>
      <c r="M199" s="77"/>
      <c r="N199" s="72"/>
      <c r="O199" s="79" t="s">
        <v>176</v>
      </c>
      <c r="P199" s="81">
        <v>43472.56600694444</v>
      </c>
      <c r="Q199" s="79" t="s">
        <v>471</v>
      </c>
      <c r="R199" s="82" t="s">
        <v>510</v>
      </c>
      <c r="S199" s="79" t="s">
        <v>547</v>
      </c>
      <c r="T199" s="79"/>
      <c r="U199" s="79"/>
      <c r="V199" s="82" t="s">
        <v>715</v>
      </c>
      <c r="W199" s="81">
        <v>43472.56600694444</v>
      </c>
      <c r="X199" s="82" t="s">
        <v>913</v>
      </c>
      <c r="Y199" s="79"/>
      <c r="Z199" s="79"/>
      <c r="AA199" s="85" t="s">
        <v>1136</v>
      </c>
      <c r="AB199" s="79"/>
      <c r="AC199" s="79" t="b">
        <v>0</v>
      </c>
      <c r="AD199" s="79">
        <v>0</v>
      </c>
      <c r="AE199" s="85" t="s">
        <v>1169</v>
      </c>
      <c r="AF199" s="79" t="b">
        <v>0</v>
      </c>
      <c r="AG199" s="79" t="s">
        <v>1182</v>
      </c>
      <c r="AH199" s="79"/>
      <c r="AI199" s="85" t="s">
        <v>1169</v>
      </c>
      <c r="AJ199" s="79" t="b">
        <v>0</v>
      </c>
      <c r="AK199" s="79">
        <v>0</v>
      </c>
      <c r="AL199" s="85" t="s">
        <v>1169</v>
      </c>
      <c r="AM199" s="79" t="s">
        <v>1204</v>
      </c>
      <c r="AN199" s="79" t="b">
        <v>0</v>
      </c>
      <c r="AO199" s="85" t="s">
        <v>1136</v>
      </c>
      <c r="AP199" s="79" t="s">
        <v>176</v>
      </c>
      <c r="AQ199" s="79">
        <v>0</v>
      </c>
      <c r="AR199" s="79">
        <v>0</v>
      </c>
      <c r="AS199" s="79"/>
      <c r="AT199" s="79"/>
      <c r="AU199" s="79"/>
      <c r="AV199" s="79"/>
      <c r="AW199" s="79"/>
      <c r="AX199" s="79"/>
      <c r="AY199" s="79"/>
      <c r="AZ199" s="79"/>
      <c r="BA199">
        <v>7</v>
      </c>
      <c r="BB199" s="78" t="str">
        <f>REPLACE(INDEX(GroupVertices[Group],MATCH(Edges24[[#This Row],[Vertex 1]],GroupVertices[Vertex],0)),1,1,"")</f>
        <v>10</v>
      </c>
      <c r="BC199" s="78" t="str">
        <f>REPLACE(INDEX(GroupVertices[Group],MATCH(Edges24[[#This Row],[Vertex 2]],GroupVertices[Vertex],0)),1,1,"")</f>
        <v>10</v>
      </c>
      <c r="BD199" s="48">
        <v>0</v>
      </c>
      <c r="BE199" s="49">
        <v>0</v>
      </c>
      <c r="BF199" s="48">
        <v>0</v>
      </c>
      <c r="BG199" s="49">
        <v>0</v>
      </c>
      <c r="BH199" s="48">
        <v>0</v>
      </c>
      <c r="BI199" s="49">
        <v>0</v>
      </c>
      <c r="BJ199" s="48">
        <v>7</v>
      </c>
      <c r="BK199" s="49">
        <v>100</v>
      </c>
      <c r="BL199" s="48">
        <v>7</v>
      </c>
    </row>
    <row r="200" spans="1:64" ht="15">
      <c r="A200" s="64" t="s">
        <v>269</v>
      </c>
      <c r="B200" s="64" t="s">
        <v>269</v>
      </c>
      <c r="C200" s="65"/>
      <c r="D200" s="66"/>
      <c r="E200" s="67"/>
      <c r="F200" s="68"/>
      <c r="G200" s="65"/>
      <c r="H200" s="69"/>
      <c r="I200" s="70"/>
      <c r="J200" s="70"/>
      <c r="K200" s="34" t="s">
        <v>65</v>
      </c>
      <c r="L200" s="77">
        <v>416</v>
      </c>
      <c r="M200" s="77"/>
      <c r="N200" s="72"/>
      <c r="O200" s="79" t="s">
        <v>176</v>
      </c>
      <c r="P200" s="81">
        <v>43502.721550925926</v>
      </c>
      <c r="Q200" s="79" t="s">
        <v>473</v>
      </c>
      <c r="R200" s="82" t="s">
        <v>506</v>
      </c>
      <c r="S200" s="79" t="s">
        <v>547</v>
      </c>
      <c r="T200" s="79"/>
      <c r="U200" s="79"/>
      <c r="V200" s="82" t="s">
        <v>715</v>
      </c>
      <c r="W200" s="81">
        <v>43502.721550925926</v>
      </c>
      <c r="X200" s="82" t="s">
        <v>914</v>
      </c>
      <c r="Y200" s="79"/>
      <c r="Z200" s="79"/>
      <c r="AA200" s="85" t="s">
        <v>1137</v>
      </c>
      <c r="AB200" s="79"/>
      <c r="AC200" s="79" t="b">
        <v>0</v>
      </c>
      <c r="AD200" s="79">
        <v>0</v>
      </c>
      <c r="AE200" s="85" t="s">
        <v>1169</v>
      </c>
      <c r="AF200" s="79" t="b">
        <v>0</v>
      </c>
      <c r="AG200" s="79" t="s">
        <v>1182</v>
      </c>
      <c r="AH200" s="79"/>
      <c r="AI200" s="85" t="s">
        <v>1169</v>
      </c>
      <c r="AJ200" s="79" t="b">
        <v>0</v>
      </c>
      <c r="AK200" s="79">
        <v>0</v>
      </c>
      <c r="AL200" s="85" t="s">
        <v>1169</v>
      </c>
      <c r="AM200" s="79" t="s">
        <v>1204</v>
      </c>
      <c r="AN200" s="79" t="b">
        <v>0</v>
      </c>
      <c r="AO200" s="85" t="s">
        <v>1137</v>
      </c>
      <c r="AP200" s="79" t="s">
        <v>176</v>
      </c>
      <c r="AQ200" s="79">
        <v>0</v>
      </c>
      <c r="AR200" s="79">
        <v>0</v>
      </c>
      <c r="AS200" s="79"/>
      <c r="AT200" s="79"/>
      <c r="AU200" s="79"/>
      <c r="AV200" s="79"/>
      <c r="AW200" s="79"/>
      <c r="AX200" s="79"/>
      <c r="AY200" s="79"/>
      <c r="AZ200" s="79"/>
      <c r="BA200">
        <v>7</v>
      </c>
      <c r="BB200" s="78" t="str">
        <f>REPLACE(INDEX(GroupVertices[Group],MATCH(Edges24[[#This Row],[Vertex 1]],GroupVertices[Vertex],0)),1,1,"")</f>
        <v>10</v>
      </c>
      <c r="BC200" s="78" t="str">
        <f>REPLACE(INDEX(GroupVertices[Group],MATCH(Edges24[[#This Row],[Vertex 2]],GroupVertices[Vertex],0)),1,1,"")</f>
        <v>10</v>
      </c>
      <c r="BD200" s="48">
        <v>0</v>
      </c>
      <c r="BE200" s="49">
        <v>0</v>
      </c>
      <c r="BF200" s="48">
        <v>0</v>
      </c>
      <c r="BG200" s="49">
        <v>0</v>
      </c>
      <c r="BH200" s="48">
        <v>0</v>
      </c>
      <c r="BI200" s="49">
        <v>0</v>
      </c>
      <c r="BJ200" s="48">
        <v>8</v>
      </c>
      <c r="BK200" s="49">
        <v>100</v>
      </c>
      <c r="BL200" s="48">
        <v>8</v>
      </c>
    </row>
    <row r="201" spans="1:64" ht="15">
      <c r="A201" s="64" t="s">
        <v>269</v>
      </c>
      <c r="B201" s="64" t="s">
        <v>269</v>
      </c>
      <c r="C201" s="65"/>
      <c r="D201" s="66"/>
      <c r="E201" s="67"/>
      <c r="F201" s="68"/>
      <c r="G201" s="65"/>
      <c r="H201" s="69"/>
      <c r="I201" s="70"/>
      <c r="J201" s="70"/>
      <c r="K201" s="34" t="s">
        <v>65</v>
      </c>
      <c r="L201" s="77">
        <v>417</v>
      </c>
      <c r="M201" s="77"/>
      <c r="N201" s="72"/>
      <c r="O201" s="79" t="s">
        <v>176</v>
      </c>
      <c r="P201" s="81">
        <v>43511.312581018516</v>
      </c>
      <c r="Q201" s="79" t="s">
        <v>474</v>
      </c>
      <c r="R201" s="82" t="s">
        <v>531</v>
      </c>
      <c r="S201" s="79" t="s">
        <v>547</v>
      </c>
      <c r="T201" s="79" t="s">
        <v>562</v>
      </c>
      <c r="U201" s="79"/>
      <c r="V201" s="82" t="s">
        <v>715</v>
      </c>
      <c r="W201" s="81">
        <v>43511.312581018516</v>
      </c>
      <c r="X201" s="82" t="s">
        <v>915</v>
      </c>
      <c r="Y201" s="79"/>
      <c r="Z201" s="79"/>
      <c r="AA201" s="85" t="s">
        <v>1138</v>
      </c>
      <c r="AB201" s="79"/>
      <c r="AC201" s="79" t="b">
        <v>0</v>
      </c>
      <c r="AD201" s="79">
        <v>0</v>
      </c>
      <c r="AE201" s="85" t="s">
        <v>1169</v>
      </c>
      <c r="AF201" s="79" t="b">
        <v>0</v>
      </c>
      <c r="AG201" s="79" t="s">
        <v>1182</v>
      </c>
      <c r="AH201" s="79"/>
      <c r="AI201" s="85" t="s">
        <v>1169</v>
      </c>
      <c r="AJ201" s="79" t="b">
        <v>0</v>
      </c>
      <c r="AK201" s="79">
        <v>0</v>
      </c>
      <c r="AL201" s="85" t="s">
        <v>1169</v>
      </c>
      <c r="AM201" s="79" t="s">
        <v>1204</v>
      </c>
      <c r="AN201" s="79" t="b">
        <v>0</v>
      </c>
      <c r="AO201" s="85" t="s">
        <v>1138</v>
      </c>
      <c r="AP201" s="79" t="s">
        <v>176</v>
      </c>
      <c r="AQ201" s="79">
        <v>0</v>
      </c>
      <c r="AR201" s="79">
        <v>0</v>
      </c>
      <c r="AS201" s="79"/>
      <c r="AT201" s="79"/>
      <c r="AU201" s="79"/>
      <c r="AV201" s="79"/>
      <c r="AW201" s="79"/>
      <c r="AX201" s="79"/>
      <c r="AY201" s="79"/>
      <c r="AZ201" s="79"/>
      <c r="BA201">
        <v>7</v>
      </c>
      <c r="BB201" s="78" t="str">
        <f>REPLACE(INDEX(GroupVertices[Group],MATCH(Edges24[[#This Row],[Vertex 1]],GroupVertices[Vertex],0)),1,1,"")</f>
        <v>10</v>
      </c>
      <c r="BC201" s="78" t="str">
        <f>REPLACE(INDEX(GroupVertices[Group],MATCH(Edges24[[#This Row],[Vertex 2]],GroupVertices[Vertex],0)),1,1,"")</f>
        <v>10</v>
      </c>
      <c r="BD201" s="48">
        <v>0</v>
      </c>
      <c r="BE201" s="49">
        <v>0</v>
      </c>
      <c r="BF201" s="48">
        <v>0</v>
      </c>
      <c r="BG201" s="49">
        <v>0</v>
      </c>
      <c r="BH201" s="48">
        <v>0</v>
      </c>
      <c r="BI201" s="49">
        <v>0</v>
      </c>
      <c r="BJ201" s="48">
        <v>7</v>
      </c>
      <c r="BK201" s="49">
        <v>100</v>
      </c>
      <c r="BL201" s="48">
        <v>7</v>
      </c>
    </row>
    <row r="202" spans="1:64" ht="15">
      <c r="A202" s="64" t="s">
        <v>269</v>
      </c>
      <c r="B202" s="64" t="s">
        <v>269</v>
      </c>
      <c r="C202" s="65"/>
      <c r="D202" s="66"/>
      <c r="E202" s="67"/>
      <c r="F202" s="68"/>
      <c r="G202" s="65"/>
      <c r="H202" s="69"/>
      <c r="I202" s="70"/>
      <c r="J202" s="70"/>
      <c r="K202" s="34" t="s">
        <v>65</v>
      </c>
      <c r="L202" s="77">
        <v>418</v>
      </c>
      <c r="M202" s="77"/>
      <c r="N202" s="72"/>
      <c r="O202" s="79" t="s">
        <v>176</v>
      </c>
      <c r="P202" s="81">
        <v>43511.50347222222</v>
      </c>
      <c r="Q202" s="79" t="s">
        <v>471</v>
      </c>
      <c r="R202" s="82" t="s">
        <v>510</v>
      </c>
      <c r="S202" s="79" t="s">
        <v>547</v>
      </c>
      <c r="T202" s="79"/>
      <c r="U202" s="79"/>
      <c r="V202" s="82" t="s">
        <v>715</v>
      </c>
      <c r="W202" s="81">
        <v>43511.50347222222</v>
      </c>
      <c r="X202" s="82" t="s">
        <v>916</v>
      </c>
      <c r="Y202" s="79"/>
      <c r="Z202" s="79"/>
      <c r="AA202" s="85" t="s">
        <v>1139</v>
      </c>
      <c r="AB202" s="79"/>
      <c r="AC202" s="79" t="b">
        <v>0</v>
      </c>
      <c r="AD202" s="79">
        <v>0</v>
      </c>
      <c r="AE202" s="85" t="s">
        <v>1169</v>
      </c>
      <c r="AF202" s="79" t="b">
        <v>0</v>
      </c>
      <c r="AG202" s="79" t="s">
        <v>1182</v>
      </c>
      <c r="AH202" s="79"/>
      <c r="AI202" s="85" t="s">
        <v>1169</v>
      </c>
      <c r="AJ202" s="79" t="b">
        <v>0</v>
      </c>
      <c r="AK202" s="79">
        <v>0</v>
      </c>
      <c r="AL202" s="85" t="s">
        <v>1169</v>
      </c>
      <c r="AM202" s="79" t="s">
        <v>1204</v>
      </c>
      <c r="AN202" s="79" t="b">
        <v>0</v>
      </c>
      <c r="AO202" s="85" t="s">
        <v>1139</v>
      </c>
      <c r="AP202" s="79" t="s">
        <v>176</v>
      </c>
      <c r="AQ202" s="79">
        <v>0</v>
      </c>
      <c r="AR202" s="79">
        <v>0</v>
      </c>
      <c r="AS202" s="79"/>
      <c r="AT202" s="79"/>
      <c r="AU202" s="79"/>
      <c r="AV202" s="79"/>
      <c r="AW202" s="79"/>
      <c r="AX202" s="79"/>
      <c r="AY202" s="79"/>
      <c r="AZ202" s="79"/>
      <c r="BA202">
        <v>7</v>
      </c>
      <c r="BB202" s="78" t="str">
        <f>REPLACE(INDEX(GroupVertices[Group],MATCH(Edges24[[#This Row],[Vertex 1]],GroupVertices[Vertex],0)),1,1,"")</f>
        <v>10</v>
      </c>
      <c r="BC202" s="78" t="str">
        <f>REPLACE(INDEX(GroupVertices[Group],MATCH(Edges24[[#This Row],[Vertex 2]],GroupVertices[Vertex],0)),1,1,"")</f>
        <v>10</v>
      </c>
      <c r="BD202" s="48">
        <v>0</v>
      </c>
      <c r="BE202" s="49">
        <v>0</v>
      </c>
      <c r="BF202" s="48">
        <v>0</v>
      </c>
      <c r="BG202" s="49">
        <v>0</v>
      </c>
      <c r="BH202" s="48">
        <v>0</v>
      </c>
      <c r="BI202" s="49">
        <v>0</v>
      </c>
      <c r="BJ202" s="48">
        <v>7</v>
      </c>
      <c r="BK202" s="49">
        <v>100</v>
      </c>
      <c r="BL202" s="48">
        <v>7</v>
      </c>
    </row>
    <row r="203" spans="1:64" ht="15">
      <c r="A203" s="64" t="s">
        <v>252</v>
      </c>
      <c r="B203" s="64" t="s">
        <v>252</v>
      </c>
      <c r="C203" s="65"/>
      <c r="D203" s="66"/>
      <c r="E203" s="67"/>
      <c r="F203" s="68"/>
      <c r="G203" s="65"/>
      <c r="H203" s="69"/>
      <c r="I203" s="70"/>
      <c r="J203" s="70"/>
      <c r="K203" s="34" t="s">
        <v>65</v>
      </c>
      <c r="L203" s="77">
        <v>420</v>
      </c>
      <c r="M203" s="77"/>
      <c r="N203" s="72"/>
      <c r="O203" s="79" t="s">
        <v>176</v>
      </c>
      <c r="P203" s="81">
        <v>43437.67431712963</v>
      </c>
      <c r="Q203" s="79" t="s">
        <v>475</v>
      </c>
      <c r="R203" s="82" t="s">
        <v>536</v>
      </c>
      <c r="S203" s="79" t="s">
        <v>558</v>
      </c>
      <c r="T203" s="79" t="s">
        <v>616</v>
      </c>
      <c r="U203" s="79"/>
      <c r="V203" s="82" t="s">
        <v>699</v>
      </c>
      <c r="W203" s="81">
        <v>43437.67431712963</v>
      </c>
      <c r="X203" s="82" t="s">
        <v>917</v>
      </c>
      <c r="Y203" s="79"/>
      <c r="Z203" s="79"/>
      <c r="AA203" s="85" t="s">
        <v>1140</v>
      </c>
      <c r="AB203" s="79"/>
      <c r="AC203" s="79" t="b">
        <v>0</v>
      </c>
      <c r="AD203" s="79">
        <v>6</v>
      </c>
      <c r="AE203" s="85" t="s">
        <v>1169</v>
      </c>
      <c r="AF203" s="79" t="b">
        <v>0</v>
      </c>
      <c r="AG203" s="79" t="s">
        <v>1182</v>
      </c>
      <c r="AH203" s="79"/>
      <c r="AI203" s="85" t="s">
        <v>1169</v>
      </c>
      <c r="AJ203" s="79" t="b">
        <v>0</v>
      </c>
      <c r="AK203" s="79">
        <v>2</v>
      </c>
      <c r="AL203" s="85" t="s">
        <v>1169</v>
      </c>
      <c r="AM203" s="79" t="s">
        <v>1188</v>
      </c>
      <c r="AN203" s="79" t="b">
        <v>0</v>
      </c>
      <c r="AO203" s="85" t="s">
        <v>1140</v>
      </c>
      <c r="AP203" s="79" t="s">
        <v>176</v>
      </c>
      <c r="AQ203" s="79">
        <v>0</v>
      </c>
      <c r="AR203" s="79">
        <v>0</v>
      </c>
      <c r="AS203" s="79"/>
      <c r="AT203" s="79"/>
      <c r="AU203" s="79"/>
      <c r="AV203" s="79"/>
      <c r="AW203" s="79"/>
      <c r="AX203" s="79"/>
      <c r="AY203" s="79"/>
      <c r="AZ203" s="79"/>
      <c r="BA203">
        <v>12</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37</v>
      </c>
      <c r="BK203" s="49">
        <v>100</v>
      </c>
      <c r="BL203" s="48">
        <v>37</v>
      </c>
    </row>
    <row r="204" spans="1:64" ht="15">
      <c r="A204" s="64" t="s">
        <v>252</v>
      </c>
      <c r="B204" s="64" t="s">
        <v>252</v>
      </c>
      <c r="C204" s="65"/>
      <c r="D204" s="66"/>
      <c r="E204" s="67"/>
      <c r="F204" s="68"/>
      <c r="G204" s="65"/>
      <c r="H204" s="69"/>
      <c r="I204" s="70"/>
      <c r="J204" s="70"/>
      <c r="K204" s="34" t="s">
        <v>65</v>
      </c>
      <c r="L204" s="77">
        <v>421</v>
      </c>
      <c r="M204" s="77"/>
      <c r="N204" s="72"/>
      <c r="O204" s="79" t="s">
        <v>176</v>
      </c>
      <c r="P204" s="81">
        <v>43438.68243055556</v>
      </c>
      <c r="Q204" s="79" t="s">
        <v>476</v>
      </c>
      <c r="R204" s="82" t="s">
        <v>537</v>
      </c>
      <c r="S204" s="79" t="s">
        <v>545</v>
      </c>
      <c r="T204" s="79"/>
      <c r="U204" s="79"/>
      <c r="V204" s="82" t="s">
        <v>699</v>
      </c>
      <c r="W204" s="81">
        <v>43438.68243055556</v>
      </c>
      <c r="X204" s="82" t="s">
        <v>918</v>
      </c>
      <c r="Y204" s="79"/>
      <c r="Z204" s="79"/>
      <c r="AA204" s="85" t="s">
        <v>1141</v>
      </c>
      <c r="AB204" s="79"/>
      <c r="AC204" s="79" t="b">
        <v>0</v>
      </c>
      <c r="AD204" s="79">
        <v>2</v>
      </c>
      <c r="AE204" s="85" t="s">
        <v>1169</v>
      </c>
      <c r="AF204" s="79" t="b">
        <v>1</v>
      </c>
      <c r="AG204" s="79" t="s">
        <v>1182</v>
      </c>
      <c r="AH204" s="79"/>
      <c r="AI204" s="85" t="s">
        <v>1041</v>
      </c>
      <c r="AJ204" s="79" t="b">
        <v>0</v>
      </c>
      <c r="AK204" s="79">
        <v>1</v>
      </c>
      <c r="AL204" s="85" t="s">
        <v>1169</v>
      </c>
      <c r="AM204" s="79" t="s">
        <v>1188</v>
      </c>
      <c r="AN204" s="79" t="b">
        <v>0</v>
      </c>
      <c r="AO204" s="85" t="s">
        <v>1141</v>
      </c>
      <c r="AP204" s="79" t="s">
        <v>176</v>
      </c>
      <c r="AQ204" s="79">
        <v>0</v>
      </c>
      <c r="AR204" s="79">
        <v>0</v>
      </c>
      <c r="AS204" s="79"/>
      <c r="AT204" s="79"/>
      <c r="AU204" s="79"/>
      <c r="AV204" s="79"/>
      <c r="AW204" s="79"/>
      <c r="AX204" s="79"/>
      <c r="AY204" s="79"/>
      <c r="AZ204" s="79"/>
      <c r="BA204">
        <v>12</v>
      </c>
      <c r="BB204" s="78" t="str">
        <f>REPLACE(INDEX(GroupVertices[Group],MATCH(Edges24[[#This Row],[Vertex 1]],GroupVertices[Vertex],0)),1,1,"")</f>
        <v>1</v>
      </c>
      <c r="BC204" s="78" t="str">
        <f>REPLACE(INDEX(GroupVertices[Group],MATCH(Edges24[[#This Row],[Vertex 2]],GroupVertices[Vertex],0)),1,1,"")</f>
        <v>1</v>
      </c>
      <c r="BD204" s="48">
        <v>1</v>
      </c>
      <c r="BE204" s="49">
        <v>50</v>
      </c>
      <c r="BF204" s="48">
        <v>0</v>
      </c>
      <c r="BG204" s="49">
        <v>0</v>
      </c>
      <c r="BH204" s="48">
        <v>0</v>
      </c>
      <c r="BI204" s="49">
        <v>0</v>
      </c>
      <c r="BJ204" s="48">
        <v>1</v>
      </c>
      <c r="BK204" s="49">
        <v>50</v>
      </c>
      <c r="BL204" s="48">
        <v>2</v>
      </c>
    </row>
    <row r="205" spans="1:64" ht="15">
      <c r="A205" s="64" t="s">
        <v>252</v>
      </c>
      <c r="B205" s="64" t="s">
        <v>252</v>
      </c>
      <c r="C205" s="65"/>
      <c r="D205" s="66"/>
      <c r="E205" s="67"/>
      <c r="F205" s="68"/>
      <c r="G205" s="65"/>
      <c r="H205" s="69"/>
      <c r="I205" s="70"/>
      <c r="J205" s="70"/>
      <c r="K205" s="34" t="s">
        <v>65</v>
      </c>
      <c r="L205" s="77">
        <v>422</v>
      </c>
      <c r="M205" s="77"/>
      <c r="N205" s="72"/>
      <c r="O205" s="79" t="s">
        <v>176</v>
      </c>
      <c r="P205" s="81">
        <v>43438.76975694444</v>
      </c>
      <c r="Q205" s="79" t="s">
        <v>477</v>
      </c>
      <c r="R205" s="82" t="s">
        <v>538</v>
      </c>
      <c r="S205" s="79" t="s">
        <v>548</v>
      </c>
      <c r="T205" s="79" t="s">
        <v>617</v>
      </c>
      <c r="U205" s="79"/>
      <c r="V205" s="82" t="s">
        <v>699</v>
      </c>
      <c r="W205" s="81">
        <v>43438.76975694444</v>
      </c>
      <c r="X205" s="82" t="s">
        <v>919</v>
      </c>
      <c r="Y205" s="79"/>
      <c r="Z205" s="79"/>
      <c r="AA205" s="85" t="s">
        <v>1142</v>
      </c>
      <c r="AB205" s="79"/>
      <c r="AC205" s="79" t="b">
        <v>0</v>
      </c>
      <c r="AD205" s="79">
        <v>1</v>
      </c>
      <c r="AE205" s="85" t="s">
        <v>1169</v>
      </c>
      <c r="AF205" s="79" t="b">
        <v>0</v>
      </c>
      <c r="AG205" s="79" t="s">
        <v>1182</v>
      </c>
      <c r="AH205" s="79"/>
      <c r="AI205" s="85" t="s">
        <v>1169</v>
      </c>
      <c r="AJ205" s="79" t="b">
        <v>0</v>
      </c>
      <c r="AK205" s="79">
        <v>1</v>
      </c>
      <c r="AL205" s="85" t="s">
        <v>1169</v>
      </c>
      <c r="AM205" s="79" t="s">
        <v>1188</v>
      </c>
      <c r="AN205" s="79" t="b">
        <v>0</v>
      </c>
      <c r="AO205" s="85" t="s">
        <v>1142</v>
      </c>
      <c r="AP205" s="79" t="s">
        <v>176</v>
      </c>
      <c r="AQ205" s="79">
        <v>0</v>
      </c>
      <c r="AR205" s="79">
        <v>0</v>
      </c>
      <c r="AS205" s="79"/>
      <c r="AT205" s="79"/>
      <c r="AU205" s="79"/>
      <c r="AV205" s="79"/>
      <c r="AW205" s="79"/>
      <c r="AX205" s="79"/>
      <c r="AY205" s="79"/>
      <c r="AZ205" s="79"/>
      <c r="BA205">
        <v>12</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31</v>
      </c>
      <c r="BK205" s="49">
        <v>100</v>
      </c>
      <c r="BL205" s="48">
        <v>31</v>
      </c>
    </row>
    <row r="206" spans="1:64" ht="15">
      <c r="A206" s="64" t="s">
        <v>252</v>
      </c>
      <c r="B206" s="64" t="s">
        <v>252</v>
      </c>
      <c r="C206" s="65"/>
      <c r="D206" s="66"/>
      <c r="E206" s="67"/>
      <c r="F206" s="68"/>
      <c r="G206" s="65"/>
      <c r="H206" s="69"/>
      <c r="I206" s="70"/>
      <c r="J206" s="70"/>
      <c r="K206" s="34" t="s">
        <v>65</v>
      </c>
      <c r="L206" s="77">
        <v>424</v>
      </c>
      <c r="M206" s="77"/>
      <c r="N206" s="72"/>
      <c r="O206" s="79" t="s">
        <v>176</v>
      </c>
      <c r="P206" s="81">
        <v>43440.843194444446</v>
      </c>
      <c r="Q206" s="79" t="s">
        <v>478</v>
      </c>
      <c r="R206" s="82" t="s">
        <v>536</v>
      </c>
      <c r="S206" s="79" t="s">
        <v>558</v>
      </c>
      <c r="T206" s="79" t="s">
        <v>618</v>
      </c>
      <c r="U206" s="79"/>
      <c r="V206" s="82" t="s">
        <v>699</v>
      </c>
      <c r="W206" s="81">
        <v>43440.843194444446</v>
      </c>
      <c r="X206" s="82" t="s">
        <v>920</v>
      </c>
      <c r="Y206" s="79"/>
      <c r="Z206" s="79"/>
      <c r="AA206" s="85" t="s">
        <v>1143</v>
      </c>
      <c r="AB206" s="79"/>
      <c r="AC206" s="79" t="b">
        <v>0</v>
      </c>
      <c r="AD206" s="79">
        <v>0</v>
      </c>
      <c r="AE206" s="85" t="s">
        <v>1169</v>
      </c>
      <c r="AF206" s="79" t="b">
        <v>0</v>
      </c>
      <c r="AG206" s="79" t="s">
        <v>1182</v>
      </c>
      <c r="AH206" s="79"/>
      <c r="AI206" s="85" t="s">
        <v>1169</v>
      </c>
      <c r="AJ206" s="79" t="b">
        <v>0</v>
      </c>
      <c r="AK206" s="79">
        <v>0</v>
      </c>
      <c r="AL206" s="85" t="s">
        <v>1169</v>
      </c>
      <c r="AM206" s="79" t="s">
        <v>1188</v>
      </c>
      <c r="AN206" s="79" t="b">
        <v>0</v>
      </c>
      <c r="AO206" s="85" t="s">
        <v>1143</v>
      </c>
      <c r="AP206" s="79" t="s">
        <v>176</v>
      </c>
      <c r="AQ206" s="79">
        <v>0</v>
      </c>
      <c r="AR206" s="79">
        <v>0</v>
      </c>
      <c r="AS206" s="79"/>
      <c r="AT206" s="79"/>
      <c r="AU206" s="79"/>
      <c r="AV206" s="79"/>
      <c r="AW206" s="79"/>
      <c r="AX206" s="79"/>
      <c r="AY206" s="79"/>
      <c r="AZ206" s="79"/>
      <c r="BA206">
        <v>12</v>
      </c>
      <c r="BB206" s="78" t="str">
        <f>REPLACE(INDEX(GroupVertices[Group],MATCH(Edges24[[#This Row],[Vertex 1]],GroupVertices[Vertex],0)),1,1,"")</f>
        <v>1</v>
      </c>
      <c r="BC206" s="78" t="str">
        <f>REPLACE(INDEX(GroupVertices[Group],MATCH(Edges24[[#This Row],[Vertex 2]],GroupVertices[Vertex],0)),1,1,"")</f>
        <v>1</v>
      </c>
      <c r="BD206" s="48">
        <v>0</v>
      </c>
      <c r="BE206" s="49">
        <v>0</v>
      </c>
      <c r="BF206" s="48">
        <v>1</v>
      </c>
      <c r="BG206" s="49">
        <v>3.8461538461538463</v>
      </c>
      <c r="BH206" s="48">
        <v>0</v>
      </c>
      <c r="BI206" s="49">
        <v>0</v>
      </c>
      <c r="BJ206" s="48">
        <v>25</v>
      </c>
      <c r="BK206" s="49">
        <v>96.15384615384616</v>
      </c>
      <c r="BL206" s="48">
        <v>26</v>
      </c>
    </row>
    <row r="207" spans="1:64" ht="15">
      <c r="A207" s="64" t="s">
        <v>252</v>
      </c>
      <c r="B207" s="64" t="s">
        <v>252</v>
      </c>
      <c r="C207" s="65"/>
      <c r="D207" s="66"/>
      <c r="E207" s="67"/>
      <c r="F207" s="68"/>
      <c r="G207" s="65"/>
      <c r="H207" s="69"/>
      <c r="I207" s="70"/>
      <c r="J207" s="70"/>
      <c r="K207" s="34" t="s">
        <v>65</v>
      </c>
      <c r="L207" s="77">
        <v>425</v>
      </c>
      <c r="M207" s="77"/>
      <c r="N207" s="72"/>
      <c r="O207" s="79" t="s">
        <v>176</v>
      </c>
      <c r="P207" s="81">
        <v>43444.598344907405</v>
      </c>
      <c r="Q207" s="79" t="s">
        <v>479</v>
      </c>
      <c r="R207" s="79"/>
      <c r="S207" s="79"/>
      <c r="T207" s="79" t="s">
        <v>619</v>
      </c>
      <c r="U207" s="82" t="s">
        <v>657</v>
      </c>
      <c r="V207" s="82" t="s">
        <v>657</v>
      </c>
      <c r="W207" s="81">
        <v>43444.598344907405</v>
      </c>
      <c r="X207" s="82" t="s">
        <v>921</v>
      </c>
      <c r="Y207" s="79"/>
      <c r="Z207" s="79"/>
      <c r="AA207" s="85" t="s">
        <v>1144</v>
      </c>
      <c r="AB207" s="79"/>
      <c r="AC207" s="79" t="b">
        <v>0</v>
      </c>
      <c r="AD207" s="79">
        <v>0</v>
      </c>
      <c r="AE207" s="85" t="s">
        <v>1169</v>
      </c>
      <c r="AF207" s="79" t="b">
        <v>0</v>
      </c>
      <c r="AG207" s="79" t="s">
        <v>1182</v>
      </c>
      <c r="AH207" s="79"/>
      <c r="AI207" s="85" t="s">
        <v>1169</v>
      </c>
      <c r="AJ207" s="79" t="b">
        <v>0</v>
      </c>
      <c r="AK207" s="79">
        <v>0</v>
      </c>
      <c r="AL207" s="85" t="s">
        <v>1169</v>
      </c>
      <c r="AM207" s="79" t="s">
        <v>1188</v>
      </c>
      <c r="AN207" s="79" t="b">
        <v>0</v>
      </c>
      <c r="AO207" s="85" t="s">
        <v>1144</v>
      </c>
      <c r="AP207" s="79" t="s">
        <v>176</v>
      </c>
      <c r="AQ207" s="79">
        <v>0</v>
      </c>
      <c r="AR207" s="79">
        <v>0</v>
      </c>
      <c r="AS207" s="79"/>
      <c r="AT207" s="79"/>
      <c r="AU207" s="79"/>
      <c r="AV207" s="79"/>
      <c r="AW207" s="79"/>
      <c r="AX207" s="79"/>
      <c r="AY207" s="79"/>
      <c r="AZ207" s="79"/>
      <c r="BA207">
        <v>12</v>
      </c>
      <c r="BB207" s="78" t="str">
        <f>REPLACE(INDEX(GroupVertices[Group],MATCH(Edges24[[#This Row],[Vertex 1]],GroupVertices[Vertex],0)),1,1,"")</f>
        <v>1</v>
      </c>
      <c r="BC207" s="78" t="str">
        <f>REPLACE(INDEX(GroupVertices[Group],MATCH(Edges24[[#This Row],[Vertex 2]],GroupVertices[Vertex],0)),1,1,"")</f>
        <v>1</v>
      </c>
      <c r="BD207" s="48">
        <v>1</v>
      </c>
      <c r="BE207" s="49">
        <v>5.555555555555555</v>
      </c>
      <c r="BF207" s="48">
        <v>0</v>
      </c>
      <c r="BG207" s="49">
        <v>0</v>
      </c>
      <c r="BH207" s="48">
        <v>0</v>
      </c>
      <c r="BI207" s="49">
        <v>0</v>
      </c>
      <c r="BJ207" s="48">
        <v>17</v>
      </c>
      <c r="BK207" s="49">
        <v>94.44444444444444</v>
      </c>
      <c r="BL207" s="48">
        <v>18</v>
      </c>
    </row>
    <row r="208" spans="1:64" ht="15">
      <c r="A208" s="64" t="s">
        <v>252</v>
      </c>
      <c r="B208" s="64" t="s">
        <v>252</v>
      </c>
      <c r="C208" s="65"/>
      <c r="D208" s="66"/>
      <c r="E208" s="67"/>
      <c r="F208" s="68"/>
      <c r="G208" s="65"/>
      <c r="H208" s="69"/>
      <c r="I208" s="70"/>
      <c r="J208" s="70"/>
      <c r="K208" s="34" t="s">
        <v>65</v>
      </c>
      <c r="L208" s="77">
        <v>426</v>
      </c>
      <c r="M208" s="77"/>
      <c r="N208" s="72"/>
      <c r="O208" s="79" t="s">
        <v>176</v>
      </c>
      <c r="P208" s="81">
        <v>43445.56429398148</v>
      </c>
      <c r="Q208" s="79" t="s">
        <v>480</v>
      </c>
      <c r="R208" s="79"/>
      <c r="S208" s="79"/>
      <c r="T208" s="79" t="s">
        <v>563</v>
      </c>
      <c r="U208" s="82" t="s">
        <v>627</v>
      </c>
      <c r="V208" s="82" t="s">
        <v>627</v>
      </c>
      <c r="W208" s="81">
        <v>43445.56429398148</v>
      </c>
      <c r="X208" s="82" t="s">
        <v>922</v>
      </c>
      <c r="Y208" s="79"/>
      <c r="Z208" s="79"/>
      <c r="AA208" s="85" t="s">
        <v>1145</v>
      </c>
      <c r="AB208" s="79"/>
      <c r="AC208" s="79" t="b">
        <v>0</v>
      </c>
      <c r="AD208" s="79">
        <v>3</v>
      </c>
      <c r="AE208" s="85" t="s">
        <v>1169</v>
      </c>
      <c r="AF208" s="79" t="b">
        <v>0</v>
      </c>
      <c r="AG208" s="79" t="s">
        <v>1182</v>
      </c>
      <c r="AH208" s="79"/>
      <c r="AI208" s="85" t="s">
        <v>1169</v>
      </c>
      <c r="AJ208" s="79" t="b">
        <v>0</v>
      </c>
      <c r="AK208" s="79">
        <v>3</v>
      </c>
      <c r="AL208" s="85" t="s">
        <v>1169</v>
      </c>
      <c r="AM208" s="79" t="s">
        <v>1189</v>
      </c>
      <c r="AN208" s="79" t="b">
        <v>0</v>
      </c>
      <c r="AO208" s="85" t="s">
        <v>1145</v>
      </c>
      <c r="AP208" s="79" t="s">
        <v>176</v>
      </c>
      <c r="AQ208" s="79">
        <v>0</v>
      </c>
      <c r="AR208" s="79">
        <v>0</v>
      </c>
      <c r="AS208" s="79"/>
      <c r="AT208" s="79"/>
      <c r="AU208" s="79"/>
      <c r="AV208" s="79"/>
      <c r="AW208" s="79"/>
      <c r="AX208" s="79"/>
      <c r="AY208" s="79"/>
      <c r="AZ208" s="79"/>
      <c r="BA208">
        <v>12</v>
      </c>
      <c r="BB208" s="78" t="str">
        <f>REPLACE(INDEX(GroupVertices[Group],MATCH(Edges24[[#This Row],[Vertex 1]],GroupVertices[Vertex],0)),1,1,"")</f>
        <v>1</v>
      </c>
      <c r="BC208" s="78" t="str">
        <f>REPLACE(INDEX(GroupVertices[Group],MATCH(Edges24[[#This Row],[Vertex 2]],GroupVertices[Vertex],0)),1,1,"")</f>
        <v>1</v>
      </c>
      <c r="BD208" s="48">
        <v>1</v>
      </c>
      <c r="BE208" s="49">
        <v>9.090909090909092</v>
      </c>
      <c r="BF208" s="48">
        <v>0</v>
      </c>
      <c r="BG208" s="49">
        <v>0</v>
      </c>
      <c r="BH208" s="48">
        <v>0</v>
      </c>
      <c r="BI208" s="49">
        <v>0</v>
      </c>
      <c r="BJ208" s="48">
        <v>10</v>
      </c>
      <c r="BK208" s="49">
        <v>90.9090909090909</v>
      </c>
      <c r="BL208" s="48">
        <v>11</v>
      </c>
    </row>
    <row r="209" spans="1:64" ht="15">
      <c r="A209" s="64" t="s">
        <v>252</v>
      </c>
      <c r="B209" s="64" t="s">
        <v>252</v>
      </c>
      <c r="C209" s="65"/>
      <c r="D209" s="66"/>
      <c r="E209" s="67"/>
      <c r="F209" s="68"/>
      <c r="G209" s="65"/>
      <c r="H209" s="69"/>
      <c r="I209" s="70"/>
      <c r="J209" s="70"/>
      <c r="K209" s="34" t="s">
        <v>65</v>
      </c>
      <c r="L209" s="77">
        <v>427</v>
      </c>
      <c r="M209" s="77"/>
      <c r="N209" s="72"/>
      <c r="O209" s="79" t="s">
        <v>176</v>
      </c>
      <c r="P209" s="81">
        <v>43445.68135416666</v>
      </c>
      <c r="Q209" s="79" t="s">
        <v>481</v>
      </c>
      <c r="R209" s="79"/>
      <c r="S209" s="79"/>
      <c r="T209" s="79" t="s">
        <v>581</v>
      </c>
      <c r="U209" s="82" t="s">
        <v>640</v>
      </c>
      <c r="V209" s="82" t="s">
        <v>640</v>
      </c>
      <c r="W209" s="81">
        <v>43445.68135416666</v>
      </c>
      <c r="X209" s="82" t="s">
        <v>923</v>
      </c>
      <c r="Y209" s="79"/>
      <c r="Z209" s="79"/>
      <c r="AA209" s="85" t="s">
        <v>1146</v>
      </c>
      <c r="AB209" s="79"/>
      <c r="AC209" s="79" t="b">
        <v>0</v>
      </c>
      <c r="AD209" s="79">
        <v>2</v>
      </c>
      <c r="AE209" s="85" t="s">
        <v>1169</v>
      </c>
      <c r="AF209" s="79" t="b">
        <v>0</v>
      </c>
      <c r="AG209" s="79" t="s">
        <v>1182</v>
      </c>
      <c r="AH209" s="79"/>
      <c r="AI209" s="85" t="s">
        <v>1169</v>
      </c>
      <c r="AJ209" s="79" t="b">
        <v>0</v>
      </c>
      <c r="AK209" s="79">
        <v>1</v>
      </c>
      <c r="AL209" s="85" t="s">
        <v>1169</v>
      </c>
      <c r="AM209" s="79" t="s">
        <v>1189</v>
      </c>
      <c r="AN209" s="79" t="b">
        <v>0</v>
      </c>
      <c r="AO209" s="85" t="s">
        <v>1146</v>
      </c>
      <c r="AP209" s="79" t="s">
        <v>176</v>
      </c>
      <c r="AQ209" s="79">
        <v>0</v>
      </c>
      <c r="AR209" s="79">
        <v>0</v>
      </c>
      <c r="AS209" s="79"/>
      <c r="AT209" s="79"/>
      <c r="AU209" s="79"/>
      <c r="AV209" s="79"/>
      <c r="AW209" s="79"/>
      <c r="AX209" s="79"/>
      <c r="AY209" s="79"/>
      <c r="AZ209" s="79"/>
      <c r="BA209">
        <v>12</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9</v>
      </c>
      <c r="BK209" s="49">
        <v>100</v>
      </c>
      <c r="BL209" s="48">
        <v>9</v>
      </c>
    </row>
    <row r="210" spans="1:64" ht="15">
      <c r="A210" s="64" t="s">
        <v>252</v>
      </c>
      <c r="B210" s="64" t="s">
        <v>252</v>
      </c>
      <c r="C210" s="65"/>
      <c r="D210" s="66"/>
      <c r="E210" s="67"/>
      <c r="F210" s="68"/>
      <c r="G210" s="65"/>
      <c r="H210" s="69"/>
      <c r="I210" s="70"/>
      <c r="J210" s="70"/>
      <c r="K210" s="34" t="s">
        <v>65</v>
      </c>
      <c r="L210" s="77">
        <v>428</v>
      </c>
      <c r="M210" s="77"/>
      <c r="N210" s="72"/>
      <c r="O210" s="79" t="s">
        <v>176</v>
      </c>
      <c r="P210" s="81">
        <v>43453.96697916667</v>
      </c>
      <c r="Q210" s="79" t="s">
        <v>482</v>
      </c>
      <c r="R210" s="79"/>
      <c r="S210" s="79"/>
      <c r="T210" s="79" t="s">
        <v>620</v>
      </c>
      <c r="U210" s="82" t="s">
        <v>658</v>
      </c>
      <c r="V210" s="82" t="s">
        <v>658</v>
      </c>
      <c r="W210" s="81">
        <v>43453.96697916667</v>
      </c>
      <c r="X210" s="82" t="s">
        <v>924</v>
      </c>
      <c r="Y210" s="79"/>
      <c r="Z210" s="79"/>
      <c r="AA210" s="85" t="s">
        <v>1147</v>
      </c>
      <c r="AB210" s="79"/>
      <c r="AC210" s="79" t="b">
        <v>0</v>
      </c>
      <c r="AD210" s="79">
        <v>0</v>
      </c>
      <c r="AE210" s="85" t="s">
        <v>1169</v>
      </c>
      <c r="AF210" s="79" t="b">
        <v>0</v>
      </c>
      <c r="AG210" s="79" t="s">
        <v>1182</v>
      </c>
      <c r="AH210" s="79"/>
      <c r="AI210" s="85" t="s">
        <v>1169</v>
      </c>
      <c r="AJ210" s="79" t="b">
        <v>0</v>
      </c>
      <c r="AK210" s="79">
        <v>0</v>
      </c>
      <c r="AL210" s="85" t="s">
        <v>1169</v>
      </c>
      <c r="AM210" s="79" t="s">
        <v>1188</v>
      </c>
      <c r="AN210" s="79" t="b">
        <v>0</v>
      </c>
      <c r="AO210" s="85" t="s">
        <v>1147</v>
      </c>
      <c r="AP210" s="79" t="s">
        <v>176</v>
      </c>
      <c r="AQ210" s="79">
        <v>0</v>
      </c>
      <c r="AR210" s="79">
        <v>0</v>
      </c>
      <c r="AS210" s="79"/>
      <c r="AT210" s="79"/>
      <c r="AU210" s="79"/>
      <c r="AV210" s="79"/>
      <c r="AW210" s="79"/>
      <c r="AX210" s="79"/>
      <c r="AY210" s="79"/>
      <c r="AZ210" s="79"/>
      <c r="BA210">
        <v>12</v>
      </c>
      <c r="BB210" s="78" t="str">
        <f>REPLACE(INDEX(GroupVertices[Group],MATCH(Edges24[[#This Row],[Vertex 1]],GroupVertices[Vertex],0)),1,1,"")</f>
        <v>1</v>
      </c>
      <c r="BC210" s="78" t="str">
        <f>REPLACE(INDEX(GroupVertices[Group],MATCH(Edges24[[#This Row],[Vertex 2]],GroupVertices[Vertex],0)),1,1,"")</f>
        <v>1</v>
      </c>
      <c r="BD210" s="48">
        <v>3</v>
      </c>
      <c r="BE210" s="49">
        <v>7.5</v>
      </c>
      <c r="BF210" s="48">
        <v>1</v>
      </c>
      <c r="BG210" s="49">
        <v>2.5</v>
      </c>
      <c r="BH210" s="48">
        <v>0</v>
      </c>
      <c r="BI210" s="49">
        <v>0</v>
      </c>
      <c r="BJ210" s="48">
        <v>36</v>
      </c>
      <c r="BK210" s="49">
        <v>90</v>
      </c>
      <c r="BL210" s="48">
        <v>40</v>
      </c>
    </row>
    <row r="211" spans="1:64" ht="15">
      <c r="A211" s="64" t="s">
        <v>252</v>
      </c>
      <c r="B211" s="64" t="s">
        <v>252</v>
      </c>
      <c r="C211" s="65"/>
      <c r="D211" s="66"/>
      <c r="E211" s="67"/>
      <c r="F211" s="68"/>
      <c r="G211" s="65"/>
      <c r="H211" s="69"/>
      <c r="I211" s="70"/>
      <c r="J211" s="70"/>
      <c r="K211" s="34" t="s">
        <v>65</v>
      </c>
      <c r="L211" s="77">
        <v>429</v>
      </c>
      <c r="M211" s="77"/>
      <c r="N211" s="72"/>
      <c r="O211" s="79" t="s">
        <v>176</v>
      </c>
      <c r="P211" s="81">
        <v>43473.65027777778</v>
      </c>
      <c r="Q211" s="79" t="s">
        <v>483</v>
      </c>
      <c r="R211" s="82" t="s">
        <v>504</v>
      </c>
      <c r="S211" s="79" t="s">
        <v>547</v>
      </c>
      <c r="T211" s="79" t="s">
        <v>621</v>
      </c>
      <c r="U211" s="79"/>
      <c r="V211" s="82" t="s">
        <v>699</v>
      </c>
      <c r="W211" s="81">
        <v>43473.65027777778</v>
      </c>
      <c r="X211" s="82" t="s">
        <v>925</v>
      </c>
      <c r="Y211" s="79"/>
      <c r="Z211" s="79"/>
      <c r="AA211" s="85" t="s">
        <v>1148</v>
      </c>
      <c r="AB211" s="79"/>
      <c r="AC211" s="79" t="b">
        <v>0</v>
      </c>
      <c r="AD211" s="79">
        <v>0</v>
      </c>
      <c r="AE211" s="85" t="s">
        <v>1170</v>
      </c>
      <c r="AF211" s="79" t="b">
        <v>0</v>
      </c>
      <c r="AG211" s="79" t="s">
        <v>1182</v>
      </c>
      <c r="AH211" s="79"/>
      <c r="AI211" s="85" t="s">
        <v>1169</v>
      </c>
      <c r="AJ211" s="79" t="b">
        <v>0</v>
      </c>
      <c r="AK211" s="79">
        <v>0</v>
      </c>
      <c r="AL211" s="85" t="s">
        <v>1169</v>
      </c>
      <c r="AM211" s="79" t="s">
        <v>1188</v>
      </c>
      <c r="AN211" s="79" t="b">
        <v>0</v>
      </c>
      <c r="AO211" s="85" t="s">
        <v>1148</v>
      </c>
      <c r="AP211" s="79" t="s">
        <v>176</v>
      </c>
      <c r="AQ211" s="79">
        <v>0</v>
      </c>
      <c r="AR211" s="79">
        <v>0</v>
      </c>
      <c r="AS211" s="79"/>
      <c r="AT211" s="79"/>
      <c r="AU211" s="79"/>
      <c r="AV211" s="79"/>
      <c r="AW211" s="79"/>
      <c r="AX211" s="79"/>
      <c r="AY211" s="79"/>
      <c r="AZ211" s="79"/>
      <c r="BA211">
        <v>12</v>
      </c>
      <c r="BB211" s="78" t="str">
        <f>REPLACE(INDEX(GroupVertices[Group],MATCH(Edges24[[#This Row],[Vertex 1]],GroupVertices[Vertex],0)),1,1,"")</f>
        <v>1</v>
      </c>
      <c r="BC211" s="78" t="str">
        <f>REPLACE(INDEX(GroupVertices[Group],MATCH(Edges24[[#This Row],[Vertex 2]],GroupVertices[Vertex],0)),1,1,"")</f>
        <v>1</v>
      </c>
      <c r="BD211" s="48">
        <v>2</v>
      </c>
      <c r="BE211" s="49">
        <v>5.555555555555555</v>
      </c>
      <c r="BF211" s="48">
        <v>0</v>
      </c>
      <c r="BG211" s="49">
        <v>0</v>
      </c>
      <c r="BH211" s="48">
        <v>0</v>
      </c>
      <c r="BI211" s="49">
        <v>0</v>
      </c>
      <c r="BJ211" s="48">
        <v>34</v>
      </c>
      <c r="BK211" s="49">
        <v>94.44444444444444</v>
      </c>
      <c r="BL211" s="48">
        <v>36</v>
      </c>
    </row>
    <row r="212" spans="1:64" ht="15">
      <c r="A212" s="64" t="s">
        <v>252</v>
      </c>
      <c r="B212" s="64" t="s">
        <v>252</v>
      </c>
      <c r="C212" s="65"/>
      <c r="D212" s="66"/>
      <c r="E212" s="67"/>
      <c r="F212" s="68"/>
      <c r="G212" s="65"/>
      <c r="H212" s="69"/>
      <c r="I212" s="70"/>
      <c r="J212" s="70"/>
      <c r="K212" s="34" t="s">
        <v>65</v>
      </c>
      <c r="L212" s="77">
        <v>430</v>
      </c>
      <c r="M212" s="77"/>
      <c r="N212" s="72"/>
      <c r="O212" s="79" t="s">
        <v>176</v>
      </c>
      <c r="P212" s="81">
        <v>43490.80490740741</v>
      </c>
      <c r="Q212" s="79" t="s">
        <v>484</v>
      </c>
      <c r="R212" s="79"/>
      <c r="S212" s="79"/>
      <c r="T212" s="79" t="s">
        <v>622</v>
      </c>
      <c r="U212" s="82" t="s">
        <v>659</v>
      </c>
      <c r="V212" s="82" t="s">
        <v>659</v>
      </c>
      <c r="W212" s="81">
        <v>43490.80490740741</v>
      </c>
      <c r="X212" s="82" t="s">
        <v>926</v>
      </c>
      <c r="Y212" s="79"/>
      <c r="Z212" s="79"/>
      <c r="AA212" s="85" t="s">
        <v>1149</v>
      </c>
      <c r="AB212" s="79"/>
      <c r="AC212" s="79" t="b">
        <v>0</v>
      </c>
      <c r="AD212" s="79">
        <v>1</v>
      </c>
      <c r="AE212" s="85" t="s">
        <v>1169</v>
      </c>
      <c r="AF212" s="79" t="b">
        <v>0</v>
      </c>
      <c r="AG212" s="79" t="s">
        <v>1182</v>
      </c>
      <c r="AH212" s="79"/>
      <c r="AI212" s="85" t="s">
        <v>1169</v>
      </c>
      <c r="AJ212" s="79" t="b">
        <v>0</v>
      </c>
      <c r="AK212" s="79">
        <v>1</v>
      </c>
      <c r="AL212" s="85" t="s">
        <v>1169</v>
      </c>
      <c r="AM212" s="79" t="s">
        <v>1188</v>
      </c>
      <c r="AN212" s="79" t="b">
        <v>0</v>
      </c>
      <c r="AO212" s="85" t="s">
        <v>1149</v>
      </c>
      <c r="AP212" s="79" t="s">
        <v>176</v>
      </c>
      <c r="AQ212" s="79">
        <v>0</v>
      </c>
      <c r="AR212" s="79">
        <v>0</v>
      </c>
      <c r="AS212" s="79"/>
      <c r="AT212" s="79"/>
      <c r="AU212" s="79"/>
      <c r="AV212" s="79"/>
      <c r="AW212" s="79"/>
      <c r="AX212" s="79"/>
      <c r="AY212" s="79"/>
      <c r="AZ212" s="79"/>
      <c r="BA212">
        <v>12</v>
      </c>
      <c r="BB212" s="78" t="str">
        <f>REPLACE(INDEX(GroupVertices[Group],MATCH(Edges24[[#This Row],[Vertex 1]],GroupVertices[Vertex],0)),1,1,"")</f>
        <v>1</v>
      </c>
      <c r="BC212" s="78" t="str">
        <f>REPLACE(INDEX(GroupVertices[Group],MATCH(Edges24[[#This Row],[Vertex 2]],GroupVertices[Vertex],0)),1,1,"")</f>
        <v>1</v>
      </c>
      <c r="BD212" s="48">
        <v>1</v>
      </c>
      <c r="BE212" s="49">
        <v>6.25</v>
      </c>
      <c r="BF212" s="48">
        <v>0</v>
      </c>
      <c r="BG212" s="49">
        <v>0</v>
      </c>
      <c r="BH212" s="48">
        <v>0</v>
      </c>
      <c r="BI212" s="49">
        <v>0</v>
      </c>
      <c r="BJ212" s="48">
        <v>15</v>
      </c>
      <c r="BK212" s="49">
        <v>93.75</v>
      </c>
      <c r="BL212" s="48">
        <v>16</v>
      </c>
    </row>
    <row r="213" spans="1:64" ht="15">
      <c r="A213" s="64" t="s">
        <v>252</v>
      </c>
      <c r="B213" s="64" t="s">
        <v>252</v>
      </c>
      <c r="C213" s="65"/>
      <c r="D213" s="66"/>
      <c r="E213" s="67"/>
      <c r="F213" s="68"/>
      <c r="G213" s="65"/>
      <c r="H213" s="69"/>
      <c r="I213" s="70"/>
      <c r="J213" s="70"/>
      <c r="K213" s="34" t="s">
        <v>65</v>
      </c>
      <c r="L213" s="77">
        <v>431</v>
      </c>
      <c r="M213" s="77"/>
      <c r="N213" s="72"/>
      <c r="O213" s="79" t="s">
        <v>176</v>
      </c>
      <c r="P213" s="81">
        <v>43490.82989583333</v>
      </c>
      <c r="Q213" s="79" t="s">
        <v>485</v>
      </c>
      <c r="R213" s="82" t="s">
        <v>539</v>
      </c>
      <c r="S213" s="79" t="s">
        <v>559</v>
      </c>
      <c r="T213" s="79" t="s">
        <v>623</v>
      </c>
      <c r="U213" s="82" t="s">
        <v>660</v>
      </c>
      <c r="V213" s="82" t="s">
        <v>660</v>
      </c>
      <c r="W213" s="81">
        <v>43490.82989583333</v>
      </c>
      <c r="X213" s="82" t="s">
        <v>927</v>
      </c>
      <c r="Y213" s="79"/>
      <c r="Z213" s="79"/>
      <c r="AA213" s="85" t="s">
        <v>1150</v>
      </c>
      <c r="AB213" s="79"/>
      <c r="AC213" s="79" t="b">
        <v>0</v>
      </c>
      <c r="AD213" s="79">
        <v>1</v>
      </c>
      <c r="AE213" s="85" t="s">
        <v>1169</v>
      </c>
      <c r="AF213" s="79" t="b">
        <v>0</v>
      </c>
      <c r="AG213" s="79" t="s">
        <v>1182</v>
      </c>
      <c r="AH213" s="79"/>
      <c r="AI213" s="85" t="s">
        <v>1169</v>
      </c>
      <c r="AJ213" s="79" t="b">
        <v>0</v>
      </c>
      <c r="AK213" s="79">
        <v>1</v>
      </c>
      <c r="AL213" s="85" t="s">
        <v>1169</v>
      </c>
      <c r="AM213" s="79" t="s">
        <v>1188</v>
      </c>
      <c r="AN213" s="79" t="b">
        <v>0</v>
      </c>
      <c r="AO213" s="85" t="s">
        <v>1150</v>
      </c>
      <c r="AP213" s="79" t="s">
        <v>176</v>
      </c>
      <c r="AQ213" s="79">
        <v>0</v>
      </c>
      <c r="AR213" s="79">
        <v>0</v>
      </c>
      <c r="AS213" s="79"/>
      <c r="AT213" s="79"/>
      <c r="AU213" s="79"/>
      <c r="AV213" s="79"/>
      <c r="AW213" s="79"/>
      <c r="AX213" s="79"/>
      <c r="AY213" s="79"/>
      <c r="AZ213" s="79"/>
      <c r="BA213">
        <v>12</v>
      </c>
      <c r="BB213" s="78" t="str">
        <f>REPLACE(INDEX(GroupVertices[Group],MATCH(Edges24[[#This Row],[Vertex 1]],GroupVertices[Vertex],0)),1,1,"")</f>
        <v>1</v>
      </c>
      <c r="BC213" s="78" t="str">
        <f>REPLACE(INDEX(GroupVertices[Group],MATCH(Edges24[[#This Row],[Vertex 2]],GroupVertices[Vertex],0)),1,1,"")</f>
        <v>1</v>
      </c>
      <c r="BD213" s="48">
        <v>1</v>
      </c>
      <c r="BE213" s="49">
        <v>2.857142857142857</v>
      </c>
      <c r="BF213" s="48">
        <v>0</v>
      </c>
      <c r="BG213" s="49">
        <v>0</v>
      </c>
      <c r="BH213" s="48">
        <v>0</v>
      </c>
      <c r="BI213" s="49">
        <v>0</v>
      </c>
      <c r="BJ213" s="48">
        <v>34</v>
      </c>
      <c r="BK213" s="49">
        <v>97.14285714285714</v>
      </c>
      <c r="BL213" s="48">
        <v>35</v>
      </c>
    </row>
    <row r="214" spans="1:64" ht="15">
      <c r="A214" s="64" t="s">
        <v>252</v>
      </c>
      <c r="B214" s="64" t="s">
        <v>252</v>
      </c>
      <c r="C214" s="65"/>
      <c r="D214" s="66"/>
      <c r="E214" s="67"/>
      <c r="F214" s="68"/>
      <c r="G214" s="65"/>
      <c r="H214" s="69"/>
      <c r="I214" s="70"/>
      <c r="J214" s="70"/>
      <c r="K214" s="34" t="s">
        <v>65</v>
      </c>
      <c r="L214" s="77">
        <v>432</v>
      </c>
      <c r="M214" s="77"/>
      <c r="N214" s="72"/>
      <c r="O214" s="79" t="s">
        <v>176</v>
      </c>
      <c r="P214" s="81">
        <v>43493.974340277775</v>
      </c>
      <c r="Q214" s="79" t="s">
        <v>486</v>
      </c>
      <c r="R214" s="79"/>
      <c r="S214" s="79"/>
      <c r="T214" s="79" t="s">
        <v>624</v>
      </c>
      <c r="U214" s="82" t="s">
        <v>661</v>
      </c>
      <c r="V214" s="82" t="s">
        <v>661</v>
      </c>
      <c r="W214" s="81">
        <v>43493.974340277775</v>
      </c>
      <c r="X214" s="82" t="s">
        <v>928</v>
      </c>
      <c r="Y214" s="79"/>
      <c r="Z214" s="79"/>
      <c r="AA214" s="85" t="s">
        <v>1151</v>
      </c>
      <c r="AB214" s="79"/>
      <c r="AC214" s="79" t="b">
        <v>0</v>
      </c>
      <c r="AD214" s="79">
        <v>2</v>
      </c>
      <c r="AE214" s="85" t="s">
        <v>1169</v>
      </c>
      <c r="AF214" s="79" t="b">
        <v>0</v>
      </c>
      <c r="AG214" s="79" t="s">
        <v>1182</v>
      </c>
      <c r="AH214" s="79"/>
      <c r="AI214" s="85" t="s">
        <v>1169</v>
      </c>
      <c r="AJ214" s="79" t="b">
        <v>0</v>
      </c>
      <c r="AK214" s="79">
        <v>1</v>
      </c>
      <c r="AL214" s="85" t="s">
        <v>1169</v>
      </c>
      <c r="AM214" s="79" t="s">
        <v>1188</v>
      </c>
      <c r="AN214" s="79" t="b">
        <v>0</v>
      </c>
      <c r="AO214" s="85" t="s">
        <v>1151</v>
      </c>
      <c r="AP214" s="79" t="s">
        <v>176</v>
      </c>
      <c r="AQ214" s="79">
        <v>0</v>
      </c>
      <c r="AR214" s="79">
        <v>0</v>
      </c>
      <c r="AS214" s="79"/>
      <c r="AT214" s="79"/>
      <c r="AU214" s="79"/>
      <c r="AV214" s="79"/>
      <c r="AW214" s="79"/>
      <c r="AX214" s="79"/>
      <c r="AY214" s="79"/>
      <c r="AZ214" s="79"/>
      <c r="BA214">
        <v>12</v>
      </c>
      <c r="BB214" s="78" t="str">
        <f>REPLACE(INDEX(GroupVertices[Group],MATCH(Edges24[[#This Row],[Vertex 1]],GroupVertices[Vertex],0)),1,1,"")</f>
        <v>1</v>
      </c>
      <c r="BC214" s="78" t="str">
        <f>REPLACE(INDEX(GroupVertices[Group],MATCH(Edges24[[#This Row],[Vertex 2]],GroupVertices[Vertex],0)),1,1,"")</f>
        <v>1</v>
      </c>
      <c r="BD214" s="48">
        <v>4</v>
      </c>
      <c r="BE214" s="49">
        <v>11.428571428571429</v>
      </c>
      <c r="BF214" s="48">
        <v>0</v>
      </c>
      <c r="BG214" s="49">
        <v>0</v>
      </c>
      <c r="BH214" s="48">
        <v>0</v>
      </c>
      <c r="BI214" s="49">
        <v>0</v>
      </c>
      <c r="BJ214" s="48">
        <v>31</v>
      </c>
      <c r="BK214" s="49">
        <v>88.57142857142857</v>
      </c>
      <c r="BL214" s="48">
        <v>35</v>
      </c>
    </row>
    <row r="215" spans="1:64" ht="15">
      <c r="A215" s="64" t="s">
        <v>252</v>
      </c>
      <c r="B215" s="64" t="s">
        <v>262</v>
      </c>
      <c r="C215" s="65"/>
      <c r="D215" s="66"/>
      <c r="E215" s="67"/>
      <c r="F215" s="68"/>
      <c r="G215" s="65"/>
      <c r="H215" s="69"/>
      <c r="I215" s="70"/>
      <c r="J215" s="70"/>
      <c r="K215" s="34" t="s">
        <v>66</v>
      </c>
      <c r="L215" s="77">
        <v>433</v>
      </c>
      <c r="M215" s="77"/>
      <c r="N215" s="72"/>
      <c r="O215" s="79" t="s">
        <v>307</v>
      </c>
      <c r="P215" s="81">
        <v>43494.74836805555</v>
      </c>
      <c r="Q215" s="79" t="s">
        <v>487</v>
      </c>
      <c r="R215" s="82" t="s">
        <v>540</v>
      </c>
      <c r="S215" s="79" t="s">
        <v>560</v>
      </c>
      <c r="T215" s="79" t="s">
        <v>625</v>
      </c>
      <c r="U215" s="79"/>
      <c r="V215" s="82" t="s">
        <v>699</v>
      </c>
      <c r="W215" s="81">
        <v>43494.74836805555</v>
      </c>
      <c r="X215" s="82" t="s">
        <v>929</v>
      </c>
      <c r="Y215" s="79"/>
      <c r="Z215" s="79"/>
      <c r="AA215" s="85" t="s">
        <v>1152</v>
      </c>
      <c r="AB215" s="79"/>
      <c r="AC215" s="79" t="b">
        <v>0</v>
      </c>
      <c r="AD215" s="79">
        <v>1</v>
      </c>
      <c r="AE215" s="85" t="s">
        <v>1170</v>
      </c>
      <c r="AF215" s="79" t="b">
        <v>0</v>
      </c>
      <c r="AG215" s="79" t="s">
        <v>1182</v>
      </c>
      <c r="AH215" s="79"/>
      <c r="AI215" s="85" t="s">
        <v>1169</v>
      </c>
      <c r="AJ215" s="79" t="b">
        <v>0</v>
      </c>
      <c r="AK215" s="79">
        <v>1</v>
      </c>
      <c r="AL215" s="85" t="s">
        <v>1169</v>
      </c>
      <c r="AM215" s="79" t="s">
        <v>1188</v>
      </c>
      <c r="AN215" s="79" t="b">
        <v>0</v>
      </c>
      <c r="AO215" s="85" t="s">
        <v>1152</v>
      </c>
      <c r="AP215" s="79" t="s">
        <v>176</v>
      </c>
      <c r="AQ215" s="79">
        <v>0</v>
      </c>
      <c r="AR215" s="79">
        <v>0</v>
      </c>
      <c r="AS215" s="79"/>
      <c r="AT215" s="79"/>
      <c r="AU215" s="79"/>
      <c r="AV215" s="79"/>
      <c r="AW215" s="79"/>
      <c r="AX215" s="79"/>
      <c r="AY215" s="79"/>
      <c r="AZ215" s="79"/>
      <c r="BA215">
        <v>8</v>
      </c>
      <c r="BB215" s="78" t="str">
        <f>REPLACE(INDEX(GroupVertices[Group],MATCH(Edges24[[#This Row],[Vertex 1]],GroupVertices[Vertex],0)),1,1,"")</f>
        <v>1</v>
      </c>
      <c r="BC215" s="78" t="str">
        <f>REPLACE(INDEX(GroupVertices[Group],MATCH(Edges24[[#This Row],[Vertex 2]],GroupVertices[Vertex],0)),1,1,"")</f>
        <v>2</v>
      </c>
      <c r="BD215" s="48">
        <v>1</v>
      </c>
      <c r="BE215" s="49">
        <v>2.9411764705882355</v>
      </c>
      <c r="BF215" s="48">
        <v>0</v>
      </c>
      <c r="BG215" s="49">
        <v>0</v>
      </c>
      <c r="BH215" s="48">
        <v>0</v>
      </c>
      <c r="BI215" s="49">
        <v>0</v>
      </c>
      <c r="BJ215" s="48">
        <v>33</v>
      </c>
      <c r="BK215" s="49">
        <v>97.05882352941177</v>
      </c>
      <c r="BL215" s="48">
        <v>34</v>
      </c>
    </row>
    <row r="216" spans="1:64" ht="15">
      <c r="A216" s="64" t="s">
        <v>252</v>
      </c>
      <c r="B216" s="64" t="s">
        <v>262</v>
      </c>
      <c r="C216" s="65"/>
      <c r="D216" s="66"/>
      <c r="E216" s="67"/>
      <c r="F216" s="68"/>
      <c r="G216" s="65"/>
      <c r="H216" s="69"/>
      <c r="I216" s="70"/>
      <c r="J216" s="70"/>
      <c r="K216" s="34" t="s">
        <v>66</v>
      </c>
      <c r="L216" s="77">
        <v>436</v>
      </c>
      <c r="M216" s="77"/>
      <c r="N216" s="72"/>
      <c r="O216" s="79" t="s">
        <v>307</v>
      </c>
      <c r="P216" s="81">
        <v>43501.75556712963</v>
      </c>
      <c r="Q216" s="79" t="s">
        <v>488</v>
      </c>
      <c r="R216" s="79"/>
      <c r="S216" s="79"/>
      <c r="T216" s="79"/>
      <c r="U216" s="79"/>
      <c r="V216" s="82" t="s">
        <v>699</v>
      </c>
      <c r="W216" s="81">
        <v>43501.75556712963</v>
      </c>
      <c r="X216" s="82" t="s">
        <v>930</v>
      </c>
      <c r="Y216" s="79"/>
      <c r="Z216" s="79"/>
      <c r="AA216" s="85" t="s">
        <v>1153</v>
      </c>
      <c r="AB216" s="79"/>
      <c r="AC216" s="79" t="b">
        <v>0</v>
      </c>
      <c r="AD216" s="79">
        <v>0</v>
      </c>
      <c r="AE216" s="85" t="s">
        <v>1169</v>
      </c>
      <c r="AF216" s="79" t="b">
        <v>0</v>
      </c>
      <c r="AG216" s="79" t="s">
        <v>1182</v>
      </c>
      <c r="AH216" s="79"/>
      <c r="AI216" s="85" t="s">
        <v>1169</v>
      </c>
      <c r="AJ216" s="79" t="b">
        <v>0</v>
      </c>
      <c r="AK216" s="79">
        <v>0</v>
      </c>
      <c r="AL216" s="85" t="s">
        <v>1160</v>
      </c>
      <c r="AM216" s="79" t="s">
        <v>1188</v>
      </c>
      <c r="AN216" s="79" t="b">
        <v>0</v>
      </c>
      <c r="AO216" s="85" t="s">
        <v>1160</v>
      </c>
      <c r="AP216" s="79" t="s">
        <v>176</v>
      </c>
      <c r="AQ216" s="79">
        <v>0</v>
      </c>
      <c r="AR216" s="79">
        <v>0</v>
      </c>
      <c r="AS216" s="79"/>
      <c r="AT216" s="79"/>
      <c r="AU216" s="79"/>
      <c r="AV216" s="79"/>
      <c r="AW216" s="79"/>
      <c r="AX216" s="79"/>
      <c r="AY216" s="79"/>
      <c r="AZ216" s="79"/>
      <c r="BA216">
        <v>8</v>
      </c>
      <c r="BB216" s="78" t="str">
        <f>REPLACE(INDEX(GroupVertices[Group],MATCH(Edges24[[#This Row],[Vertex 1]],GroupVertices[Vertex],0)),1,1,"")</f>
        <v>1</v>
      </c>
      <c r="BC216" s="78" t="str">
        <f>REPLACE(INDEX(GroupVertices[Group],MATCH(Edges24[[#This Row],[Vertex 2]],GroupVertices[Vertex],0)),1,1,"")</f>
        <v>2</v>
      </c>
      <c r="BD216" s="48">
        <v>1</v>
      </c>
      <c r="BE216" s="49">
        <v>4</v>
      </c>
      <c r="BF216" s="48">
        <v>0</v>
      </c>
      <c r="BG216" s="49">
        <v>0</v>
      </c>
      <c r="BH216" s="48">
        <v>0</v>
      </c>
      <c r="BI216" s="49">
        <v>0</v>
      </c>
      <c r="BJ216" s="48">
        <v>24</v>
      </c>
      <c r="BK216" s="49">
        <v>96</v>
      </c>
      <c r="BL216" s="48">
        <v>25</v>
      </c>
    </row>
    <row r="217" spans="1:64" ht="15">
      <c r="A217" s="64" t="s">
        <v>262</v>
      </c>
      <c r="B217" s="64" t="s">
        <v>252</v>
      </c>
      <c r="C217" s="65"/>
      <c r="D217" s="66"/>
      <c r="E217" s="67"/>
      <c r="F217" s="68"/>
      <c r="G217" s="65"/>
      <c r="H217" s="69"/>
      <c r="I217" s="70"/>
      <c r="J217" s="70"/>
      <c r="K217" s="34" t="s">
        <v>66</v>
      </c>
      <c r="L217" s="77">
        <v>441</v>
      </c>
      <c r="M217" s="77"/>
      <c r="N217" s="72"/>
      <c r="O217" s="79" t="s">
        <v>307</v>
      </c>
      <c r="P217" s="81">
        <v>43441.21534722222</v>
      </c>
      <c r="Q217" s="79" t="s">
        <v>408</v>
      </c>
      <c r="R217" s="79"/>
      <c r="S217" s="79"/>
      <c r="T217" s="79"/>
      <c r="U217" s="79"/>
      <c r="V217" s="82" t="s">
        <v>710</v>
      </c>
      <c r="W217" s="81">
        <v>43441.21534722222</v>
      </c>
      <c r="X217" s="82" t="s">
        <v>931</v>
      </c>
      <c r="Y217" s="79"/>
      <c r="Z217" s="79"/>
      <c r="AA217" s="85" t="s">
        <v>1154</v>
      </c>
      <c r="AB217" s="79"/>
      <c r="AC217" s="79" t="b">
        <v>0</v>
      </c>
      <c r="AD217" s="79">
        <v>0</v>
      </c>
      <c r="AE217" s="85" t="s">
        <v>1169</v>
      </c>
      <c r="AF217" s="79" t="b">
        <v>0</v>
      </c>
      <c r="AG217" s="79" t="s">
        <v>1182</v>
      </c>
      <c r="AH217" s="79"/>
      <c r="AI217" s="85" t="s">
        <v>1169</v>
      </c>
      <c r="AJ217" s="79" t="b">
        <v>0</v>
      </c>
      <c r="AK217" s="79">
        <v>2</v>
      </c>
      <c r="AL217" s="85" t="s">
        <v>1092</v>
      </c>
      <c r="AM217" s="79" t="s">
        <v>1189</v>
      </c>
      <c r="AN217" s="79" t="b">
        <v>0</v>
      </c>
      <c r="AO217" s="85" t="s">
        <v>1092</v>
      </c>
      <c r="AP217" s="79" t="s">
        <v>176</v>
      </c>
      <c r="AQ217" s="79">
        <v>0</v>
      </c>
      <c r="AR217" s="79">
        <v>0</v>
      </c>
      <c r="AS217" s="79"/>
      <c r="AT217" s="79"/>
      <c r="AU217" s="79"/>
      <c r="AV217" s="79"/>
      <c r="AW217" s="79"/>
      <c r="AX217" s="79"/>
      <c r="AY217" s="79"/>
      <c r="AZ217" s="79"/>
      <c r="BA217">
        <v>22</v>
      </c>
      <c r="BB217" s="78" t="str">
        <f>REPLACE(INDEX(GroupVertices[Group],MATCH(Edges24[[#This Row],[Vertex 1]],GroupVertices[Vertex],0)),1,1,"")</f>
        <v>2</v>
      </c>
      <c r="BC217" s="78" t="str">
        <f>REPLACE(INDEX(GroupVertices[Group],MATCH(Edges24[[#This Row],[Vertex 2]],GroupVertices[Vertex],0)),1,1,"")</f>
        <v>1</v>
      </c>
      <c r="BD217" s="48">
        <v>1</v>
      </c>
      <c r="BE217" s="49">
        <v>5</v>
      </c>
      <c r="BF217" s="48">
        <v>0</v>
      </c>
      <c r="BG217" s="49">
        <v>0</v>
      </c>
      <c r="BH217" s="48">
        <v>0</v>
      </c>
      <c r="BI217" s="49">
        <v>0</v>
      </c>
      <c r="BJ217" s="48">
        <v>19</v>
      </c>
      <c r="BK217" s="49">
        <v>95</v>
      </c>
      <c r="BL217" s="48">
        <v>20</v>
      </c>
    </row>
    <row r="218" spans="1:64" ht="15">
      <c r="A218" s="64" t="s">
        <v>262</v>
      </c>
      <c r="B218" s="64" t="s">
        <v>252</v>
      </c>
      <c r="C218" s="65"/>
      <c r="D218" s="66"/>
      <c r="E218" s="67"/>
      <c r="F218" s="68"/>
      <c r="G218" s="65"/>
      <c r="H218" s="69"/>
      <c r="I218" s="70"/>
      <c r="J218" s="70"/>
      <c r="K218" s="34" t="s">
        <v>66</v>
      </c>
      <c r="L218" s="77">
        <v>442</v>
      </c>
      <c r="M218" s="77"/>
      <c r="N218" s="72"/>
      <c r="O218" s="79" t="s">
        <v>307</v>
      </c>
      <c r="P218" s="81">
        <v>43441.215729166666</v>
      </c>
      <c r="Q218" s="79" t="s">
        <v>489</v>
      </c>
      <c r="R218" s="79"/>
      <c r="S218" s="79"/>
      <c r="T218" s="79"/>
      <c r="U218" s="79"/>
      <c r="V218" s="82" t="s">
        <v>710</v>
      </c>
      <c r="W218" s="81">
        <v>43441.215729166666</v>
      </c>
      <c r="X218" s="82" t="s">
        <v>932</v>
      </c>
      <c r="Y218" s="79"/>
      <c r="Z218" s="79"/>
      <c r="AA218" s="85" t="s">
        <v>1155</v>
      </c>
      <c r="AB218" s="79"/>
      <c r="AC218" s="79" t="b">
        <v>0</v>
      </c>
      <c r="AD218" s="79">
        <v>0</v>
      </c>
      <c r="AE218" s="85" t="s">
        <v>1169</v>
      </c>
      <c r="AF218" s="79" t="b">
        <v>0</v>
      </c>
      <c r="AG218" s="79" t="s">
        <v>1182</v>
      </c>
      <c r="AH218" s="79"/>
      <c r="AI218" s="85" t="s">
        <v>1169</v>
      </c>
      <c r="AJ218" s="79" t="b">
        <v>0</v>
      </c>
      <c r="AK218" s="79">
        <v>4</v>
      </c>
      <c r="AL218" s="85" t="s">
        <v>1107</v>
      </c>
      <c r="AM218" s="79" t="s">
        <v>1189</v>
      </c>
      <c r="AN218" s="79" t="b">
        <v>0</v>
      </c>
      <c r="AO218" s="85" t="s">
        <v>1107</v>
      </c>
      <c r="AP218" s="79" t="s">
        <v>176</v>
      </c>
      <c r="AQ218" s="79">
        <v>0</v>
      </c>
      <c r="AR218" s="79">
        <v>0</v>
      </c>
      <c r="AS218" s="79"/>
      <c r="AT218" s="79"/>
      <c r="AU218" s="79"/>
      <c r="AV218" s="79"/>
      <c r="AW218" s="79"/>
      <c r="AX218" s="79"/>
      <c r="AY218" s="79"/>
      <c r="AZ218" s="79"/>
      <c r="BA218">
        <v>22</v>
      </c>
      <c r="BB218" s="78" t="str">
        <f>REPLACE(INDEX(GroupVertices[Group],MATCH(Edges24[[#This Row],[Vertex 1]],GroupVertices[Vertex],0)),1,1,"")</f>
        <v>2</v>
      </c>
      <c r="BC218" s="78" t="str">
        <f>REPLACE(INDEX(GroupVertices[Group],MATCH(Edges24[[#This Row],[Vertex 2]],GroupVertices[Vertex],0)),1,1,"")</f>
        <v>1</v>
      </c>
      <c r="BD218" s="48">
        <v>0</v>
      </c>
      <c r="BE218" s="49">
        <v>0</v>
      </c>
      <c r="BF218" s="48">
        <v>0</v>
      </c>
      <c r="BG218" s="49">
        <v>0</v>
      </c>
      <c r="BH218" s="48">
        <v>0</v>
      </c>
      <c r="BI218" s="49">
        <v>0</v>
      </c>
      <c r="BJ218" s="48">
        <v>22</v>
      </c>
      <c r="BK218" s="49">
        <v>100</v>
      </c>
      <c r="BL218" s="48">
        <v>22</v>
      </c>
    </row>
    <row r="219" spans="1:64" ht="15">
      <c r="A219" s="64" t="s">
        <v>262</v>
      </c>
      <c r="B219" s="64" t="s">
        <v>252</v>
      </c>
      <c r="C219" s="65"/>
      <c r="D219" s="66"/>
      <c r="E219" s="67"/>
      <c r="F219" s="68"/>
      <c r="G219" s="65"/>
      <c r="H219" s="69"/>
      <c r="I219" s="70"/>
      <c r="J219" s="70"/>
      <c r="K219" s="34" t="s">
        <v>66</v>
      </c>
      <c r="L219" s="77">
        <v>443</v>
      </c>
      <c r="M219" s="77"/>
      <c r="N219" s="72"/>
      <c r="O219" s="79" t="s">
        <v>307</v>
      </c>
      <c r="P219" s="81">
        <v>43445.8452662037</v>
      </c>
      <c r="Q219" s="79" t="s">
        <v>313</v>
      </c>
      <c r="R219" s="79"/>
      <c r="S219" s="79"/>
      <c r="T219" s="79" t="s">
        <v>563</v>
      </c>
      <c r="U219" s="82" t="s">
        <v>627</v>
      </c>
      <c r="V219" s="82" t="s">
        <v>627</v>
      </c>
      <c r="W219" s="81">
        <v>43445.8452662037</v>
      </c>
      <c r="X219" s="82" t="s">
        <v>933</v>
      </c>
      <c r="Y219" s="79"/>
      <c r="Z219" s="79"/>
      <c r="AA219" s="85" t="s">
        <v>1156</v>
      </c>
      <c r="AB219" s="79"/>
      <c r="AC219" s="79" t="b">
        <v>0</v>
      </c>
      <c r="AD219" s="79">
        <v>0</v>
      </c>
      <c r="AE219" s="85" t="s">
        <v>1169</v>
      </c>
      <c r="AF219" s="79" t="b">
        <v>0</v>
      </c>
      <c r="AG219" s="79" t="s">
        <v>1182</v>
      </c>
      <c r="AH219" s="79"/>
      <c r="AI219" s="85" t="s">
        <v>1169</v>
      </c>
      <c r="AJ219" s="79" t="b">
        <v>0</v>
      </c>
      <c r="AK219" s="79">
        <v>3</v>
      </c>
      <c r="AL219" s="85" t="s">
        <v>1145</v>
      </c>
      <c r="AM219" s="79" t="s">
        <v>1189</v>
      </c>
      <c r="AN219" s="79" t="b">
        <v>0</v>
      </c>
      <c r="AO219" s="85" t="s">
        <v>1145</v>
      </c>
      <c r="AP219" s="79" t="s">
        <v>176</v>
      </c>
      <c r="AQ219" s="79">
        <v>0</v>
      </c>
      <c r="AR219" s="79">
        <v>0</v>
      </c>
      <c r="AS219" s="79"/>
      <c r="AT219" s="79"/>
      <c r="AU219" s="79"/>
      <c r="AV219" s="79"/>
      <c r="AW219" s="79"/>
      <c r="AX219" s="79"/>
      <c r="AY219" s="79"/>
      <c r="AZ219" s="79"/>
      <c r="BA219">
        <v>22</v>
      </c>
      <c r="BB219" s="78" t="str">
        <f>REPLACE(INDEX(GroupVertices[Group],MATCH(Edges24[[#This Row],[Vertex 1]],GroupVertices[Vertex],0)),1,1,"")</f>
        <v>2</v>
      </c>
      <c r="BC219" s="78" t="str">
        <f>REPLACE(INDEX(GroupVertices[Group],MATCH(Edges24[[#This Row],[Vertex 2]],GroupVertices[Vertex],0)),1,1,"")</f>
        <v>1</v>
      </c>
      <c r="BD219" s="48">
        <v>1</v>
      </c>
      <c r="BE219" s="49">
        <v>7.6923076923076925</v>
      </c>
      <c r="BF219" s="48">
        <v>0</v>
      </c>
      <c r="BG219" s="49">
        <v>0</v>
      </c>
      <c r="BH219" s="48">
        <v>0</v>
      </c>
      <c r="BI219" s="49">
        <v>0</v>
      </c>
      <c r="BJ219" s="48">
        <v>12</v>
      </c>
      <c r="BK219" s="49">
        <v>92.3076923076923</v>
      </c>
      <c r="BL219" s="48">
        <v>13</v>
      </c>
    </row>
    <row r="220" spans="1:64" ht="15">
      <c r="A220" s="64" t="s">
        <v>262</v>
      </c>
      <c r="B220" s="64" t="s">
        <v>252</v>
      </c>
      <c r="C220" s="65"/>
      <c r="D220" s="66"/>
      <c r="E220" s="67"/>
      <c r="F220" s="68"/>
      <c r="G220" s="65"/>
      <c r="H220" s="69"/>
      <c r="I220" s="70"/>
      <c r="J220" s="70"/>
      <c r="K220" s="34" t="s">
        <v>66</v>
      </c>
      <c r="L220" s="77">
        <v>447</v>
      </c>
      <c r="M220" s="77"/>
      <c r="N220" s="72"/>
      <c r="O220" s="79" t="s">
        <v>307</v>
      </c>
      <c r="P220" s="81">
        <v>43445.845729166664</v>
      </c>
      <c r="Q220" s="79" t="s">
        <v>412</v>
      </c>
      <c r="R220" s="79"/>
      <c r="S220" s="79"/>
      <c r="T220" s="79" t="s">
        <v>581</v>
      </c>
      <c r="U220" s="82" t="s">
        <v>640</v>
      </c>
      <c r="V220" s="82" t="s">
        <v>640</v>
      </c>
      <c r="W220" s="81">
        <v>43445.845729166664</v>
      </c>
      <c r="X220" s="82" t="s">
        <v>934</v>
      </c>
      <c r="Y220" s="79"/>
      <c r="Z220" s="79"/>
      <c r="AA220" s="85" t="s">
        <v>1157</v>
      </c>
      <c r="AB220" s="79"/>
      <c r="AC220" s="79" t="b">
        <v>0</v>
      </c>
      <c r="AD220" s="79">
        <v>0</v>
      </c>
      <c r="AE220" s="85" t="s">
        <v>1169</v>
      </c>
      <c r="AF220" s="79" t="b">
        <v>0</v>
      </c>
      <c r="AG220" s="79" t="s">
        <v>1182</v>
      </c>
      <c r="AH220" s="79"/>
      <c r="AI220" s="85" t="s">
        <v>1169</v>
      </c>
      <c r="AJ220" s="79" t="b">
        <v>0</v>
      </c>
      <c r="AK220" s="79">
        <v>1</v>
      </c>
      <c r="AL220" s="85" t="s">
        <v>1146</v>
      </c>
      <c r="AM220" s="79" t="s">
        <v>1189</v>
      </c>
      <c r="AN220" s="79" t="b">
        <v>0</v>
      </c>
      <c r="AO220" s="85" t="s">
        <v>1146</v>
      </c>
      <c r="AP220" s="79" t="s">
        <v>176</v>
      </c>
      <c r="AQ220" s="79">
        <v>0</v>
      </c>
      <c r="AR220" s="79">
        <v>0</v>
      </c>
      <c r="AS220" s="79"/>
      <c r="AT220" s="79"/>
      <c r="AU220" s="79"/>
      <c r="AV220" s="79"/>
      <c r="AW220" s="79"/>
      <c r="AX220" s="79"/>
      <c r="AY220" s="79"/>
      <c r="AZ220" s="79"/>
      <c r="BA220">
        <v>22</v>
      </c>
      <c r="BB220" s="78" t="str">
        <f>REPLACE(INDEX(GroupVertices[Group],MATCH(Edges24[[#This Row],[Vertex 1]],GroupVertices[Vertex],0)),1,1,"")</f>
        <v>2</v>
      </c>
      <c r="BC220" s="78" t="str">
        <f>REPLACE(INDEX(GroupVertices[Group],MATCH(Edges24[[#This Row],[Vertex 2]],GroupVertices[Vertex],0)),1,1,"")</f>
        <v>1</v>
      </c>
      <c r="BD220" s="48">
        <v>0</v>
      </c>
      <c r="BE220" s="49">
        <v>0</v>
      </c>
      <c r="BF220" s="48">
        <v>0</v>
      </c>
      <c r="BG220" s="49">
        <v>0</v>
      </c>
      <c r="BH220" s="48">
        <v>0</v>
      </c>
      <c r="BI220" s="49">
        <v>0</v>
      </c>
      <c r="BJ220" s="48">
        <v>11</v>
      </c>
      <c r="BK220" s="49">
        <v>100</v>
      </c>
      <c r="BL220" s="48">
        <v>11</v>
      </c>
    </row>
    <row r="221" spans="1:64" ht="15">
      <c r="A221" s="64" t="s">
        <v>262</v>
      </c>
      <c r="B221" s="64" t="s">
        <v>252</v>
      </c>
      <c r="C221" s="65"/>
      <c r="D221" s="66"/>
      <c r="E221" s="67"/>
      <c r="F221" s="68"/>
      <c r="G221" s="65"/>
      <c r="H221" s="69"/>
      <c r="I221" s="70"/>
      <c r="J221" s="70"/>
      <c r="K221" s="34" t="s">
        <v>66</v>
      </c>
      <c r="L221" s="77">
        <v>457</v>
      </c>
      <c r="M221" s="77"/>
      <c r="N221" s="72"/>
      <c r="O221" s="79" t="s">
        <v>307</v>
      </c>
      <c r="P221" s="81">
        <v>43491.06358796296</v>
      </c>
      <c r="Q221" s="79" t="s">
        <v>421</v>
      </c>
      <c r="R221" s="79"/>
      <c r="S221" s="79"/>
      <c r="T221" s="79"/>
      <c r="U221" s="79"/>
      <c r="V221" s="82" t="s">
        <v>710</v>
      </c>
      <c r="W221" s="81">
        <v>43491.06358796296</v>
      </c>
      <c r="X221" s="82" t="s">
        <v>935</v>
      </c>
      <c r="Y221" s="79"/>
      <c r="Z221" s="79"/>
      <c r="AA221" s="85" t="s">
        <v>1158</v>
      </c>
      <c r="AB221" s="79"/>
      <c r="AC221" s="79" t="b">
        <v>0</v>
      </c>
      <c r="AD221" s="79">
        <v>0</v>
      </c>
      <c r="AE221" s="85" t="s">
        <v>1169</v>
      </c>
      <c r="AF221" s="79" t="b">
        <v>0</v>
      </c>
      <c r="AG221" s="79" t="s">
        <v>1182</v>
      </c>
      <c r="AH221" s="79"/>
      <c r="AI221" s="85" t="s">
        <v>1169</v>
      </c>
      <c r="AJ221" s="79" t="b">
        <v>0</v>
      </c>
      <c r="AK221" s="79">
        <v>2</v>
      </c>
      <c r="AL221" s="85" t="s">
        <v>1150</v>
      </c>
      <c r="AM221" s="79" t="s">
        <v>1189</v>
      </c>
      <c r="AN221" s="79" t="b">
        <v>0</v>
      </c>
      <c r="AO221" s="85" t="s">
        <v>1150</v>
      </c>
      <c r="AP221" s="79" t="s">
        <v>176</v>
      </c>
      <c r="AQ221" s="79">
        <v>0</v>
      </c>
      <c r="AR221" s="79">
        <v>0</v>
      </c>
      <c r="AS221" s="79"/>
      <c r="AT221" s="79"/>
      <c r="AU221" s="79"/>
      <c r="AV221" s="79"/>
      <c r="AW221" s="79"/>
      <c r="AX221" s="79"/>
      <c r="AY221" s="79"/>
      <c r="AZ221" s="79"/>
      <c r="BA221">
        <v>22</v>
      </c>
      <c r="BB221" s="78" t="str">
        <f>REPLACE(INDEX(GroupVertices[Group],MATCH(Edges24[[#This Row],[Vertex 1]],GroupVertices[Vertex],0)),1,1,"")</f>
        <v>2</v>
      </c>
      <c r="BC221" s="78" t="str">
        <f>REPLACE(INDEX(GroupVertices[Group],MATCH(Edges24[[#This Row],[Vertex 2]],GroupVertices[Vertex],0)),1,1,"")</f>
        <v>1</v>
      </c>
      <c r="BD221" s="48">
        <v>1</v>
      </c>
      <c r="BE221" s="49">
        <v>4.545454545454546</v>
      </c>
      <c r="BF221" s="48">
        <v>0</v>
      </c>
      <c r="BG221" s="49">
        <v>0</v>
      </c>
      <c r="BH221" s="48">
        <v>0</v>
      </c>
      <c r="BI221" s="49">
        <v>0</v>
      </c>
      <c r="BJ221" s="48">
        <v>21</v>
      </c>
      <c r="BK221" s="49">
        <v>95.45454545454545</v>
      </c>
      <c r="BL221" s="48">
        <v>22</v>
      </c>
    </row>
    <row r="222" spans="1:64" ht="15">
      <c r="A222" s="64" t="s">
        <v>270</v>
      </c>
      <c r="B222" s="64" t="s">
        <v>252</v>
      </c>
      <c r="C222" s="65"/>
      <c r="D222" s="66"/>
      <c r="E222" s="67"/>
      <c r="F222" s="68"/>
      <c r="G222" s="65"/>
      <c r="H222" s="69"/>
      <c r="I222" s="70"/>
      <c r="J222" s="70"/>
      <c r="K222" s="34" t="s">
        <v>65</v>
      </c>
      <c r="L222" s="77">
        <v>461</v>
      </c>
      <c r="M222" s="77"/>
      <c r="N222" s="72"/>
      <c r="O222" s="79" t="s">
        <v>307</v>
      </c>
      <c r="P222" s="81">
        <v>43511.9531712963</v>
      </c>
      <c r="Q222" s="79" t="s">
        <v>490</v>
      </c>
      <c r="R222" s="82" t="s">
        <v>541</v>
      </c>
      <c r="S222" s="79" t="s">
        <v>545</v>
      </c>
      <c r="T222" s="79" t="s">
        <v>626</v>
      </c>
      <c r="U222" s="79"/>
      <c r="V222" s="82" t="s">
        <v>716</v>
      </c>
      <c r="W222" s="81">
        <v>43511.9531712963</v>
      </c>
      <c r="X222" s="82" t="s">
        <v>936</v>
      </c>
      <c r="Y222" s="79"/>
      <c r="Z222" s="79"/>
      <c r="AA222" s="85" t="s">
        <v>1159</v>
      </c>
      <c r="AB222" s="79"/>
      <c r="AC222" s="79" t="b">
        <v>0</v>
      </c>
      <c r="AD222" s="79">
        <v>1</v>
      </c>
      <c r="AE222" s="85" t="s">
        <v>1181</v>
      </c>
      <c r="AF222" s="79" t="b">
        <v>1</v>
      </c>
      <c r="AG222" s="79" t="s">
        <v>1182</v>
      </c>
      <c r="AH222" s="79"/>
      <c r="AI222" s="85" t="s">
        <v>1162</v>
      </c>
      <c r="AJ222" s="79" t="b">
        <v>0</v>
      </c>
      <c r="AK222" s="79">
        <v>0</v>
      </c>
      <c r="AL222" s="85" t="s">
        <v>1169</v>
      </c>
      <c r="AM222" s="79" t="s">
        <v>1189</v>
      </c>
      <c r="AN222" s="79" t="b">
        <v>0</v>
      </c>
      <c r="AO222" s="85" t="s">
        <v>1159</v>
      </c>
      <c r="AP222" s="79" t="s">
        <v>176</v>
      </c>
      <c r="AQ222" s="79">
        <v>0</v>
      </c>
      <c r="AR222" s="79">
        <v>0</v>
      </c>
      <c r="AS222" s="79" t="s">
        <v>1209</v>
      </c>
      <c r="AT222" s="79" t="s">
        <v>1210</v>
      </c>
      <c r="AU222" s="79" t="s">
        <v>1212</v>
      </c>
      <c r="AV222" s="79" t="s">
        <v>1217</v>
      </c>
      <c r="AW222" s="79" t="s">
        <v>1221</v>
      </c>
      <c r="AX222" s="79" t="s">
        <v>1225</v>
      </c>
      <c r="AY222" s="79" t="s">
        <v>1226</v>
      </c>
      <c r="AZ222" s="82" t="s">
        <v>1230</v>
      </c>
      <c r="BA222">
        <v>1</v>
      </c>
      <c r="BB222" s="78" t="str">
        <f>REPLACE(INDEX(GroupVertices[Group],MATCH(Edges24[[#This Row],[Vertex 1]],GroupVertices[Vertex],0)),1,1,"")</f>
        <v>2</v>
      </c>
      <c r="BC222" s="78" t="str">
        <f>REPLACE(INDEX(GroupVertices[Group],MATCH(Edges24[[#This Row],[Vertex 2]],GroupVertices[Vertex],0)),1,1,"")</f>
        <v>1</v>
      </c>
      <c r="BD222" s="48"/>
      <c r="BE222" s="49"/>
      <c r="BF222" s="48"/>
      <c r="BG222" s="49"/>
      <c r="BH222" s="48"/>
      <c r="BI222" s="49"/>
      <c r="BJ222" s="48"/>
      <c r="BK222" s="49"/>
      <c r="BL222" s="48"/>
    </row>
    <row r="223" spans="1:64" ht="15">
      <c r="A223" s="64" t="s">
        <v>262</v>
      </c>
      <c r="B223" s="64" t="s">
        <v>262</v>
      </c>
      <c r="C223" s="65"/>
      <c r="D223" s="66"/>
      <c r="E223" s="67"/>
      <c r="F223" s="68"/>
      <c r="G223" s="65"/>
      <c r="H223" s="69"/>
      <c r="I223" s="70"/>
      <c r="J223" s="70"/>
      <c r="K223" s="34" t="s">
        <v>65</v>
      </c>
      <c r="L223" s="77">
        <v>462</v>
      </c>
      <c r="M223" s="77"/>
      <c r="N223" s="72"/>
      <c r="O223" s="79" t="s">
        <v>176</v>
      </c>
      <c r="P223" s="81">
        <v>43501.31972222222</v>
      </c>
      <c r="Q223" s="79" t="s">
        <v>491</v>
      </c>
      <c r="R223" s="82" t="s">
        <v>542</v>
      </c>
      <c r="S223" s="79" t="s">
        <v>549</v>
      </c>
      <c r="T223" s="79"/>
      <c r="U223" s="79"/>
      <c r="V223" s="82" t="s">
        <v>710</v>
      </c>
      <c r="W223" s="81">
        <v>43501.31972222222</v>
      </c>
      <c r="X223" s="82" t="s">
        <v>937</v>
      </c>
      <c r="Y223" s="79"/>
      <c r="Z223" s="79"/>
      <c r="AA223" s="85" t="s">
        <v>1160</v>
      </c>
      <c r="AB223" s="79"/>
      <c r="AC223" s="79" t="b">
        <v>0</v>
      </c>
      <c r="AD223" s="79">
        <v>4</v>
      </c>
      <c r="AE223" s="85" t="s">
        <v>1169</v>
      </c>
      <c r="AF223" s="79" t="b">
        <v>0</v>
      </c>
      <c r="AG223" s="79" t="s">
        <v>1182</v>
      </c>
      <c r="AH223" s="79"/>
      <c r="AI223" s="85" t="s">
        <v>1169</v>
      </c>
      <c r="AJ223" s="79" t="b">
        <v>0</v>
      </c>
      <c r="AK223" s="79">
        <v>0</v>
      </c>
      <c r="AL223" s="85" t="s">
        <v>1169</v>
      </c>
      <c r="AM223" s="79" t="s">
        <v>1196</v>
      </c>
      <c r="AN223" s="79" t="b">
        <v>0</v>
      </c>
      <c r="AO223" s="85" t="s">
        <v>1160</v>
      </c>
      <c r="AP223" s="79" t="s">
        <v>1205</v>
      </c>
      <c r="AQ223" s="79">
        <v>0</v>
      </c>
      <c r="AR223" s="79">
        <v>0</v>
      </c>
      <c r="AS223" s="79"/>
      <c r="AT223" s="79"/>
      <c r="AU223" s="79"/>
      <c r="AV223" s="79"/>
      <c r="AW223" s="79"/>
      <c r="AX223" s="79"/>
      <c r="AY223" s="79"/>
      <c r="AZ223" s="79"/>
      <c r="BA223">
        <v>3</v>
      </c>
      <c r="BB223" s="78" t="str">
        <f>REPLACE(INDEX(GroupVertices[Group],MATCH(Edges24[[#This Row],[Vertex 1]],GroupVertices[Vertex],0)),1,1,"")</f>
        <v>2</v>
      </c>
      <c r="BC223" s="78" t="str">
        <f>REPLACE(INDEX(GroupVertices[Group],MATCH(Edges24[[#This Row],[Vertex 2]],GroupVertices[Vertex],0)),1,1,"")</f>
        <v>2</v>
      </c>
      <c r="BD223" s="48">
        <v>1</v>
      </c>
      <c r="BE223" s="49">
        <v>2.4390243902439024</v>
      </c>
      <c r="BF223" s="48">
        <v>0</v>
      </c>
      <c r="BG223" s="49">
        <v>0</v>
      </c>
      <c r="BH223" s="48">
        <v>0</v>
      </c>
      <c r="BI223" s="49">
        <v>0</v>
      </c>
      <c r="BJ223" s="48">
        <v>40</v>
      </c>
      <c r="BK223" s="49">
        <v>97.5609756097561</v>
      </c>
      <c r="BL223" s="48">
        <v>41</v>
      </c>
    </row>
    <row r="224" spans="1:64" ht="15">
      <c r="A224" s="64" t="s">
        <v>262</v>
      </c>
      <c r="B224" s="64" t="s">
        <v>262</v>
      </c>
      <c r="C224" s="65"/>
      <c r="D224" s="66"/>
      <c r="E224" s="67"/>
      <c r="F224" s="68"/>
      <c r="G224" s="65"/>
      <c r="H224" s="69"/>
      <c r="I224" s="70"/>
      <c r="J224" s="70"/>
      <c r="K224" s="34" t="s">
        <v>65</v>
      </c>
      <c r="L224" s="77">
        <v>463</v>
      </c>
      <c r="M224" s="77"/>
      <c r="N224" s="72"/>
      <c r="O224" s="79" t="s">
        <v>176</v>
      </c>
      <c r="P224" s="81">
        <v>43501.853854166664</v>
      </c>
      <c r="Q224" s="79" t="s">
        <v>492</v>
      </c>
      <c r="R224" s="79" t="s">
        <v>543</v>
      </c>
      <c r="S224" s="79" t="s">
        <v>561</v>
      </c>
      <c r="T224" s="79"/>
      <c r="U224" s="79"/>
      <c r="V224" s="82" t="s">
        <v>710</v>
      </c>
      <c r="W224" s="81">
        <v>43501.853854166664</v>
      </c>
      <c r="X224" s="82" t="s">
        <v>938</v>
      </c>
      <c r="Y224" s="79"/>
      <c r="Z224" s="79"/>
      <c r="AA224" s="85" t="s">
        <v>1161</v>
      </c>
      <c r="AB224" s="79"/>
      <c r="AC224" s="79" t="b">
        <v>0</v>
      </c>
      <c r="AD224" s="79">
        <v>0</v>
      </c>
      <c r="AE224" s="85" t="s">
        <v>1169</v>
      </c>
      <c r="AF224" s="79" t="b">
        <v>0</v>
      </c>
      <c r="AG224" s="79" t="s">
        <v>1182</v>
      </c>
      <c r="AH224" s="79"/>
      <c r="AI224" s="85" t="s">
        <v>1169</v>
      </c>
      <c r="AJ224" s="79" t="b">
        <v>0</v>
      </c>
      <c r="AK224" s="79">
        <v>0</v>
      </c>
      <c r="AL224" s="85" t="s">
        <v>1169</v>
      </c>
      <c r="AM224" s="79" t="s">
        <v>1196</v>
      </c>
      <c r="AN224" s="79" t="b">
        <v>0</v>
      </c>
      <c r="AO224" s="85" t="s">
        <v>1161</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2</v>
      </c>
      <c r="BC224" s="78" t="str">
        <f>REPLACE(INDEX(GroupVertices[Group],MATCH(Edges24[[#This Row],[Vertex 2]],GroupVertices[Vertex],0)),1,1,"")</f>
        <v>2</v>
      </c>
      <c r="BD224" s="48">
        <v>0</v>
      </c>
      <c r="BE224" s="49">
        <v>0</v>
      </c>
      <c r="BF224" s="48">
        <v>0</v>
      </c>
      <c r="BG224" s="49">
        <v>0</v>
      </c>
      <c r="BH224" s="48">
        <v>0</v>
      </c>
      <c r="BI224" s="49">
        <v>0</v>
      </c>
      <c r="BJ224" s="48">
        <v>42</v>
      </c>
      <c r="BK224" s="49">
        <v>100</v>
      </c>
      <c r="BL224" s="48">
        <v>42</v>
      </c>
    </row>
    <row r="225" spans="1:64" ht="15">
      <c r="A225" s="64" t="s">
        <v>262</v>
      </c>
      <c r="B225" s="64" t="s">
        <v>262</v>
      </c>
      <c r="C225" s="65"/>
      <c r="D225" s="66"/>
      <c r="E225" s="67"/>
      <c r="F225" s="68"/>
      <c r="G225" s="65"/>
      <c r="H225" s="69"/>
      <c r="I225" s="70"/>
      <c r="J225" s="70"/>
      <c r="K225" s="34" t="s">
        <v>65</v>
      </c>
      <c r="L225" s="77">
        <v>464</v>
      </c>
      <c r="M225" s="77"/>
      <c r="N225" s="72"/>
      <c r="O225" s="79" t="s">
        <v>176</v>
      </c>
      <c r="P225" s="81">
        <v>43510.96424768519</v>
      </c>
      <c r="Q225" s="79" t="s">
        <v>493</v>
      </c>
      <c r="R225" s="82" t="s">
        <v>544</v>
      </c>
      <c r="S225" s="79" t="s">
        <v>549</v>
      </c>
      <c r="T225" s="79"/>
      <c r="U225" s="79"/>
      <c r="V225" s="82" t="s">
        <v>710</v>
      </c>
      <c r="W225" s="81">
        <v>43510.96424768519</v>
      </c>
      <c r="X225" s="82" t="s">
        <v>939</v>
      </c>
      <c r="Y225" s="79"/>
      <c r="Z225" s="79"/>
      <c r="AA225" s="85" t="s">
        <v>1162</v>
      </c>
      <c r="AB225" s="79"/>
      <c r="AC225" s="79" t="b">
        <v>0</v>
      </c>
      <c r="AD225" s="79">
        <v>5</v>
      </c>
      <c r="AE225" s="85" t="s">
        <v>1169</v>
      </c>
      <c r="AF225" s="79" t="b">
        <v>0</v>
      </c>
      <c r="AG225" s="79" t="s">
        <v>1182</v>
      </c>
      <c r="AH225" s="79"/>
      <c r="AI225" s="85" t="s">
        <v>1169</v>
      </c>
      <c r="AJ225" s="79" t="b">
        <v>0</v>
      </c>
      <c r="AK225" s="79">
        <v>1</v>
      </c>
      <c r="AL225" s="85" t="s">
        <v>1169</v>
      </c>
      <c r="AM225" s="79" t="s">
        <v>1196</v>
      </c>
      <c r="AN225" s="79" t="b">
        <v>0</v>
      </c>
      <c r="AO225" s="85" t="s">
        <v>1162</v>
      </c>
      <c r="AP225" s="79" t="s">
        <v>176</v>
      </c>
      <c r="AQ225" s="79">
        <v>0</v>
      </c>
      <c r="AR225" s="79">
        <v>0</v>
      </c>
      <c r="AS225" s="79"/>
      <c r="AT225" s="79"/>
      <c r="AU225" s="79"/>
      <c r="AV225" s="79"/>
      <c r="AW225" s="79"/>
      <c r="AX225" s="79"/>
      <c r="AY225" s="79"/>
      <c r="AZ225" s="79"/>
      <c r="BA225">
        <v>3</v>
      </c>
      <c r="BB225" s="78" t="str">
        <f>REPLACE(INDEX(GroupVertices[Group],MATCH(Edges24[[#This Row],[Vertex 1]],GroupVertices[Vertex],0)),1,1,"")</f>
        <v>2</v>
      </c>
      <c r="BC225" s="78" t="str">
        <f>REPLACE(INDEX(GroupVertices[Group],MATCH(Edges24[[#This Row],[Vertex 2]],GroupVertices[Vertex],0)),1,1,"")</f>
        <v>2</v>
      </c>
      <c r="BD225" s="48">
        <v>2</v>
      </c>
      <c r="BE225" s="49">
        <v>5.2631578947368425</v>
      </c>
      <c r="BF225" s="48">
        <v>0</v>
      </c>
      <c r="BG225" s="49">
        <v>0</v>
      </c>
      <c r="BH225" s="48">
        <v>0</v>
      </c>
      <c r="BI225" s="49">
        <v>0</v>
      </c>
      <c r="BJ225" s="48">
        <v>36</v>
      </c>
      <c r="BK225" s="49">
        <v>94.73684210526316</v>
      </c>
      <c r="BL225" s="48">
        <v>38</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allowBlank="1" showInputMessage="1" showErrorMessage="1" promptTitle="Vertex 2 Name" prompt="Enter the name of the edge's second vertex." sqref="B3:B225"/>
    <dataValidation allowBlank="1" showInputMessage="1" showErrorMessage="1" promptTitle="Vertex 1 Name" prompt="Enter the name of the edge's first vertex." sqref="A3:A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Color" prompt="To select an optional edge color, right-click and select Select Color on the right-click menu." sqref="C3:C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ErrorMessage="1" sqref="N2:N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s>
  <hyperlinks>
    <hyperlink ref="R8" r:id="rId1" display="https://twitter.com/SWOOPAnalytics/status/1072512845038931968"/>
    <hyperlink ref="R9" r:id="rId2" display="https://twitter.com/SWOOPAnalytics/status/1072577795874672640"/>
    <hyperlink ref="R13" r:id="rId3" display="https://twitter.com/thecr/status/1084465333929418752"/>
    <hyperlink ref="R14" r:id="rId4" display="https://twitter.com/thecr/status/1084465333929418752"/>
    <hyperlink ref="R15" r:id="rId5" display="https://www.swoopanalytics.com/the-dying-art-of-conversation/"/>
    <hyperlink ref="R17" r:id="rId6" display="https://www.swoopanalytics.com/"/>
    <hyperlink ref="R24" r:id="rId7" display="https://mailchi.mp/hargraves/hi022019s"/>
    <hyperlink ref="R25" r:id="rId8" display="https://www.swoopanalytics.com/social-groups-in-enterprise-social-networks/"/>
    <hyperlink ref="R26" r:id="rId9" display="https://www.swoopanalytics.com/we-won-the-top-award-with-our-research-on-groups-in-esns/"/>
    <hyperlink ref="R27" r:id="rId10" display="https://www.swoopanalytics.com/swoop-chat-nyc-why-we-do-what-we-do/"/>
    <hyperlink ref="R28" r:id="rId11" display="https://www.swoopanalytics.com/swoop-is-iso27001-certified/"/>
    <hyperlink ref="R29" r:id="rId12" display="https://www.swoopanalytics.com/how-long-does-it-take-before-swoop-has-an-impact-on-your-esn/"/>
    <hyperlink ref="R30" r:id="rId13" display="https://www.swoopanalytics.com/less-is-not-always-more-with-enterprise-social/"/>
    <hyperlink ref="R31" r:id="rId14" display="https://www.swoopanalytics.com/less-is-not-always-more-with-enterprise-social/"/>
    <hyperlink ref="R32" r:id="rId15" display="https://www.swoopanalytics.com/less-is-not-always-more-with-enterprise-social/"/>
    <hyperlink ref="R35" r:id="rId16" display="https://lnkd.in/dGy5KzW"/>
    <hyperlink ref="R37" r:id="rId17" display="https://www.swoopanalytics.com/less-is-not-always-more-with-enterprise-social/"/>
    <hyperlink ref="R41" r:id="rId18" display="https://twitter.com/ClearBox/status/1090583656358240256"/>
    <hyperlink ref="R51" r:id="rId19" display="http://www.swoopanalytics.com/20-questions-that-could-change-your-company/"/>
    <hyperlink ref="R53" r:id="rId20" display="http://www.swoopanalytics.com/20-questions-that-could-change-your-company/"/>
    <hyperlink ref="R54" r:id="rId21" display="http://www.swoopanalytics.com/20-questions-that-could-change-your-company/"/>
    <hyperlink ref="R55" r:id="rId22" display="http://www.swoopanalytics.com/20-questions-that-could-change-your-company/"/>
    <hyperlink ref="R56" r:id="rId23" display="http://www.swoopanalytics.com/20-questions-that-could-change-your-company/"/>
    <hyperlink ref="R57" r:id="rId24" display="http://www.swoopanalytics.com/20-questions-that-could-change-your-company/"/>
    <hyperlink ref="R58" r:id="rId25" display="http://www.swoopanalytics.com/20-questions-that-could-change-your-company/"/>
    <hyperlink ref="R59" r:id="rId26" display="http://www.swoopanalytics.com/20-questions-that-could-change-your-company/"/>
    <hyperlink ref="R60" r:id="rId27" display="http://www.swoopanalytics.com/20-questions-that-could-change-your-company/"/>
    <hyperlink ref="R61" r:id="rId28" display="https://www.swoopanalytics.com/20-questions-that-could-change-your-company/"/>
    <hyperlink ref="R68" r:id="rId29" display="https://twitter.com/SWOOPAnalytics/status/1095401576783437824"/>
    <hyperlink ref="R70" r:id="rId30" display="https://www.swoopanalytics.com/we-won-the-top-award-with-our-research-on-groups-in-esns/"/>
    <hyperlink ref="R83" r:id="rId31" display="https://www.swoopanalytics.com/swoop-chat-nyc-why-we-do-what-we-do/"/>
    <hyperlink ref="R87" r:id="rId32" display="https://www.swoopanalytics.com/now-that-you-mention-it/"/>
    <hyperlink ref="R90" r:id="rId33" display="https://resources.techcommunity.microsoft.com/case-studies/on-an-island-but-not-alone-with-yammer-at-thrifty-car-rental-in-new-zealand/"/>
    <hyperlink ref="R93" r:id="rId34" display="https://www.swoopanalytics.com/case-studies/how-syngentas-leaders-became-some-of-the-worlds-best-at-engaging-staff/"/>
    <hyperlink ref="R94" r:id="rId35" display="https://forms.office.com/Pages/ResponsePage.aspx?id=v4j5cvGGr0GRqy180BHbRz6LYiXgstdDq0OQYtXINn1UNTlLNjY4UDAzSUhQTEYzVFRFREI2VjBBUi4u"/>
    <hyperlink ref="R95" r:id="rId36" display="https://www.eventbrite.com/e/ignite-yammer-meetup-tickets-55616234655"/>
    <hyperlink ref="R97" r:id="rId37" display="https://www.swoopanalytics.com/swoop-chat-nyc-why-we-do-what-we-do/"/>
    <hyperlink ref="R99" r:id="rId38" display="https://twitter.com/SWOOPAnalytics/status/1095401576783437824"/>
    <hyperlink ref="R103" r:id="rId39" display="https://lnkd.in/feyYDS8"/>
    <hyperlink ref="R139" r:id="rId40" display="http://markbritz.com/ld-is-primed-to-drive-enterprise-social-so-why-arent-they/"/>
    <hyperlink ref="R140" r:id="rId41" display="http://markbritz.com/internal-comms-taking-the-informal-social-learning-torch/"/>
    <hyperlink ref="R143" r:id="rId42" display="http://markbritz.com/internal-comms-taking-the-informal-social-learning-torch/"/>
    <hyperlink ref="R156" r:id="rId43" display="https://resources.techcommunity.microsoft.com/case-studies/the-power-of-the-network-creates-a-competitive-advantage-at-realfoundations-with-yammer-and-swoop/"/>
    <hyperlink ref="R157" r:id="rId44" display="https://resources.techcommunity.microsoft.com/wp-content/uploads/2019/01/YAI_SuperPowers_Infographic.pdf"/>
    <hyperlink ref="R162" r:id="rId45" display="https://www.swoopanalytics.com/how-long-does-it-take-before-swoop-has-an-impact-on-your-esn/"/>
    <hyperlink ref="R163" r:id="rId46" display="https://www.cmswire.com/digital-workplace/what-does-it-take-to-build-an-effective-digital-team/?utm_source=cmswire.com&amp;utm_medium=email&amp;utm_campaign=cm&amp;utm_content=nl-daily-190128&amp;mkt_tok=eyJpIjoiWkdZME9UWXdOemxpTXpFeSIsInQiOiJncW1NeCt3NGtlYVRTdnI5Q0pDWHRcL3YyK2NuWHM0bVhNN2pEQjVcL3ZibENqZll0TUt6SHkyNE1tcFwveXN5dG0zZVdUb0dnMU5DVE1pMEFNSjdhK0dLdTVtUFNuSFdrZTNaRzFXZkF5TkRCMWk5U3FPMlhaaW1WbkEzTm5hMlhzSSJ9"/>
    <hyperlink ref="R166" r:id="rId47" display="http://msft.social/6JSf5a"/>
    <hyperlink ref="R167" r:id="rId48" display="http://msft.social/OJSthM"/>
    <hyperlink ref="R168" r:id="rId49" display="http://msft.social/6p3K1y"/>
    <hyperlink ref="R169" r:id="rId50" display="http://msft.social/CX4K7V"/>
    <hyperlink ref="R170" r:id="rId51" display="https://event.intrateam.com/sessions/3-ridiculously-effective-ways-to-get-senior-leaders-active-on-your-enterprise-social-network-with-almost-no-effort/"/>
    <hyperlink ref="R171" r:id="rId52" display="https://www.swoopanalytics.com/personas/"/>
    <hyperlink ref="R176" r:id="rId53" display="https://www.swoopanalytics.com/less-is-not-always-more-with-enterprise-social/"/>
    <hyperlink ref="R177" r:id="rId54" display="https://resources.techcommunity.microsoft.com/case-studies/at-griffith-university-yammer-engagement-correlates-with-academic-performance/"/>
    <hyperlink ref="R178" r:id="rId55" display="https://www.eventbrite.com/e/ignite-yammer-meetup-tickets-55616234655"/>
    <hyperlink ref="R180" r:id="rId56" display="https://www.eventbrite.com/e/ignite-yammer-meetup-tickets-55616234655"/>
    <hyperlink ref="R181" r:id="rId57" display="https://www.swoopanalytics.com/how-many-groups-should-you-join/"/>
    <hyperlink ref="R185" r:id="rId58" display="https://www.swoopanalytics.com/benchmarking/workplace-benchmarking/"/>
    <hyperlink ref="R186" r:id="rId59" display="https://mailchi.mp/1fa477b1aa3f/february-newsletter-1368533?e=f1462b0f52"/>
    <hyperlink ref="R188" r:id="rId60" display="https://mailchi.mp/0f9d71b740d2/february-newsletter-1389565?e=f1462b0f52"/>
    <hyperlink ref="R193" r:id="rId61" display="https://www.swoopanalytics.com/how-many-groups-should-you-join/"/>
    <hyperlink ref="R196" r:id="rId62" display="https://www.swoopanalytics.com/executive-engagement-the-key-to-a-successful-yammer-network/"/>
    <hyperlink ref="R197" r:id="rId63" display="https://www.swoopanalytics.com/20-questions-that-could-change-your-company/"/>
    <hyperlink ref="R198" r:id="rId64" display="https://www.swoopanalytics.com/executive-engagement-the-key-to-a-successful-yammer-network/"/>
    <hyperlink ref="R199" r:id="rId65" display="https://www.swoopanalytics.com/20-questions-that-could-change-your-company/"/>
    <hyperlink ref="R200" r:id="rId66" display="https://www.swoopanalytics.com/less-is-not-always-more-with-enterprise-social/"/>
    <hyperlink ref="R201" r:id="rId67" display="https://www.swoopanalytics.com/how-many-groups-should-you-join/"/>
    <hyperlink ref="R202" r:id="rId68" display="https://www.swoopanalytics.com/20-questions-that-could-change-your-company/"/>
    <hyperlink ref="R203" r:id="rId69" display="https://www.eventbrite.ca/e/swoop-chat-nyc-tickets-51793883901"/>
    <hyperlink ref="R204" r:id="rId70" display="https://twitter.com/karisyd/status/1069880611228180480"/>
    <hyperlink ref="R205" r:id="rId71" display="https://mailchi.mp/d912c89fbbe3/february-newsletter-1343813?e=f1462b0f52"/>
    <hyperlink ref="R206" r:id="rId72" display="https://www.eventbrite.ca/e/swoop-chat-nyc-tickets-51793883901"/>
    <hyperlink ref="R211" r:id="rId73" display="https://www.swoopanalytics.com/swoop-is-iso27001-certified/"/>
    <hyperlink ref="R213" r:id="rId74" display="https://cookerandalooker.com/australia-day-pavlova/?fbclid=IwAR0D5-e9lbKF3hHVG1hAq9_014x8UCr_b-RDCTkrSWe8RtY_JDo9UyOe7uI"/>
    <hyperlink ref="R215" r:id="rId75" display="http://claridenglobal.com/conference/3rd-hr-analytics-au2019/"/>
    <hyperlink ref="R222" r:id="rId76" display="https://twitter.com/caikjaer/status/1096184441855188993"/>
    <hyperlink ref="R223" r:id="rId77" display="https://lnkd.in/fJiYRnj"/>
    <hyperlink ref="R225" r:id="rId78" display="https://lnkd.in/fE-hPS9"/>
    <hyperlink ref="U7" r:id="rId79" display="https://pbs.twimg.com/media/DuI6xpAW4AQUSDW.jpg"/>
    <hyperlink ref="U24" r:id="rId80" display="https://pbs.twimg.com/media/DySINZ-WkAABDJ5.jpg"/>
    <hyperlink ref="U31" r:id="rId81" display="https://pbs.twimg.com/media/Dy02pGRWkAABA_w.jpg"/>
    <hyperlink ref="U52" r:id="rId82" display="https://pbs.twimg.com/media/DuKP0MEWwAAxNac.jpg"/>
    <hyperlink ref="U65" r:id="rId83" display="https://pbs.twimg.com/tweet_video_thumb/DtmeDb5XgAAs-H5.jpg"/>
    <hyperlink ref="U67" r:id="rId84" display="https://pbs.twimg.com/tweet_video_thumb/DzM8VO0UwAE6IYQ.jpg"/>
    <hyperlink ref="U72" r:id="rId85" display="https://pbs.twimg.com/media/DuJtfZ7WsAAZ9l5.jpg"/>
    <hyperlink ref="U73" r:id="rId86" display="https://pbs.twimg.com/media/DuEZSG2X4AAVXSQ.jpg"/>
    <hyperlink ref="U79" r:id="rId87" display="https://pbs.twimg.com/media/DuO4ouoWwAA5y1Q.jpg"/>
    <hyperlink ref="U88" r:id="rId88" display="https://pbs.twimg.com/media/DuI6xpAW4AQUSDW.jpg"/>
    <hyperlink ref="U92" r:id="rId89" display="https://pbs.twimg.com/media/DxnuGh_UwAAyi6h.jpg"/>
    <hyperlink ref="U96" r:id="rId90" display="https://pbs.twimg.com/media/DzOlyTiUUAAPECg.jpg"/>
    <hyperlink ref="U104" r:id="rId91" display="https://pbs.twimg.com/media/Dtj6vXrV4AcYGVY.jpg"/>
    <hyperlink ref="U108" r:id="rId92" display="https://pbs.twimg.com/media/DuJnaB1WoAEfV9K.jpg"/>
    <hyperlink ref="U116" r:id="rId93" display="https://pbs.twimg.com/media/DuKP0MEWwAAxNac.jpg"/>
    <hyperlink ref="U117" r:id="rId94" display="https://pbs.twimg.com/media/DuJhWglWoAEODs2.jpg"/>
    <hyperlink ref="U119" r:id="rId95" display="https://pbs.twimg.com/media/DuJUuurXgAALHB2.jpg"/>
    <hyperlink ref="U120" r:id="rId96" display="https://pbs.twimg.com/media/DuI6xpAW4AQUSDW.jpg"/>
    <hyperlink ref="U136" r:id="rId97" display="https://pbs.twimg.com/media/DuG50fFX4AEul1k.jpg"/>
    <hyperlink ref="U138" r:id="rId98" display="https://pbs.twimg.com/media/DuJNQJRWkAANmKh.jpg"/>
    <hyperlink ref="U146" r:id="rId99" display="https://pbs.twimg.com/media/DuKP0MEWwAAxNac.jpg"/>
    <hyperlink ref="U147" r:id="rId100" display="https://pbs.twimg.com/media/DuKP0MEWwAAxNac.jpg"/>
    <hyperlink ref="U148" r:id="rId101" display="https://pbs.twimg.com/media/DuJUuurXgAALHB2.jpg"/>
    <hyperlink ref="U149" r:id="rId102" display="https://pbs.twimg.com/media/DuJUuurXgAALHB2.jpg"/>
    <hyperlink ref="U151" r:id="rId103" display="https://pbs.twimg.com/media/DuAWk1UU0AA9WBy.jpg"/>
    <hyperlink ref="U155" r:id="rId104" display="https://pbs.twimg.com/media/Dtl3ySvV4AA2rju.jpg"/>
    <hyperlink ref="U157" r:id="rId105" display="https://pbs.twimg.com/media/Dy5GEuAUUAASM8v.jpg"/>
    <hyperlink ref="U159" r:id="rId106" display="https://pbs.twimg.com/media/DuJa5DxWkAIuHcB.jpg"/>
    <hyperlink ref="U166" r:id="rId107" display="https://pbs.twimg.com/media/Dv15mT7WsAIV8un.jpg"/>
    <hyperlink ref="U167" r:id="rId108" display="https://pbs.twimg.com/media/Dw5MkdsWwAAamHf.jpg"/>
    <hyperlink ref="U168" r:id="rId109" display="https://pbs.twimg.com/media/DwuypRkXQAEsqvU.jpg"/>
    <hyperlink ref="U169" r:id="rId110" display="https://pbs.twimg.com/media/Dy2SSrbX0AAP1ve.jpg"/>
    <hyperlink ref="U171" r:id="rId111" display="https://pbs.twimg.com/media/DtmbDv8U4AAJYKs.jpg"/>
    <hyperlink ref="U173" r:id="rId112" display="https://pbs.twimg.com/media/Dw5g5ZgUwAAQ-5I.jpg"/>
    <hyperlink ref="U185" r:id="rId113" display="https://pbs.twimg.com/media/DtMuswMU0AEVBON.jpg"/>
    <hyperlink ref="U187" r:id="rId114" display="https://pbs.twimg.com/media/DxsVR5HUwAE8R7q.jpg"/>
    <hyperlink ref="U189" r:id="rId115" display="https://pbs.twimg.com/media/Dy5I15RVAAAa2_N.jpg"/>
    <hyperlink ref="U207" r:id="rId116" display="https://pbs.twimg.com/media/DuD8PvWU8AIS8ha.jpg"/>
    <hyperlink ref="U208" r:id="rId117" display="https://pbs.twimg.com/media/DuI6xpAW4AQUSDW.jpg"/>
    <hyperlink ref="U209" r:id="rId118" display="https://pbs.twimg.com/media/DuJhWglWoAEODs2.jpg"/>
    <hyperlink ref="U210" r:id="rId119" display="https://pbs.twimg.com/media/Du0Lf65U0AAl1lA.jpg"/>
    <hyperlink ref="U212" r:id="rId120" display="https://pbs.twimg.com/media/Dxx5mqMVYAA3XLi.jpg"/>
    <hyperlink ref="U213" r:id="rId121" display="https://pbs.twimg.com/media/DxyBpfBU8AAN03k.jpg"/>
    <hyperlink ref="U214" r:id="rId122" display="https://pbs.twimg.com/media/DyCOF5bV4AAuTuu.png"/>
    <hyperlink ref="U219" r:id="rId123" display="https://pbs.twimg.com/media/DuI6xpAW4AQUSDW.jpg"/>
    <hyperlink ref="U220" r:id="rId124" display="https://pbs.twimg.com/media/DuJhWglWoAEODs2.jpg"/>
    <hyperlink ref="V3" r:id="rId125" display="http://pbs.twimg.com/profile_images/918485773204279296/vt2DcdtG_normal.jpg"/>
    <hyperlink ref="V4" r:id="rId126" display="http://pbs.twimg.com/profile_images/783325572646768641/LXuFxB2__normal.jpg"/>
    <hyperlink ref="V5" r:id="rId127" display="http://pbs.twimg.com/profile_images/1058856121291673602/teNzJyAc_normal.jpg"/>
    <hyperlink ref="V6" r:id="rId128" display="http://pbs.twimg.com/profile_images/977312052342435840/ZPB9V-wC_normal.jpg"/>
    <hyperlink ref="V7" r:id="rId129" display="https://pbs.twimg.com/media/DuI6xpAW4AQUSDW.jpg"/>
    <hyperlink ref="V8" r:id="rId130" display="http://pbs.twimg.com/profile_images/1044492043517550592/DokiaS6X_normal.jpg"/>
    <hyperlink ref="V9" r:id="rId131" display="http://pbs.twimg.com/profile_images/1044492043517550592/DokiaS6X_normal.jpg"/>
    <hyperlink ref="V10" r:id="rId132" display="http://pbs.twimg.com/profile_images/857066815767404544/Cprm4bvj_normal.jpg"/>
    <hyperlink ref="V11" r:id="rId133" display="http://pbs.twimg.com/profile_images/1049695906495438848/Tiv3oraw_normal.jpg"/>
    <hyperlink ref="V12" r:id="rId134" display="http://pbs.twimg.com/profile_images/912296274870849538/K-0PFfdk_normal.jpg"/>
    <hyperlink ref="V13" r:id="rId135" display="http://pbs.twimg.com/profile_images/1058675801082810368/lZyYQ9W-_normal.jpg"/>
    <hyperlink ref="V14" r:id="rId136" display="http://pbs.twimg.com/profile_images/1022958968841195520/R8ahjyV5_normal.jpg"/>
    <hyperlink ref="V15" r:id="rId137" display="http://pbs.twimg.com/profile_images/963906136662519808/ZtNh7J3v_normal.jpg"/>
    <hyperlink ref="V16" r:id="rId138" display="http://pbs.twimg.com/profile_images/760319556183138304/f5bG3xGX_normal.jpg"/>
    <hyperlink ref="V17" r:id="rId139" display="http://pbs.twimg.com/profile_images/378800000838581841/3788f0b6051f48ef773847a6f4410eea_normal.png"/>
    <hyperlink ref="V18" r:id="rId140" display="http://pbs.twimg.com/profile_images/823546547451228161/TREK2P9E_normal.jpg"/>
    <hyperlink ref="V19" r:id="rId141" display="http://pbs.twimg.com/profile_images/1024685481089478658/Ws7nDlpQ_normal.jpg"/>
    <hyperlink ref="V20" r:id="rId142" display="http://pbs.twimg.com/profile_images/1042039130845261824/QuwPGBcM_normal.jpg"/>
    <hyperlink ref="V21" r:id="rId143" display="http://pbs.twimg.com/profile_images/468502341/Julie4_normal.jpg"/>
    <hyperlink ref="V22" r:id="rId144" display="http://pbs.twimg.com/profile_images/468502341/Julie4_normal.jpg"/>
    <hyperlink ref="V23" r:id="rId145" display="http://pbs.twimg.com/profile_images/462291844575936513/ZsipOSmR_normal.jpeg"/>
    <hyperlink ref="V24" r:id="rId146" display="https://pbs.twimg.com/media/DySINZ-WkAABDJ5.jpg"/>
    <hyperlink ref="V25" r:id="rId147" display="http://pbs.twimg.com/profile_images/2866699468/67424da52f3b78398b52115099fbc68d_normal.png"/>
    <hyperlink ref="V26" r:id="rId148" display="http://pbs.twimg.com/profile_images/2866699468/67424da52f3b78398b52115099fbc68d_normal.png"/>
    <hyperlink ref="V27" r:id="rId149" display="http://pbs.twimg.com/profile_images/2866699468/67424da52f3b78398b52115099fbc68d_normal.png"/>
    <hyperlink ref="V28" r:id="rId150" display="http://pbs.twimg.com/profile_images/2866699468/67424da52f3b78398b52115099fbc68d_normal.png"/>
    <hyperlink ref="V29" r:id="rId151" display="http://pbs.twimg.com/profile_images/2866699468/67424da52f3b78398b52115099fbc68d_normal.png"/>
    <hyperlink ref="V30" r:id="rId152" display="http://pbs.twimg.com/profile_images/2866699468/67424da52f3b78398b52115099fbc68d_normal.png"/>
    <hyperlink ref="V31" r:id="rId153" display="https://pbs.twimg.com/media/Dy02pGRWkAABA_w.jpg"/>
    <hyperlink ref="V32" r:id="rId154" display="http://pbs.twimg.com/profile_images/557506308220272640/4zNs1d1i_normal.jpeg"/>
    <hyperlink ref="V33" r:id="rId155" display="http://pbs.twimg.com/profile_images/1046507790385078272/5lpexdB0_normal.jpg"/>
    <hyperlink ref="V34" r:id="rId156" display="http://pbs.twimg.com/profile_images/1093611788078403585/NfsY2A6R_normal.jpg"/>
    <hyperlink ref="V35" r:id="rId157" display="http://pbs.twimg.com/profile_images/829842247084412928/CxTMSJEu_normal.jpg"/>
    <hyperlink ref="V36" r:id="rId158" display="http://pbs.twimg.com/profile_images/472007089556959233/zjKIZKbg_normal.jpeg"/>
    <hyperlink ref="V37" r:id="rId159" display="http://pbs.twimg.com/profile_images/932632419307487232/VPulUZ61_normal.jpg"/>
    <hyperlink ref="V38" r:id="rId160" display="http://pbs.twimg.com/profile_images/472007089556959233/zjKIZKbg_normal.jpeg"/>
    <hyperlink ref="V39" r:id="rId161" display="http://pbs.twimg.com/profile_images/865061199045476352/_VBE_HfJ_normal.jpg"/>
    <hyperlink ref="V40" r:id="rId162" display="http://pbs.twimg.com/profile_images/865061199045476352/_VBE_HfJ_normal.jpg"/>
    <hyperlink ref="V41" r:id="rId163" display="http://pbs.twimg.com/profile_images/1037346427909955584/h7z2bYEy_normal.jpg"/>
    <hyperlink ref="V42" r:id="rId164" display="http://pbs.twimg.com/profile_images/1089514053414731777/4Pbasanr_normal.jpg"/>
    <hyperlink ref="V43" r:id="rId165" display="http://pbs.twimg.com/profile_images/3247195801/f490ed93d1ef4dd6a26a7df004e3b076_normal.png"/>
    <hyperlink ref="V44" r:id="rId166" display="http://pbs.twimg.com/profile_images/3247195801/f490ed93d1ef4dd6a26a7df004e3b076_normal.png"/>
    <hyperlink ref="V45" r:id="rId167" display="http://pbs.twimg.com/profile_images/3247195801/f490ed93d1ef4dd6a26a7df004e3b076_normal.png"/>
    <hyperlink ref="V46" r:id="rId168" display="http://abs.twimg.com/sticky/default_profile_images/default_profile_normal.png"/>
    <hyperlink ref="V47" r:id="rId169" display="http://pbs.twimg.com/profile_images/1066875960585265152/FcTwnBmW_normal.jpg"/>
    <hyperlink ref="V48" r:id="rId170" display="http://pbs.twimg.com/profile_images/761382214139416578/65or6I24_normal.jpg"/>
    <hyperlink ref="V49" r:id="rId171" display="http://pbs.twimg.com/profile_images/618655144058564608/UYQg-q2v_normal.jpg"/>
    <hyperlink ref="V50" r:id="rId172" display="http://pbs.twimg.com/profile_images/618655144058564608/UYQg-q2v_normal.jpg"/>
    <hyperlink ref="V51" r:id="rId173" display="http://pbs.twimg.com/profile_images/137276315/Logo_Square_normal.jpg"/>
    <hyperlink ref="V52" r:id="rId174" display="https://pbs.twimg.com/media/DuKP0MEWwAAxNac.jpg"/>
    <hyperlink ref="V53" r:id="rId175" display="http://pbs.twimg.com/profile_images/137276315/Logo_Square_normal.jpg"/>
    <hyperlink ref="V54" r:id="rId176" display="http://pbs.twimg.com/profile_images/137276315/Logo_Square_normal.jpg"/>
    <hyperlink ref="V55" r:id="rId177" display="http://pbs.twimg.com/profile_images/137276315/Logo_Square_normal.jpg"/>
    <hyperlink ref="V56" r:id="rId178" display="http://pbs.twimg.com/profile_images/137276315/Logo_Square_normal.jpg"/>
    <hyperlink ref="V57" r:id="rId179" display="http://pbs.twimg.com/profile_images/137276315/Logo_Square_normal.jpg"/>
    <hyperlink ref="V58" r:id="rId180" display="http://pbs.twimg.com/profile_images/137276315/Logo_Square_normal.jpg"/>
    <hyperlink ref="V59" r:id="rId181" display="http://pbs.twimg.com/profile_images/137276315/Logo_Square_normal.jpg"/>
    <hyperlink ref="V60" r:id="rId182" display="http://pbs.twimg.com/profile_images/137276315/Logo_Square_normal.jpg"/>
    <hyperlink ref="V61" r:id="rId183" display="http://pbs.twimg.com/profile_images/1219309109/MarcSnyder_normal.jpg"/>
    <hyperlink ref="V62" r:id="rId184" display="http://pbs.twimg.com/profile_images/761382214139416578/65or6I24_normal.jpg"/>
    <hyperlink ref="V63" r:id="rId185" display="http://pbs.twimg.com/profile_images/1081338501507891200/HyPlnXDi_normal.jpg"/>
    <hyperlink ref="V64" r:id="rId186" display="http://pbs.twimg.com/profile_images/2926525589/bc152b364ed8e06293e715c0373c3996_normal.jpeg"/>
    <hyperlink ref="V65" r:id="rId187" display="https://pbs.twimg.com/tweet_video_thumb/DtmeDb5XgAAs-H5.jpg"/>
    <hyperlink ref="V66" r:id="rId188" display="http://pbs.twimg.com/profile_images/925907541522911237/XTsze1Br_normal.jpg"/>
    <hyperlink ref="V67" r:id="rId189" display="https://pbs.twimg.com/tweet_video_thumb/DzM8VO0UwAE6IYQ.jpg"/>
    <hyperlink ref="V68" r:id="rId190" display="http://pbs.twimg.com/profile_images/956255221562466304/5uwfPXIK_normal.jpg"/>
    <hyperlink ref="V69" r:id="rId191" display="http://pbs.twimg.com/profile_images/913077441890983936/Zx0qdweC_normal.jpg"/>
    <hyperlink ref="V70" r:id="rId192" display="http://pbs.twimg.com/profile_images/925907541522911237/XTsze1Br_normal.jpg"/>
    <hyperlink ref="V71" r:id="rId193" display="http://pbs.twimg.com/profile_images/913077441890983936/Zx0qdweC_normal.jpg"/>
    <hyperlink ref="V72" r:id="rId194" display="https://pbs.twimg.com/media/DuJtfZ7WsAAZ9l5.jpg"/>
    <hyperlink ref="V73" r:id="rId195" display="https://pbs.twimg.com/media/DuEZSG2X4AAVXSQ.jpg"/>
    <hyperlink ref="V74" r:id="rId196" display="http://pbs.twimg.com/profile_images/1042130769244774400/yHcmNbd8_normal.jpg"/>
    <hyperlink ref="V75" r:id="rId197" display="http://pbs.twimg.com/profile_images/913077441890983936/Zx0qdweC_normal.jpg"/>
    <hyperlink ref="V76" r:id="rId198" display="http://pbs.twimg.com/profile_images/925907541522911237/XTsze1Br_normal.jpg"/>
    <hyperlink ref="V77" r:id="rId199" display="http://pbs.twimg.com/profile_images/1021764314846220293/0rzcJoUN_normal.jpg"/>
    <hyperlink ref="V78" r:id="rId200" display="http://pbs.twimg.com/profile_images/913077441890983936/Zx0qdweC_normal.jpg"/>
    <hyperlink ref="V79" r:id="rId201" display="https://pbs.twimg.com/media/DuO4ouoWwAA5y1Q.jpg"/>
    <hyperlink ref="V80" r:id="rId202" display="http://pbs.twimg.com/profile_images/1021764314846220293/0rzcJoUN_normal.jpg"/>
    <hyperlink ref="V81" r:id="rId203" display="http://pbs.twimg.com/profile_images/913077441890983936/Zx0qdweC_normal.jpg"/>
    <hyperlink ref="V82" r:id="rId204" display="http://pbs.twimg.com/profile_images/925907541522911237/XTsze1Br_normal.jpg"/>
    <hyperlink ref="V83" r:id="rId205" display="http://pbs.twimg.com/profile_images/925907541522911237/XTsze1Br_normal.jpg"/>
    <hyperlink ref="V84" r:id="rId206" display="http://pbs.twimg.com/profile_images/925907541522911237/XTsze1Br_normal.jpg"/>
    <hyperlink ref="V85" r:id="rId207" display="http://pbs.twimg.com/profile_images/973626665849909248/AXErtSgV_normal.jpg"/>
    <hyperlink ref="V86" r:id="rId208" display="http://pbs.twimg.com/profile_images/973626665849909248/AXErtSgV_normal.jpg"/>
    <hyperlink ref="V87" r:id="rId209" display="http://pbs.twimg.com/profile_images/880129329887301634/JjdrpuO0_normal.jpg"/>
    <hyperlink ref="V88" r:id="rId210" display="https://pbs.twimg.com/media/DuI6xpAW4AQUSDW.jpg"/>
    <hyperlink ref="V89" r:id="rId211" display="http://pbs.twimg.com/profile_images/1042130769244774400/yHcmNbd8_normal.jpg"/>
    <hyperlink ref="V90" r:id="rId212" display="http://pbs.twimg.com/profile_images/925907541522911237/XTsze1Br_normal.jpg"/>
    <hyperlink ref="V91" r:id="rId213" display="http://pbs.twimg.com/profile_images/667351009530806272/D85sBsSS_normal.jpg"/>
    <hyperlink ref="V92" r:id="rId214" display="https://pbs.twimg.com/media/DxnuGh_UwAAyi6h.jpg"/>
    <hyperlink ref="V93" r:id="rId215" display="http://pbs.twimg.com/profile_images/925907541522911237/XTsze1Br_normal.jpg"/>
    <hyperlink ref="V94" r:id="rId216" display="http://pbs.twimg.com/profile_images/925907541522911237/XTsze1Br_normal.jpg"/>
    <hyperlink ref="V95" r:id="rId217" display="http://pbs.twimg.com/profile_images/925907541522911237/XTsze1Br_normal.jpg"/>
    <hyperlink ref="V96" r:id="rId218" display="https://pbs.twimg.com/media/DzOlyTiUUAAPECg.jpg"/>
    <hyperlink ref="V97" r:id="rId219" display="http://pbs.twimg.com/profile_images/629647877619363840/TRVNIS0o_normal.jpg"/>
    <hyperlink ref="V98" r:id="rId220" display="http://pbs.twimg.com/profile_images/629647877619363840/TRVNIS0o_normal.jpg"/>
    <hyperlink ref="V99" r:id="rId221" display="http://pbs.twimg.com/profile_images/2392652189/xv5crogd87rqmltidfj8_normal.jpeg"/>
    <hyperlink ref="V100" r:id="rId222" display="http://pbs.twimg.com/profile_images/913077441890983936/Zx0qdweC_normal.jpg"/>
    <hyperlink ref="V101" r:id="rId223" display="http://pbs.twimg.com/profile_images/730546276081623042/8dyOlZe7_normal.jpg"/>
    <hyperlink ref="V102" r:id="rId224" display="http://pbs.twimg.com/profile_images/925907541522911237/XTsze1Br_normal.jpg"/>
    <hyperlink ref="V103" r:id="rId225" display="http://pbs.twimg.com/profile_images/1043406771107385345/6eOi0CAb_normal.jpg"/>
    <hyperlink ref="V104" r:id="rId226" display="https://pbs.twimg.com/media/Dtj6vXrV4AcYGVY.jpg"/>
    <hyperlink ref="V105" r:id="rId227" display="http://pbs.twimg.com/profile_images/1043406771107385345/6eOi0CAb_normal.jpg"/>
    <hyperlink ref="V106" r:id="rId228" display="http://pbs.twimg.com/profile_images/3247195801/f490ed93d1ef4dd6a26a7df004e3b076_normal.png"/>
    <hyperlink ref="V107" r:id="rId229" display="http://pbs.twimg.com/profile_images/913077441890983936/Zx0qdweC_normal.jpg"/>
    <hyperlink ref="V108" r:id="rId230" display="https://pbs.twimg.com/media/DuJnaB1WoAEfV9K.jpg"/>
    <hyperlink ref="V109" r:id="rId231" display="http://pbs.twimg.com/profile_images/1043406771107385345/6eOi0CAb_normal.jpg"/>
    <hyperlink ref="V110" r:id="rId232" display="http://pbs.twimg.com/profile_images/913077441890983936/Zx0qdweC_normal.jpg"/>
    <hyperlink ref="V111" r:id="rId233" display="http://pbs.twimg.com/profile_images/913077441890983936/Zx0qdweC_normal.jpg"/>
    <hyperlink ref="V112" r:id="rId234" display="http://pbs.twimg.com/profile_images/913077441890983936/Zx0qdweC_normal.jpg"/>
    <hyperlink ref="V113" r:id="rId235" display="http://pbs.twimg.com/profile_images/913077441890983936/Zx0qdweC_normal.jpg"/>
    <hyperlink ref="V114" r:id="rId236" display="http://pbs.twimg.com/profile_images/913077441890983936/Zx0qdweC_normal.jpg"/>
    <hyperlink ref="V115" r:id="rId237" display="http://pbs.twimg.com/profile_images/913077441890983936/Zx0qdweC_normal.jpg"/>
    <hyperlink ref="V116" r:id="rId238" display="https://pbs.twimg.com/media/DuKP0MEWwAAxNac.jpg"/>
    <hyperlink ref="V117" r:id="rId239" display="https://pbs.twimg.com/media/DuJhWglWoAEODs2.jpg"/>
    <hyperlink ref="V118" r:id="rId240" display="http://pbs.twimg.com/profile_images/913077441890983936/Zx0qdweC_normal.jpg"/>
    <hyperlink ref="V119" r:id="rId241" display="https://pbs.twimg.com/media/DuJUuurXgAALHB2.jpg"/>
    <hyperlink ref="V120" r:id="rId242" display="https://pbs.twimg.com/media/DuI6xpAW4AQUSDW.jpg"/>
    <hyperlink ref="V121" r:id="rId243" display="http://pbs.twimg.com/profile_images/913077441890983936/Zx0qdweC_normal.jpg"/>
    <hyperlink ref="V122" r:id="rId244" display="http://pbs.twimg.com/profile_images/913077441890983936/Zx0qdweC_normal.jpg"/>
    <hyperlink ref="V123" r:id="rId245" display="http://pbs.twimg.com/profile_images/913077441890983936/Zx0qdweC_normal.jpg"/>
    <hyperlink ref="V124" r:id="rId246" display="http://pbs.twimg.com/profile_images/913077441890983936/Zx0qdweC_normal.jpg"/>
    <hyperlink ref="V125" r:id="rId247" display="http://pbs.twimg.com/profile_images/913077441890983936/Zx0qdweC_normal.jpg"/>
    <hyperlink ref="V126" r:id="rId248" display="http://pbs.twimg.com/profile_images/913077441890983936/Zx0qdweC_normal.jpg"/>
    <hyperlink ref="V127" r:id="rId249" display="http://pbs.twimg.com/profile_images/913077441890983936/Zx0qdweC_normal.jpg"/>
    <hyperlink ref="V128" r:id="rId250" display="http://pbs.twimg.com/profile_images/913077441890983936/Zx0qdweC_normal.jpg"/>
    <hyperlink ref="V129" r:id="rId251" display="http://pbs.twimg.com/profile_images/913077441890983936/Zx0qdweC_normal.jpg"/>
    <hyperlink ref="V130" r:id="rId252" display="http://pbs.twimg.com/profile_images/913077441890983936/Zx0qdweC_normal.jpg"/>
    <hyperlink ref="V131" r:id="rId253" display="http://pbs.twimg.com/profile_images/913077441890983936/Zx0qdweC_normal.jpg"/>
    <hyperlink ref="V132" r:id="rId254" display="http://pbs.twimg.com/profile_images/913077441890983936/Zx0qdweC_normal.jpg"/>
    <hyperlink ref="V133" r:id="rId255" display="http://pbs.twimg.com/profile_images/913077441890983936/Zx0qdweC_normal.jpg"/>
    <hyperlink ref="V134" r:id="rId256" display="http://pbs.twimg.com/profile_images/913077441890983936/Zx0qdweC_normal.jpg"/>
    <hyperlink ref="V135" r:id="rId257" display="http://pbs.twimg.com/profile_images/913077441890983936/Zx0qdweC_normal.jpg"/>
    <hyperlink ref="V136" r:id="rId258" display="https://pbs.twimg.com/media/DuG50fFX4AEul1k.jpg"/>
    <hyperlink ref="V137" r:id="rId259" display="http://pbs.twimg.com/profile_images/1043406771107385345/6eOi0CAb_normal.jpg"/>
    <hyperlink ref="V138" r:id="rId260" display="https://pbs.twimg.com/media/DuJNQJRWkAANmKh.jpg"/>
    <hyperlink ref="V139" r:id="rId261" display="http://pbs.twimg.com/profile_images/1042039130845261824/QuwPGBcM_normal.jpg"/>
    <hyperlink ref="V140" r:id="rId262" display="http://pbs.twimg.com/profile_images/1042039130845261824/QuwPGBcM_normal.jpg"/>
    <hyperlink ref="V141" r:id="rId263" display="http://pbs.twimg.com/profile_images/1042039130845261824/QuwPGBcM_normal.jpg"/>
    <hyperlink ref="V142" r:id="rId264" display="http://pbs.twimg.com/profile_images/1021764314846220293/0rzcJoUN_normal.jpg"/>
    <hyperlink ref="V143" r:id="rId265" display="http://pbs.twimg.com/profile_images/1021764314846220293/0rzcJoUN_normal.jpg"/>
    <hyperlink ref="V144" r:id="rId266" display="http://pbs.twimg.com/profile_images/925907541522911237/XTsze1Br_normal.jpg"/>
    <hyperlink ref="V145" r:id="rId267" display="http://pbs.twimg.com/profile_images/925907541522911237/XTsze1Br_normal.jpg"/>
    <hyperlink ref="V146" r:id="rId268" display="https://pbs.twimg.com/media/DuKP0MEWwAAxNac.jpg"/>
    <hyperlink ref="V147" r:id="rId269" display="https://pbs.twimg.com/media/DuKP0MEWwAAxNac.jpg"/>
    <hyperlink ref="V148" r:id="rId270" display="https://pbs.twimg.com/media/DuJUuurXgAALHB2.jpg"/>
    <hyperlink ref="V149" r:id="rId271" display="https://pbs.twimg.com/media/DuJUuurXgAALHB2.jpg"/>
    <hyperlink ref="V150" r:id="rId272" display="http://pbs.twimg.com/profile_images/1021764314846220293/0rzcJoUN_normal.jpg"/>
    <hyperlink ref="V151" r:id="rId273" display="https://pbs.twimg.com/media/DuAWk1UU0AA9WBy.jpg"/>
    <hyperlink ref="V152" r:id="rId274" display="http://pbs.twimg.com/profile_images/1043406771107385345/6eOi0CAb_normal.jpg"/>
    <hyperlink ref="V153" r:id="rId275" display="http://pbs.twimg.com/profile_images/1043406771107385345/6eOi0CAb_normal.jpg"/>
    <hyperlink ref="V154" r:id="rId276" display="http://pbs.twimg.com/profile_images/445965023068692481/ZfBq6s1L_normal.png"/>
    <hyperlink ref="V155" r:id="rId277" display="https://pbs.twimg.com/media/Dtl3ySvV4AA2rju.jpg"/>
    <hyperlink ref="V156" r:id="rId278" display="http://pbs.twimg.com/profile_images/925907541522911237/XTsze1Br_normal.jpg"/>
    <hyperlink ref="V157" r:id="rId279" display="https://pbs.twimg.com/media/Dy5GEuAUUAASM8v.jpg"/>
    <hyperlink ref="V158" r:id="rId280" display="http://pbs.twimg.com/profile_images/1043406771107385345/6eOi0CAb_normal.jpg"/>
    <hyperlink ref="V159" r:id="rId281" display="https://pbs.twimg.com/media/DuJa5DxWkAIuHcB.jpg"/>
    <hyperlink ref="V160" r:id="rId282" display="http://pbs.twimg.com/profile_images/1043406771107385345/6eOi0CAb_normal.jpg"/>
    <hyperlink ref="V161" r:id="rId283" display="http://pbs.twimg.com/profile_images/3247195801/f490ed93d1ef4dd6a26a7df004e3b076_normal.png"/>
    <hyperlink ref="V162" r:id="rId284" display="http://pbs.twimg.com/profile_images/925907541522911237/XTsze1Br_normal.jpg"/>
    <hyperlink ref="V163" r:id="rId285" display="http://pbs.twimg.com/profile_images/925907541522911237/XTsze1Br_normal.jpg"/>
    <hyperlink ref="V164" r:id="rId286" display="http://pbs.twimg.com/profile_images/1043406771107385345/6eOi0CAb_normal.jpg"/>
    <hyperlink ref="V165" r:id="rId287" display="http://pbs.twimg.com/profile_images/1043406771107385345/6eOi0CAb_normal.jpg"/>
    <hyperlink ref="V166" r:id="rId288" display="https://pbs.twimg.com/media/Dv15mT7WsAIV8un.jpg"/>
    <hyperlink ref="V167" r:id="rId289" display="https://pbs.twimg.com/media/Dw5MkdsWwAAamHf.jpg"/>
    <hyperlink ref="V168" r:id="rId290" display="https://pbs.twimg.com/media/DwuypRkXQAEsqvU.jpg"/>
    <hyperlink ref="V169" r:id="rId291" display="https://pbs.twimg.com/media/Dy2SSrbX0AAP1ve.jpg"/>
    <hyperlink ref="V170" r:id="rId292" display="http://pbs.twimg.com/profile_images/925907541522911237/XTsze1Br_normal.jpg"/>
    <hyperlink ref="V171" r:id="rId293" display="https://pbs.twimg.com/media/DtmbDv8U4AAJYKs.jpg"/>
    <hyperlink ref="V172" r:id="rId294" display="http://pbs.twimg.com/profile_images/925907541522911237/XTsze1Br_normal.jpg"/>
    <hyperlink ref="V173" r:id="rId295" display="https://pbs.twimg.com/media/Dw5g5ZgUwAAQ-5I.jpg"/>
    <hyperlink ref="V174" r:id="rId296" display="http://pbs.twimg.com/profile_images/925907541522911237/XTsze1Br_normal.jpg"/>
    <hyperlink ref="V175" r:id="rId297" display="http://pbs.twimg.com/profile_images/925907541522911237/XTsze1Br_normal.jpg"/>
    <hyperlink ref="V176" r:id="rId298" display="http://pbs.twimg.com/profile_images/925907541522911237/XTsze1Br_normal.jpg"/>
    <hyperlink ref="V177" r:id="rId299" display="http://pbs.twimg.com/profile_images/925907541522911237/XTsze1Br_normal.jpg"/>
    <hyperlink ref="V178" r:id="rId300" display="http://pbs.twimg.com/profile_images/925907541522911237/XTsze1Br_normal.jpg"/>
    <hyperlink ref="V179" r:id="rId301" display="http://pbs.twimg.com/profile_images/925907541522911237/XTsze1Br_normal.jpg"/>
    <hyperlink ref="V180" r:id="rId302" display="http://pbs.twimg.com/profile_images/925907541522911237/XTsze1Br_normal.jpg"/>
    <hyperlink ref="V181" r:id="rId303" display="http://pbs.twimg.com/profile_images/925907541522911237/XTsze1Br_normal.jpg"/>
    <hyperlink ref="V182" r:id="rId304" display="http://pbs.twimg.com/profile_images/1043406771107385345/6eOi0CAb_normal.jpg"/>
    <hyperlink ref="V183" r:id="rId305" display="http://pbs.twimg.com/profile_images/1043406771107385345/6eOi0CAb_normal.jpg"/>
    <hyperlink ref="V184" r:id="rId306" display="http://pbs.twimg.com/profile_images/1043406771107385345/6eOi0CAb_normal.jpg"/>
    <hyperlink ref="V185" r:id="rId307" display="https://pbs.twimg.com/media/DtMuswMU0AEVBON.jpg"/>
    <hyperlink ref="V186" r:id="rId308" display="http://pbs.twimg.com/profile_images/925907541522911237/XTsze1Br_normal.jpg"/>
    <hyperlink ref="V187" r:id="rId309" display="https://pbs.twimg.com/media/DxsVR5HUwAE8R7q.jpg"/>
    <hyperlink ref="V188" r:id="rId310" display="http://pbs.twimg.com/profile_images/925907541522911237/XTsze1Br_normal.jpg"/>
    <hyperlink ref="V189" r:id="rId311" display="https://pbs.twimg.com/media/Dy5I15RVAAAa2_N.jpg"/>
    <hyperlink ref="V190" r:id="rId312" display="http://pbs.twimg.com/profile_images/1043406771107385345/6eOi0CAb_normal.jpg"/>
    <hyperlink ref="V191" r:id="rId313" display="http://pbs.twimg.com/profile_images/1043406771107385345/6eOi0CAb_normal.jpg"/>
    <hyperlink ref="V192" r:id="rId314" display="http://pbs.twimg.com/profile_images/1043406771107385345/6eOi0CAb_normal.jpg"/>
    <hyperlink ref="V193" r:id="rId315" display="http://pbs.twimg.com/profile_images/1093425165021659142/viKCUytu_normal.jpg"/>
    <hyperlink ref="V194" r:id="rId316" display="http://pbs.twimg.com/profile_images/3119861225/5ad23eba8b7647403ee993ea81abc67e_normal.jpeg"/>
    <hyperlink ref="V195" r:id="rId317" display="http://pbs.twimg.com/profile_images/1067720966657269761/PSI0Lxr9_normal.jpg"/>
    <hyperlink ref="V196" r:id="rId318" display="http://pbs.twimg.com/profile_images/737013929419759616/BSqFt1y3_normal.jpg"/>
    <hyperlink ref="V197" r:id="rId319" display="http://pbs.twimg.com/profile_images/737013929419759616/BSqFt1y3_normal.jpg"/>
    <hyperlink ref="V198" r:id="rId320" display="http://pbs.twimg.com/profile_images/737013929419759616/BSqFt1y3_normal.jpg"/>
    <hyperlink ref="V199" r:id="rId321" display="http://pbs.twimg.com/profile_images/737013929419759616/BSqFt1y3_normal.jpg"/>
    <hyperlink ref="V200" r:id="rId322" display="http://pbs.twimg.com/profile_images/737013929419759616/BSqFt1y3_normal.jpg"/>
    <hyperlink ref="V201" r:id="rId323" display="http://pbs.twimg.com/profile_images/737013929419759616/BSqFt1y3_normal.jpg"/>
    <hyperlink ref="V202" r:id="rId324" display="http://pbs.twimg.com/profile_images/737013929419759616/BSqFt1y3_normal.jpg"/>
    <hyperlink ref="V203" r:id="rId325" display="http://pbs.twimg.com/profile_images/925907541522911237/XTsze1Br_normal.jpg"/>
    <hyperlink ref="V204" r:id="rId326" display="http://pbs.twimg.com/profile_images/925907541522911237/XTsze1Br_normal.jpg"/>
    <hyperlink ref="V205" r:id="rId327" display="http://pbs.twimg.com/profile_images/925907541522911237/XTsze1Br_normal.jpg"/>
    <hyperlink ref="V206" r:id="rId328" display="http://pbs.twimg.com/profile_images/925907541522911237/XTsze1Br_normal.jpg"/>
    <hyperlink ref="V207" r:id="rId329" display="https://pbs.twimg.com/media/DuD8PvWU8AIS8ha.jpg"/>
    <hyperlink ref="V208" r:id="rId330" display="https://pbs.twimg.com/media/DuI6xpAW4AQUSDW.jpg"/>
    <hyperlink ref="V209" r:id="rId331" display="https://pbs.twimg.com/media/DuJhWglWoAEODs2.jpg"/>
    <hyperlink ref="V210" r:id="rId332" display="https://pbs.twimg.com/media/Du0Lf65U0AAl1lA.jpg"/>
    <hyperlink ref="V211" r:id="rId333" display="http://pbs.twimg.com/profile_images/925907541522911237/XTsze1Br_normal.jpg"/>
    <hyperlink ref="V212" r:id="rId334" display="https://pbs.twimg.com/media/Dxx5mqMVYAA3XLi.jpg"/>
    <hyperlink ref="V213" r:id="rId335" display="https://pbs.twimg.com/media/DxyBpfBU8AAN03k.jpg"/>
    <hyperlink ref="V214" r:id="rId336" display="https://pbs.twimg.com/media/DyCOF5bV4AAuTuu.png"/>
    <hyperlink ref="V215" r:id="rId337" display="http://pbs.twimg.com/profile_images/925907541522911237/XTsze1Br_normal.jpg"/>
    <hyperlink ref="V216" r:id="rId338" display="http://pbs.twimg.com/profile_images/925907541522911237/XTsze1Br_normal.jpg"/>
    <hyperlink ref="V217" r:id="rId339" display="http://pbs.twimg.com/profile_images/1043406771107385345/6eOi0CAb_normal.jpg"/>
    <hyperlink ref="V218" r:id="rId340" display="http://pbs.twimg.com/profile_images/1043406771107385345/6eOi0CAb_normal.jpg"/>
    <hyperlink ref="V219" r:id="rId341" display="https://pbs.twimg.com/media/DuI6xpAW4AQUSDW.jpg"/>
    <hyperlink ref="V220" r:id="rId342" display="https://pbs.twimg.com/media/DuJhWglWoAEODs2.jpg"/>
    <hyperlink ref="V221" r:id="rId343" display="http://pbs.twimg.com/profile_images/1043406771107385345/6eOi0CAb_normal.jpg"/>
    <hyperlink ref="V222" r:id="rId344" display="http://pbs.twimg.com/profile_images/956006600627679233/vdaS1-BX_normal.jpg"/>
    <hyperlink ref="V223" r:id="rId345" display="http://pbs.twimg.com/profile_images/1043406771107385345/6eOi0CAb_normal.jpg"/>
    <hyperlink ref="V224" r:id="rId346" display="http://pbs.twimg.com/profile_images/1043406771107385345/6eOi0CAb_normal.jpg"/>
    <hyperlink ref="V225" r:id="rId347" display="http://pbs.twimg.com/profile_images/1043406771107385345/6eOi0CAb_normal.jpg"/>
    <hyperlink ref="X3" r:id="rId348" display="https://twitter.com/#!/phil_wegge/status/1069883662911586304"/>
    <hyperlink ref="X4" r:id="rId349" display="https://twitter.com/#!/janine1803/status/1069893511091249152"/>
    <hyperlink ref="X5" r:id="rId350" display="https://twitter.com/#!/ellahafermalz/status/1069896788428115968"/>
    <hyperlink ref="X6" r:id="rId351" display="https://twitter.com/#!/knowledgebird/status/1071018476939075585"/>
    <hyperlink ref="X7" r:id="rId352" display="https://twitter.com/#!/isreallysexy/status/1072484784159555586"/>
    <hyperlink ref="X8" r:id="rId353" display="https://twitter.com/#!/suegemmell/status/1072650333095161856"/>
    <hyperlink ref="X9" r:id="rId354" display="https://twitter.com/#!/suegemmell/status/1072648994390716416"/>
    <hyperlink ref="X10" r:id="rId355" display="https://twitter.com/#!/mrscoachfuller/status/1072751432426758144"/>
    <hyperlink ref="X11" r:id="rId356" display="https://twitter.com/#!/palwshaa/status/1079371752181035008"/>
    <hyperlink ref="X12" r:id="rId357" display="https://twitter.com/#!/dsrour/status/1080635590327132161"/>
    <hyperlink ref="X13" r:id="rId358" display="https://twitter.com/#!/slatts/status/1084539093726515200"/>
    <hyperlink ref="X14" r:id="rId359" display="https://twitter.com/#!/cmgrchi/status/1085402787859623941"/>
    <hyperlink ref="X15" r:id="rId360" display="https://twitter.com/#!/javier_otaola/status/1087720411440259072"/>
    <hyperlink ref="X16" r:id="rId361" display="https://twitter.com/#!/cookerandlooker/status/1089670323929149440"/>
    <hyperlink ref="X17" r:id="rId362" display="https://twitter.com/#!/voinonen/status/1071090588378906629"/>
    <hyperlink ref="X18" r:id="rId363" display="https://twitter.com/#!/rhappe/status/1071091965436014592"/>
    <hyperlink ref="X19" r:id="rId364" display="https://twitter.com/#!/mollyanglin/status/1071092771325325312"/>
    <hyperlink ref="X20" r:id="rId365" display="https://twitter.com/#!/britz/status/1071091819516178432"/>
    <hyperlink ref="X21" r:id="rId366" display="https://twitter.com/#!/juliebhunt/status/1090612676508729347"/>
    <hyperlink ref="X22" r:id="rId367" display="https://twitter.com/#!/juliebhunt/status/1090612717398999040"/>
    <hyperlink ref="X23" r:id="rId368" display="https://twitter.com/#!/worrelpa/status/1093257807674179589"/>
    <hyperlink ref="X24" r:id="rId369" display="https://twitter.com/#!/hargravesinst/status/1091146775501701120"/>
    <hyperlink ref="X25" r:id="rId370" display="https://twitter.com/#!/hargravesinst/status/1070473746853568512"/>
    <hyperlink ref="X26" r:id="rId371" display="https://twitter.com/#!/hargravesinst/status/1070903402488586240"/>
    <hyperlink ref="X27" r:id="rId372" display="https://twitter.com/#!/hargravesinst/status/1075674919181127681"/>
    <hyperlink ref="X28" r:id="rId373" display="https://twitter.com/#!/hargravesinst/status/1083157341946695681"/>
    <hyperlink ref="X29" r:id="rId374" display="https://twitter.com/#!/hargravesinst/status/1085821725022011392"/>
    <hyperlink ref="X30" r:id="rId375" display="https://twitter.com/#!/hargravesinst/status/1093431946263306240"/>
    <hyperlink ref="X31" r:id="rId376" display="https://twitter.com/#!/clearbox/status/1093825265682141190"/>
    <hyperlink ref="X32" r:id="rId377" display="https://twitter.com/#!/ernstdecsey/status/1094996174262726662"/>
    <hyperlink ref="X33" r:id="rId378" display="https://twitter.com/#!/sarahcasdorph/status/1095111723327967232"/>
    <hyperlink ref="X34" r:id="rId379" display="https://twitter.com/#!/wedge/status/1095261322638442497"/>
    <hyperlink ref="X35" r:id="rId380" display="https://twitter.com/#!/cslemp/status/1093388900813455362"/>
    <hyperlink ref="X36" r:id="rId381" display="https://twitter.com/#!/sammarshall/status/1093400246812590080"/>
    <hyperlink ref="X37" r:id="rId382" display="https://twitter.com/#!/tsdigi/status/1095260745456123904"/>
    <hyperlink ref="X38" r:id="rId383" display="https://twitter.com/#!/sammarshall/status/1095265548949180416"/>
    <hyperlink ref="X39" r:id="rId384" display="https://twitter.com/#!/simongterry/status/1070047656104214528"/>
    <hyperlink ref="X40" r:id="rId385" display="https://twitter.com/#!/simongterry/status/1095421092192120832"/>
    <hyperlink ref="X41" r:id="rId386" display="https://twitter.com/#!/intranetfocus/status/1090592764717350912"/>
    <hyperlink ref="X42" r:id="rId387" display="https://twitter.com/#!/tedhopton/status/1090595006841319424"/>
    <hyperlink ref="X43" r:id="rId388" display="https://twitter.com/#!/llocklee/status/1090722776070086657"/>
    <hyperlink ref="X44" r:id="rId389" display="https://twitter.com/#!/llocklee/status/1090723821710004224"/>
    <hyperlink ref="X45" r:id="rId390" display="https://twitter.com/#!/llocklee/status/1090724830091988993"/>
    <hyperlink ref="X46" r:id="rId391" display="https://twitter.com/#!/benjohn987/status/1095596877008064512"/>
    <hyperlink ref="X47" r:id="rId392" display="https://twitter.com/#!/stefaniquarles/status/1095617536681566208"/>
    <hyperlink ref="X48" r:id="rId393" display="https://twitter.com/#!/chieftech/status/1095615922293751809"/>
    <hyperlink ref="X49" r:id="rId394" display="https://twitter.com/#!/owenbrandt/status/1095610385099640832"/>
    <hyperlink ref="X50" r:id="rId395" display="https://twitter.com/#!/owenbrandt/status/1095646094749425664"/>
    <hyperlink ref="X51" r:id="rId396" display="https://twitter.com/#!/thecr/status/1071015240903655424"/>
    <hyperlink ref="X52" r:id="rId397" display="https://twitter.com/#!/thecr/status/1072589068498821126"/>
    <hyperlink ref="X53" r:id="rId398" display="https://twitter.com/#!/thecr/status/1073231451007672321"/>
    <hyperlink ref="X54" r:id="rId399" display="https://twitter.com/#!/thecr/status/1075299860537114624"/>
    <hyperlink ref="X55" r:id="rId400" display="https://twitter.com/#!/thecr/status/1076432325238501376"/>
    <hyperlink ref="X56" r:id="rId401" display="https://twitter.com/#!/thecr/status/1082147334442704896"/>
    <hyperlink ref="X57" r:id="rId402" display="https://twitter.com/#!/thecr/status/1084465333929418752"/>
    <hyperlink ref="X58" r:id="rId403" display="https://twitter.com/#!/thecr/status/1086533830369071104"/>
    <hyperlink ref="X59" r:id="rId404" display="https://twitter.com/#!/thecr/status/1087666384111325184"/>
    <hyperlink ref="X60" r:id="rId405" display="https://twitter.com/#!/thecr/status/1095699602337083392"/>
    <hyperlink ref="X61" r:id="rId406" display="https://twitter.com/#!/marcsnyder/status/1095701163750567936"/>
    <hyperlink ref="X62" r:id="rId407" display="https://twitter.com/#!/chieftech/status/1095587221208326144"/>
    <hyperlink ref="X63" r:id="rId408" display="https://twitter.com/#!/ritazonius/status/1095788881620873217"/>
    <hyperlink ref="X64" r:id="rId409" display="https://twitter.com/#!/slybeer/status/1095787914984710144"/>
    <hyperlink ref="X65" r:id="rId410" display="https://twitter.com/#!/wiretap/status/1070060198000119808"/>
    <hyperlink ref="X66" r:id="rId411" display="https://twitter.com/#!/swoopanalytics/status/1070059802833772545"/>
    <hyperlink ref="X67" r:id="rId412" display="https://twitter.com/#!/wiretap/status/1095285483272253440"/>
    <hyperlink ref="X68" r:id="rId413" display="https://twitter.com/#!/wiretap/status/1095419254659313670"/>
    <hyperlink ref="X69" r:id="rId414" display="https://twitter.com/#!/sharonatswoop/status/1071883920050839552"/>
    <hyperlink ref="X70" r:id="rId415" display="https://twitter.com/#!/swoopanalytics/status/1070549456511102977"/>
    <hyperlink ref="X71" r:id="rId416" display="https://twitter.com/#!/sharonatswoop/status/1072704126147010562"/>
    <hyperlink ref="X72" r:id="rId417" display="https://twitter.com/#!/swoopanalytics/status/1072540053845495808"/>
    <hyperlink ref="X73" r:id="rId418" display="https://twitter.com/#!/ljglickman/status/1072166235616481280"/>
    <hyperlink ref="X74" r:id="rId419" display="https://twitter.com/#!/ljglickman/status/1072558941714989057"/>
    <hyperlink ref="X75" r:id="rId420" display="https://twitter.com/#!/sharonatswoop/status/1072704096384245760"/>
    <hyperlink ref="X76" r:id="rId421" display="https://twitter.com/#!/swoopanalytics/status/1072580509384011777"/>
    <hyperlink ref="X77" r:id="rId422" display="https://twitter.com/#!/jimbobtyer/status/1072904447846576129"/>
    <hyperlink ref="X78" r:id="rId423" display="https://twitter.com/#!/sharonatswoop/status/1074867544379449344"/>
    <hyperlink ref="X79" r:id="rId424" display="https://twitter.com/#!/swoopanalytics/status/1072904152035090435"/>
    <hyperlink ref="X80" r:id="rId425" display="https://twitter.com/#!/jimbobtyer/status/1072529872554201088"/>
    <hyperlink ref="X81" r:id="rId426" display="https://twitter.com/#!/sharonatswoop/status/1072342661271576579"/>
    <hyperlink ref="X82" r:id="rId427" display="https://twitter.com/#!/swoopanalytics/status/1072341399876571137"/>
    <hyperlink ref="X83" r:id="rId428" display="https://twitter.com/#!/swoopanalytics/status/1075114130829262848"/>
    <hyperlink ref="X84" r:id="rId429" display="https://twitter.com/#!/swoopanalytics/status/1080550562796457984"/>
    <hyperlink ref="X85" r:id="rId430" display="https://twitter.com/#!/noahsparks/status/1074759907201638405"/>
    <hyperlink ref="X86" r:id="rId431" display="https://twitter.com/#!/noahsparks/status/1075155035997106176"/>
    <hyperlink ref="X87" r:id="rId432" display="https://twitter.com/#!/espnguyen/status/1089994929835778049"/>
    <hyperlink ref="X88" r:id="rId433" display="https://twitter.com/#!/ljglickman/status/1072490534386712576"/>
    <hyperlink ref="X89" r:id="rId434" display="https://twitter.com/#!/ljglickman/status/1086281515208712192"/>
    <hyperlink ref="X90" r:id="rId435" display="https://twitter.com/#!/swoopanalytics/status/1082350972922253314"/>
    <hyperlink ref="X91" r:id="rId436" display="https://twitter.com/#!/danieloleary/status/1088247376140165121"/>
    <hyperlink ref="X92" r:id="rId437" display="https://twitter.com/#!/swoopanalytics/status/1088162587089334272"/>
    <hyperlink ref="X93" r:id="rId438" display="https://twitter.com/#!/swoopanalytics/status/1074733448877596672"/>
    <hyperlink ref="X94" r:id="rId439" display="https://twitter.com/#!/swoopanalytics/status/1091419629455437825"/>
    <hyperlink ref="X95" r:id="rId440" display="https://twitter.com/#!/swoopanalytics/status/1092492967279976448"/>
    <hyperlink ref="X96" r:id="rId441" display="https://twitter.com/#!/swoopanalytics/status/1095401576783437824"/>
    <hyperlink ref="X97" r:id="rId442" display="https://twitter.com/#!/angusflorance/status/1083143308082212864"/>
    <hyperlink ref="X98" r:id="rId443" display="https://twitter.com/#!/angusflorance/status/1095413566360805376"/>
    <hyperlink ref="X99" r:id="rId444" display="https://twitter.com/#!/adveisme/status/1095446668944728064"/>
    <hyperlink ref="X100" r:id="rId445" display="https://twitter.com/#!/sharonatswoop/status/1083380718477049856"/>
    <hyperlink ref="X101" r:id="rId446" display="https://twitter.com/#!/markwoodrow/status/1095527751463841792"/>
    <hyperlink ref="X102" r:id="rId447" display="https://twitter.com/#!/swoopanalytics/status/1095400044193181696"/>
    <hyperlink ref="X103" r:id="rId448" display="https://twitter.com/#!/caikjaer/status/1095268147966500865"/>
    <hyperlink ref="X104" r:id="rId449" display="https://twitter.com/#!/karisyd/status/1069880611228180480"/>
    <hyperlink ref="X105" r:id="rId450" display="https://twitter.com/#!/caikjaer/status/1069881394220822530"/>
    <hyperlink ref="X106" r:id="rId451" display="https://twitter.com/#!/llocklee/status/1070237469591760896"/>
    <hyperlink ref="X107" r:id="rId452" display="https://twitter.com/#!/sharonatswoop/status/1072704146661363712"/>
    <hyperlink ref="X108" r:id="rId453" display="https://twitter.com/#!/swoopanalytics/status/1072533390069514241"/>
    <hyperlink ref="X109" r:id="rId454" display="https://twitter.com/#!/caikjaer/status/1072586188081586177"/>
    <hyperlink ref="X110" r:id="rId455" display="https://twitter.com/#!/sharonatswoop/status/1070057803388080128"/>
    <hyperlink ref="X111" r:id="rId456" display="https://twitter.com/#!/sharonatswoop/status/1070057815547367424"/>
    <hyperlink ref="X112" r:id="rId457" display="https://twitter.com/#!/sharonatswoop/status/1070057829887705088"/>
    <hyperlink ref="X113" r:id="rId458" display="https://twitter.com/#!/sharonatswoop/status/1071883892259401728"/>
    <hyperlink ref="X114" r:id="rId459" display="https://twitter.com/#!/sharonatswoop/status/1072342647178780674"/>
    <hyperlink ref="X115" r:id="rId460" display="https://twitter.com/#!/sharonatswoop/status/1072342673049223168"/>
    <hyperlink ref="X116" r:id="rId461" display="https://twitter.com/#!/sharonatswoop/status/1072704111110430722"/>
    <hyperlink ref="X117" r:id="rId462" display="https://twitter.com/#!/sharonatswoop/status/1072704202353377280"/>
    <hyperlink ref="X118" r:id="rId463" display="https://twitter.com/#!/sharonatswoop/status/1072704219365416962"/>
    <hyperlink ref="X119" r:id="rId464" display="https://twitter.com/#!/sharonatswoop/status/1072704232128688129"/>
    <hyperlink ref="X120" r:id="rId465" display="https://twitter.com/#!/sharonatswoop/status/1072704246074785793"/>
    <hyperlink ref="X121" r:id="rId466" display="https://twitter.com/#!/sharonatswoop/status/1074867345149980677"/>
    <hyperlink ref="X122" r:id="rId467" display="https://twitter.com/#!/sharonatswoop/status/1080562121115488256"/>
    <hyperlink ref="X123" r:id="rId468" display="https://twitter.com/#!/sharonatswoop/status/1080562169517756416"/>
    <hyperlink ref="X124" r:id="rId469" display="https://twitter.com/#!/sharonatswoop/status/1082351888111099904"/>
    <hyperlink ref="X125" r:id="rId470" display="https://twitter.com/#!/sharonatswoop/status/1083380151029649408"/>
    <hyperlink ref="X126" r:id="rId471" display="https://twitter.com/#!/sharonatswoop/status/1083380166036905985"/>
    <hyperlink ref="X127" r:id="rId472" display="https://twitter.com/#!/sharonatswoop/status/1085215723385835520"/>
    <hyperlink ref="X128" r:id="rId473" display="https://twitter.com/#!/sharonatswoop/status/1088326390187929601"/>
    <hyperlink ref="X129" r:id="rId474" display="https://twitter.com/#!/sharonatswoop/status/1088326591351062529"/>
    <hyperlink ref="X130" r:id="rId475" display="https://twitter.com/#!/sharonatswoop/status/1088891034296377344"/>
    <hyperlink ref="X131" r:id="rId476" display="https://twitter.com/#!/sharonatswoop/status/1088891148297555968"/>
    <hyperlink ref="X132" r:id="rId477" display="https://twitter.com/#!/sharonatswoop/status/1088891183257006080"/>
    <hyperlink ref="X133" r:id="rId478" display="https://twitter.com/#!/sharonatswoop/status/1090031470637445120"/>
    <hyperlink ref="X134" r:id="rId479" display="https://twitter.com/#!/sharonatswoop/status/1095481384603447297"/>
    <hyperlink ref="X135" r:id="rId480" display="https://twitter.com/#!/sharonatswoop/status/1095483434619805697"/>
    <hyperlink ref="X136" r:id="rId481" display="https://twitter.com/#!/swoopanalytics/status/1072342515804721153"/>
    <hyperlink ref="X137" r:id="rId482" display="https://twitter.com/#!/caikjaer/status/1072586232360775681"/>
    <hyperlink ref="X138" r:id="rId483" display="https://twitter.com/#!/britz/status/1072504607836946433"/>
    <hyperlink ref="X139" r:id="rId484" display="https://twitter.com/#!/britz/status/1070722787910725632"/>
    <hyperlink ref="X140" r:id="rId485" display="https://twitter.com/#!/britz/status/1072838236156911616"/>
    <hyperlink ref="X141" r:id="rId486" display="https://twitter.com/#!/britz/status/1090281504813522944"/>
    <hyperlink ref="X142" r:id="rId487" display="https://twitter.com/#!/jimbobtyer/status/1072861801845530624"/>
    <hyperlink ref="X143" r:id="rId488" display="https://twitter.com/#!/jimbobtyer/status/1090289988435103745"/>
    <hyperlink ref="X144" r:id="rId489" display="https://twitter.com/#!/swoopanalytics/status/1070773725132349440"/>
    <hyperlink ref="X145" r:id="rId490" display="https://twitter.com/#!/swoopanalytics/status/1072526850595979265"/>
    <hyperlink ref="X146" r:id="rId491" display="https://twitter.com/#!/swoopanalytics/status/1072577795874672640"/>
    <hyperlink ref="X147" r:id="rId492" display="https://twitter.com/#!/caikjaer/status/1072586260903022592"/>
    <hyperlink ref="X148" r:id="rId493" display="https://twitter.com/#!/swoopanalytics/status/1072512845038931968"/>
    <hyperlink ref="X149" r:id="rId494" display="https://twitter.com/#!/caikjaer/status/1072586325751226370"/>
    <hyperlink ref="X150" r:id="rId495" display="https://twitter.com/#!/jimbobtyer/status/1071891152415141889"/>
    <hyperlink ref="X151" r:id="rId496" display="https://twitter.com/#!/swoopanalytics/status/1071881881581277184"/>
    <hyperlink ref="X152" r:id="rId497" display="https://twitter.com/#!/caikjaer/status/1072586388737064962"/>
    <hyperlink ref="X153" r:id="rId498" display="https://twitter.com/#!/caikjaer/status/1074952531955077120"/>
    <hyperlink ref="X154" r:id="rId499" display="https://twitter.com/#!/realfoundations/status/1080552230137331712"/>
    <hyperlink ref="X155" r:id="rId500" display="https://twitter.com/#!/swoopanalytics/status/1070021075252109312"/>
    <hyperlink ref="X156" r:id="rId501" display="https://twitter.com/#!/swoopanalytics/status/1080551144227667968"/>
    <hyperlink ref="X157" r:id="rId502" display="https://twitter.com/#!/swoopanalytics/status/1093888909426098176"/>
    <hyperlink ref="X158" r:id="rId503" display="https://twitter.com/#!/caikjaer/status/1080947045970706432"/>
    <hyperlink ref="X159" r:id="rId504" display="https://twitter.com/#!/swoopanalytics/status/1072519605069983746"/>
    <hyperlink ref="X160" r:id="rId505" display="https://twitter.com/#!/caikjaer/status/1072586308718116864"/>
    <hyperlink ref="X161" r:id="rId506" display="https://twitter.com/#!/llocklee/status/1095519757577547781"/>
    <hyperlink ref="X162" r:id="rId507" display="https://twitter.com/#!/swoopanalytics/status/1085310731191341056"/>
    <hyperlink ref="X163" r:id="rId508" display="https://twitter.com/#!/swoopanalytics/status/1090027208473665537"/>
    <hyperlink ref="X164" r:id="rId509" display="https://twitter.com/#!/caikjaer/status/1088578422555566080"/>
    <hyperlink ref="X165" r:id="rId510" display="https://twitter.com/#!/caikjaer/status/1088578597248364544"/>
    <hyperlink ref="X166" r:id="rId511" display="https://twitter.com/#!/yammer/status/1080153194385293313"/>
    <hyperlink ref="X167" r:id="rId512" display="https://twitter.com/#!/yammer/status/1084888753834024960"/>
    <hyperlink ref="X168" r:id="rId513" display="https://twitter.com/#!/yammer/status/1084156561163984901"/>
    <hyperlink ref="X169" r:id="rId514" display="https://twitter.com/#!/yammer/status/1093691137469153281"/>
    <hyperlink ref="X170" r:id="rId515" display="https://twitter.com/#!/swoopanalytics/status/1067500948942053376"/>
    <hyperlink ref="X171" r:id="rId516" display="https://twitter.com/#!/swoopanalytics/status/1070057439825813504"/>
    <hyperlink ref="X172" r:id="rId517" display="https://twitter.com/#!/swoopanalytics/status/1080555067579674624"/>
    <hyperlink ref="X173" r:id="rId518" display="https://twitter.com/#!/swoopanalytics/status/1084911241204707328"/>
    <hyperlink ref="X174" r:id="rId519" display="https://twitter.com/#!/swoopanalytics/status/1084911314441449472"/>
    <hyperlink ref="X175" r:id="rId520" display="https://twitter.com/#!/swoopanalytics/status/1084911496587403264"/>
    <hyperlink ref="X176" r:id="rId521" display="https://twitter.com/#!/swoopanalytics/status/1092847168656859136"/>
    <hyperlink ref="X177" r:id="rId522" display="https://twitter.com/#!/swoopanalytics/status/1092858132810747904"/>
    <hyperlink ref="X178" r:id="rId523" display="https://twitter.com/#!/swoopanalytics/status/1093579408097435648"/>
    <hyperlink ref="X179" r:id="rId524" display="https://twitter.com/#!/swoopanalytics/status/1093891945074548736"/>
    <hyperlink ref="X180" r:id="rId525" display="https://twitter.com/#!/swoopanalytics/status/1095032578736676865"/>
    <hyperlink ref="X181" r:id="rId526" display="https://twitter.com/#!/swoopanalytics/status/1096159515462926336"/>
    <hyperlink ref="X182" r:id="rId527" display="https://twitter.com/#!/caikjaer/status/1084999473737064448"/>
    <hyperlink ref="X183" r:id="rId528" display="https://twitter.com/#!/caikjaer/status/1093087563919675392"/>
    <hyperlink ref="X184" r:id="rId529" display="https://twitter.com/#!/caikjaer/status/1093087603828568064"/>
    <hyperlink ref="X185" r:id="rId530" display="https://twitter.com/#!/swoopanalytics/status/1068249209629925378"/>
    <hyperlink ref="X186" r:id="rId531" display="https://twitter.com/#!/swoopanalytics/status/1083144214710345733"/>
    <hyperlink ref="X187" r:id="rId532" display="https://twitter.com/#!/swoopanalytics/status/1088487260683624448"/>
    <hyperlink ref="X188" r:id="rId533" display="https://twitter.com/#!/swoopanalytics/status/1093578633279463424"/>
    <hyperlink ref="X189" r:id="rId534" display="https://twitter.com/#!/swoopanalytics/status/1093891872173391873"/>
    <hyperlink ref="X190" r:id="rId535" display="https://twitter.com/#!/caikjaer/status/1069847630803390464"/>
    <hyperlink ref="X191" r:id="rId536" display="https://twitter.com/#!/caikjaer/status/1088578381325594626"/>
    <hyperlink ref="X192" r:id="rId537" display="https://twitter.com/#!/caikjaer/status/1093687590127992832"/>
    <hyperlink ref="X193" r:id="rId538" display="https://twitter.com/#!/danjleonard/status/1096297117746892800"/>
    <hyperlink ref="X194" r:id="rId539" display="https://twitter.com/#!/peterstaal/status/1096298801315356672"/>
    <hyperlink ref="X195" r:id="rId540" display="https://twitter.com/#!/lisariemers/status/1096312667638300673"/>
    <hyperlink ref="X196" r:id="rId541" display="https://twitter.com/#!/piotrmakula/status/1069962788561399808"/>
    <hyperlink ref="X197" r:id="rId542" display="https://twitter.com/#!/piotrmakula/status/1072122513075916800"/>
    <hyperlink ref="X198" r:id="rId543" display="https://twitter.com/#!/piotrmakula/status/1072148180794531840"/>
    <hyperlink ref="X199" r:id="rId544" display="https://twitter.com/#!/piotrmakula/status/1082269382762549249"/>
    <hyperlink ref="X200" r:id="rId545" display="https://twitter.com/#!/piotrmakula/status/1093197386330066947"/>
    <hyperlink ref="X201" r:id="rId546" display="https://twitter.com/#!/piotrmakula/status/1096310674303709185"/>
    <hyperlink ref="X202" r:id="rId547" display="https://twitter.com/#!/piotrmakula/status/1096379848145162245"/>
    <hyperlink ref="X203" r:id="rId548" display="https://twitter.com/#!/swoopanalytics/status/1069625058228764672"/>
    <hyperlink ref="X204" r:id="rId549" display="https://twitter.com/#!/swoopanalytics/status/1069990389023686656"/>
    <hyperlink ref="X205" r:id="rId550" display="https://twitter.com/#!/swoopanalytics/status/1070022035399630848"/>
    <hyperlink ref="X206" r:id="rId551" display="https://twitter.com/#!/swoopanalytics/status/1070773424203558912"/>
    <hyperlink ref="X207" r:id="rId552" display="https://twitter.com/#!/swoopanalytics/status/1072134244116312064"/>
    <hyperlink ref="X208" r:id="rId553" display="https://twitter.com/#!/swoopanalytics/status/1072484292071165955"/>
    <hyperlink ref="X209" r:id="rId554" display="https://twitter.com/#!/swoopanalytics/status/1072526713832333312"/>
    <hyperlink ref="X210" r:id="rId555" display="https://twitter.com/#!/swoopanalytics/status/1075529324277583872"/>
    <hyperlink ref="X211" r:id="rId556" display="https://twitter.com/#!/swoopanalytics/status/1082662311989571584"/>
    <hyperlink ref="X212" r:id="rId557" display="https://twitter.com/#!/swoopanalytics/status/1088878939060109312"/>
    <hyperlink ref="X213" r:id="rId558" display="https://twitter.com/#!/swoopanalytics/status/1088887998110826496"/>
    <hyperlink ref="X214" r:id="rId559" display="https://twitter.com/#!/swoopanalytics/status/1090027505635930112"/>
    <hyperlink ref="X215" r:id="rId560" display="https://twitter.com/#!/swoopanalytics/status/1090308001422925824"/>
    <hyperlink ref="X216" r:id="rId561" display="https://twitter.com/#!/swoopanalytics/status/1092847325205094400"/>
    <hyperlink ref="X217" r:id="rId562" display="https://twitter.com/#!/caikjaer/status/1070908287481110528"/>
    <hyperlink ref="X218" r:id="rId563" display="https://twitter.com/#!/caikjaer/status/1070908424756449280"/>
    <hyperlink ref="X219" r:id="rId564" display="https://twitter.com/#!/caikjaer/status/1072586114005958656"/>
    <hyperlink ref="X220" r:id="rId565" display="https://twitter.com/#!/caikjaer/status/1072586281564160002"/>
    <hyperlink ref="X221" r:id="rId566" display="https://twitter.com/#!/caikjaer/status/1088972682060652544"/>
    <hyperlink ref="X222" r:id="rId567" display="https://twitter.com/#!/kirstymcgrath13/status/1096542814710620160"/>
    <hyperlink ref="X223" r:id="rId568" display="https://twitter.com/#!/caikjaer/status/1092689381041864704"/>
    <hyperlink ref="X224" r:id="rId569" display="https://twitter.com/#!/caikjaer/status/1092882944274817024"/>
    <hyperlink ref="X225" r:id="rId570" display="https://twitter.com/#!/caikjaer/status/1096184441855188993"/>
    <hyperlink ref="AZ63" r:id="rId571" display="https://api.twitter.com/1.1/geo/id/01864a8a64df9dc4.json"/>
    <hyperlink ref="AZ74" r:id="rId572" display="https://api.twitter.com/1.1/geo/id/ed888f00de07aa3a.json"/>
    <hyperlink ref="AZ140" r:id="rId573" display="https://api.twitter.com/1.1/geo/id/016b77b26c104867.json"/>
    <hyperlink ref="AZ222" r:id="rId574" display="https://api.twitter.com/1.1/geo/id/0073b76548e5984f.json"/>
  </hyperlinks>
  <printOptions/>
  <pageMargins left="0.7" right="0.7" top="0.75" bottom="0.75" header="0.3" footer="0.3"/>
  <pageSetup horizontalDpi="600" verticalDpi="600" orientation="portrait" r:id="rId578"/>
  <legacyDrawing r:id="rId576"/>
  <tableParts>
    <tablePart r:id="rId5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2826</v>
      </c>
      <c r="B1" s="13" t="s">
        <v>34</v>
      </c>
    </row>
    <row r="2" spans="1:2" ht="15">
      <c r="A2" s="114" t="s">
        <v>252</v>
      </c>
      <c r="B2" s="78">
        <v>6698.278571</v>
      </c>
    </row>
    <row r="3" spans="1:2" ht="15">
      <c r="A3" s="114" t="s">
        <v>262</v>
      </c>
      <c r="B3" s="78">
        <v>733.476984</v>
      </c>
    </row>
    <row r="4" spans="1:2" ht="15">
      <c r="A4" s="114" t="s">
        <v>231</v>
      </c>
      <c r="B4" s="78">
        <v>700</v>
      </c>
    </row>
    <row r="5" spans="1:2" ht="15">
      <c r="A5" s="114" t="s">
        <v>219</v>
      </c>
      <c r="B5" s="78">
        <v>700</v>
      </c>
    </row>
    <row r="6" spans="1:2" ht="15">
      <c r="A6" s="114" t="s">
        <v>273</v>
      </c>
      <c r="B6" s="78">
        <v>352</v>
      </c>
    </row>
    <row r="7" spans="1:2" ht="15">
      <c r="A7" s="114" t="s">
        <v>265</v>
      </c>
      <c r="B7" s="78">
        <v>247.063492</v>
      </c>
    </row>
    <row r="8" spans="1:2" ht="15">
      <c r="A8" s="114" t="s">
        <v>253</v>
      </c>
      <c r="B8" s="78">
        <v>235.603175</v>
      </c>
    </row>
    <row r="9" spans="1:2" ht="15">
      <c r="A9" s="114" t="s">
        <v>233</v>
      </c>
      <c r="B9" s="78">
        <v>178</v>
      </c>
    </row>
    <row r="10" spans="1:2" ht="15">
      <c r="A10" s="114" t="s">
        <v>217</v>
      </c>
      <c r="B10" s="78">
        <v>178</v>
      </c>
    </row>
    <row r="11" spans="1:2" ht="15">
      <c r="A11" s="114" t="s">
        <v>238</v>
      </c>
      <c r="B11" s="78">
        <v>159.7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2828</v>
      </c>
      <c r="B25" t="s">
        <v>2827</v>
      </c>
    </row>
    <row r="26" spans="1:2" ht="15">
      <c r="A26" s="125" t="s">
        <v>2830</v>
      </c>
      <c r="B26" s="3"/>
    </row>
    <row r="27" spans="1:2" ht="15">
      <c r="A27" s="126" t="s">
        <v>2831</v>
      </c>
      <c r="B27" s="3"/>
    </row>
    <row r="28" spans="1:2" ht="15">
      <c r="A28" s="127" t="s">
        <v>2832</v>
      </c>
      <c r="B28" s="3"/>
    </row>
    <row r="29" spans="1:2" ht="15">
      <c r="A29" s="128" t="s">
        <v>2833</v>
      </c>
      <c r="B29" s="3">
        <v>1</v>
      </c>
    </row>
    <row r="30" spans="1:2" ht="15">
      <c r="A30" s="127" t="s">
        <v>2834</v>
      </c>
      <c r="B30" s="3"/>
    </row>
    <row r="31" spans="1:2" ht="15">
      <c r="A31" s="128" t="s">
        <v>2835</v>
      </c>
      <c r="B31" s="3">
        <v>1</v>
      </c>
    </row>
    <row r="32" spans="1:2" ht="15">
      <c r="A32" s="126" t="s">
        <v>2836</v>
      </c>
      <c r="B32" s="3"/>
    </row>
    <row r="33" spans="1:2" ht="15">
      <c r="A33" s="127" t="s">
        <v>2837</v>
      </c>
      <c r="B33" s="3"/>
    </row>
    <row r="34" spans="1:2" ht="15">
      <c r="A34" s="128" t="s">
        <v>2838</v>
      </c>
      <c r="B34" s="3">
        <v>1</v>
      </c>
    </row>
    <row r="35" spans="1:2" ht="15">
      <c r="A35" s="127" t="s">
        <v>2839</v>
      </c>
      <c r="B35" s="3"/>
    </row>
    <row r="36" spans="1:2" ht="15">
      <c r="A36" s="128" t="s">
        <v>2840</v>
      </c>
      <c r="B36" s="3">
        <v>1</v>
      </c>
    </row>
    <row r="37" spans="1:2" ht="15">
      <c r="A37" s="128" t="s">
        <v>2841</v>
      </c>
      <c r="B37" s="3">
        <v>4</v>
      </c>
    </row>
    <row r="38" spans="1:2" ht="15">
      <c r="A38" s="128" t="s">
        <v>2842</v>
      </c>
      <c r="B38" s="3">
        <v>1</v>
      </c>
    </row>
    <row r="39" spans="1:2" ht="15">
      <c r="A39" s="128" t="s">
        <v>2843</v>
      </c>
      <c r="B39" s="3">
        <v>1</v>
      </c>
    </row>
    <row r="40" spans="1:2" ht="15">
      <c r="A40" s="128" t="s">
        <v>2838</v>
      </c>
      <c r="B40" s="3">
        <v>1</v>
      </c>
    </row>
    <row r="41" spans="1:2" ht="15">
      <c r="A41" s="128" t="s">
        <v>2844</v>
      </c>
      <c r="B41" s="3">
        <v>2</v>
      </c>
    </row>
    <row r="42" spans="1:2" ht="15">
      <c r="A42" s="128" t="s">
        <v>2845</v>
      </c>
      <c r="B42" s="3">
        <v>6</v>
      </c>
    </row>
    <row r="43" spans="1:2" ht="15">
      <c r="A43" s="128" t="s">
        <v>2835</v>
      </c>
      <c r="B43" s="3">
        <v>1</v>
      </c>
    </row>
    <row r="44" spans="1:2" ht="15">
      <c r="A44" s="127" t="s">
        <v>2846</v>
      </c>
      <c r="B44" s="3"/>
    </row>
    <row r="45" spans="1:2" ht="15">
      <c r="A45" s="128" t="s">
        <v>2847</v>
      </c>
      <c r="B45" s="3">
        <v>1</v>
      </c>
    </row>
    <row r="46" spans="1:2" ht="15">
      <c r="A46" s="127" t="s">
        <v>2848</v>
      </c>
      <c r="B46" s="3"/>
    </row>
    <row r="47" spans="1:2" ht="15">
      <c r="A47" s="128" t="s">
        <v>2849</v>
      </c>
      <c r="B47" s="3">
        <v>1</v>
      </c>
    </row>
    <row r="48" spans="1:2" ht="15">
      <c r="A48" s="128" t="s">
        <v>2850</v>
      </c>
      <c r="B48" s="3">
        <v>1</v>
      </c>
    </row>
    <row r="49" spans="1:2" ht="15">
      <c r="A49" s="128" t="s">
        <v>2838</v>
      </c>
      <c r="B49" s="3">
        <v>1</v>
      </c>
    </row>
    <row r="50" spans="1:2" ht="15">
      <c r="A50" s="128" t="s">
        <v>2845</v>
      </c>
      <c r="B50" s="3">
        <v>2</v>
      </c>
    </row>
    <row r="51" spans="1:2" ht="15">
      <c r="A51" s="127" t="s">
        <v>2851</v>
      </c>
      <c r="B51" s="3"/>
    </row>
    <row r="52" spans="1:2" ht="15">
      <c r="A52" s="128" t="s">
        <v>2852</v>
      </c>
      <c r="B52" s="3">
        <v>1</v>
      </c>
    </row>
    <row r="53" spans="1:2" ht="15">
      <c r="A53" s="128" t="s">
        <v>2850</v>
      </c>
      <c r="B53" s="3">
        <v>2</v>
      </c>
    </row>
    <row r="54" spans="1:2" ht="15">
      <c r="A54" s="128" t="s">
        <v>2853</v>
      </c>
      <c r="B54" s="3">
        <v>2</v>
      </c>
    </row>
    <row r="55" spans="1:2" ht="15">
      <c r="A55" s="128" t="s">
        <v>2854</v>
      </c>
      <c r="B55" s="3">
        <v>4</v>
      </c>
    </row>
    <row r="56" spans="1:2" ht="15">
      <c r="A56" s="127" t="s">
        <v>2855</v>
      </c>
      <c r="B56" s="3"/>
    </row>
    <row r="57" spans="1:2" ht="15">
      <c r="A57" s="128" t="s">
        <v>2835</v>
      </c>
      <c r="B57" s="3">
        <v>3</v>
      </c>
    </row>
    <row r="58" spans="1:2" ht="15">
      <c r="A58" s="128" t="s">
        <v>2856</v>
      </c>
      <c r="B58" s="3">
        <v>1</v>
      </c>
    </row>
    <row r="59" spans="1:2" ht="15">
      <c r="A59" s="127" t="s">
        <v>2857</v>
      </c>
      <c r="B59" s="3"/>
    </row>
    <row r="60" spans="1:2" ht="15">
      <c r="A60" s="128" t="s">
        <v>2858</v>
      </c>
      <c r="B60" s="3">
        <v>1</v>
      </c>
    </row>
    <row r="61" spans="1:2" ht="15">
      <c r="A61" s="128" t="s">
        <v>2843</v>
      </c>
      <c r="B61" s="3">
        <v>1</v>
      </c>
    </row>
    <row r="62" spans="1:2" ht="15">
      <c r="A62" s="128" t="s">
        <v>2859</v>
      </c>
      <c r="B62" s="3">
        <v>1</v>
      </c>
    </row>
    <row r="63" spans="1:2" ht="15">
      <c r="A63" s="128" t="s">
        <v>2838</v>
      </c>
      <c r="B63" s="3">
        <v>1</v>
      </c>
    </row>
    <row r="64" spans="1:2" ht="15">
      <c r="A64" s="127" t="s">
        <v>2860</v>
      </c>
      <c r="B64" s="3"/>
    </row>
    <row r="65" spans="1:2" ht="15">
      <c r="A65" s="128" t="s">
        <v>2852</v>
      </c>
      <c r="B65" s="3">
        <v>5</v>
      </c>
    </row>
    <row r="66" spans="1:2" ht="15">
      <c r="A66" s="128" t="s">
        <v>2858</v>
      </c>
      <c r="B66" s="3">
        <v>3</v>
      </c>
    </row>
    <row r="67" spans="1:2" ht="15">
      <c r="A67" s="128" t="s">
        <v>2843</v>
      </c>
      <c r="B67" s="3">
        <v>1</v>
      </c>
    </row>
    <row r="68" spans="1:2" ht="15">
      <c r="A68" s="128" t="s">
        <v>2859</v>
      </c>
      <c r="B68" s="3">
        <v>2</v>
      </c>
    </row>
    <row r="69" spans="1:2" ht="15">
      <c r="A69" s="128" t="s">
        <v>2838</v>
      </c>
      <c r="B69" s="3">
        <v>4</v>
      </c>
    </row>
    <row r="70" spans="1:2" ht="15">
      <c r="A70" s="128" t="s">
        <v>2854</v>
      </c>
      <c r="B70" s="3">
        <v>1</v>
      </c>
    </row>
    <row r="71" spans="1:2" ht="15">
      <c r="A71" s="128" t="s">
        <v>2844</v>
      </c>
      <c r="B71" s="3">
        <v>1</v>
      </c>
    </row>
    <row r="72" spans="1:2" ht="15">
      <c r="A72" s="128" t="s">
        <v>2833</v>
      </c>
      <c r="B72" s="3">
        <v>2</v>
      </c>
    </row>
    <row r="73" spans="1:2" ht="15">
      <c r="A73" s="128" t="s">
        <v>2845</v>
      </c>
      <c r="B73" s="3">
        <v>9</v>
      </c>
    </row>
    <row r="74" spans="1:2" ht="15">
      <c r="A74" s="127" t="s">
        <v>2861</v>
      </c>
      <c r="B74" s="3"/>
    </row>
    <row r="75" spans="1:2" ht="15">
      <c r="A75" s="128" t="s">
        <v>2849</v>
      </c>
      <c r="B75" s="3">
        <v>2</v>
      </c>
    </row>
    <row r="76" spans="1:2" ht="15">
      <c r="A76" s="128" t="s">
        <v>2852</v>
      </c>
      <c r="B76" s="3">
        <v>8</v>
      </c>
    </row>
    <row r="77" spans="1:2" ht="15">
      <c r="A77" s="128" t="s">
        <v>2862</v>
      </c>
      <c r="B77" s="3">
        <v>1</v>
      </c>
    </row>
    <row r="78" spans="1:2" ht="15">
      <c r="A78" s="128" t="s">
        <v>2853</v>
      </c>
      <c r="B78" s="3">
        <v>1</v>
      </c>
    </row>
    <row r="79" spans="1:2" ht="15">
      <c r="A79" s="128" t="s">
        <v>2843</v>
      </c>
      <c r="B79" s="3">
        <v>1</v>
      </c>
    </row>
    <row r="80" spans="1:2" ht="15">
      <c r="A80" s="128" t="s">
        <v>2854</v>
      </c>
      <c r="B80" s="3">
        <v>2</v>
      </c>
    </row>
    <row r="81" spans="1:2" ht="15">
      <c r="A81" s="127" t="s">
        <v>2863</v>
      </c>
      <c r="B81" s="3"/>
    </row>
    <row r="82" spans="1:2" ht="15">
      <c r="A82" s="128" t="s">
        <v>2859</v>
      </c>
      <c r="B82" s="3">
        <v>1</v>
      </c>
    </row>
    <row r="83" spans="1:2" ht="15">
      <c r="A83" s="127" t="s">
        <v>2864</v>
      </c>
      <c r="B83" s="3"/>
    </row>
    <row r="84" spans="1:2" ht="15">
      <c r="A84" s="128" t="s">
        <v>2844</v>
      </c>
      <c r="B84" s="3">
        <v>1</v>
      </c>
    </row>
    <row r="85" spans="1:2" ht="15">
      <c r="A85" s="128" t="s">
        <v>2845</v>
      </c>
      <c r="B85" s="3">
        <v>1</v>
      </c>
    </row>
    <row r="86" spans="1:2" ht="15">
      <c r="A86" s="127" t="s">
        <v>2865</v>
      </c>
      <c r="B86" s="3"/>
    </row>
    <row r="87" spans="1:2" ht="15">
      <c r="A87" s="128" t="s">
        <v>2866</v>
      </c>
      <c r="B87" s="3">
        <v>2</v>
      </c>
    </row>
    <row r="88" spans="1:2" ht="15">
      <c r="A88" s="128" t="s">
        <v>2841</v>
      </c>
      <c r="B88" s="3">
        <v>1</v>
      </c>
    </row>
    <row r="89" spans="1:2" ht="15">
      <c r="A89" s="128" t="s">
        <v>2833</v>
      </c>
      <c r="B89" s="3">
        <v>1</v>
      </c>
    </row>
    <row r="90" spans="1:2" ht="15">
      <c r="A90" s="128" t="s">
        <v>2856</v>
      </c>
      <c r="B90" s="3">
        <v>1</v>
      </c>
    </row>
    <row r="91" spans="1:2" ht="15">
      <c r="A91" s="127" t="s">
        <v>2867</v>
      </c>
      <c r="B91" s="3"/>
    </row>
    <row r="92" spans="1:2" ht="15">
      <c r="A92" s="128" t="s">
        <v>2847</v>
      </c>
      <c r="B92" s="3">
        <v>1</v>
      </c>
    </row>
    <row r="93" spans="1:2" ht="15">
      <c r="A93" s="128" t="s">
        <v>2868</v>
      </c>
      <c r="B93" s="3">
        <v>1</v>
      </c>
    </row>
    <row r="94" spans="1:2" ht="15">
      <c r="A94" s="127" t="s">
        <v>2869</v>
      </c>
      <c r="B94" s="3"/>
    </row>
    <row r="95" spans="1:2" ht="15">
      <c r="A95" s="128" t="s">
        <v>2847</v>
      </c>
      <c r="B95" s="3">
        <v>1</v>
      </c>
    </row>
    <row r="96" spans="1:2" ht="15">
      <c r="A96" s="127" t="s">
        <v>2870</v>
      </c>
      <c r="B96" s="3"/>
    </row>
    <row r="97" spans="1:2" ht="15">
      <c r="A97" s="128" t="s">
        <v>2871</v>
      </c>
      <c r="B97" s="3">
        <v>1</v>
      </c>
    </row>
    <row r="98" spans="1:2" ht="15">
      <c r="A98" s="127" t="s">
        <v>2872</v>
      </c>
      <c r="B98" s="3"/>
    </row>
    <row r="99" spans="1:2" ht="15">
      <c r="A99" s="128" t="s">
        <v>2858</v>
      </c>
      <c r="B99" s="3">
        <v>1</v>
      </c>
    </row>
    <row r="100" spans="1:2" ht="15">
      <c r="A100" s="125" t="s">
        <v>2453</v>
      </c>
      <c r="B100" s="3"/>
    </row>
    <row r="101" spans="1:2" ht="15">
      <c r="A101" s="126" t="s">
        <v>2873</v>
      </c>
      <c r="B101" s="3"/>
    </row>
    <row r="102" spans="1:2" ht="15">
      <c r="A102" s="127" t="s">
        <v>2874</v>
      </c>
      <c r="B102" s="3"/>
    </row>
    <row r="103" spans="1:2" ht="15">
      <c r="A103" s="128" t="s">
        <v>2854</v>
      </c>
      <c r="B103" s="3">
        <v>1</v>
      </c>
    </row>
    <row r="104" spans="1:2" ht="15">
      <c r="A104" s="127" t="s">
        <v>2875</v>
      </c>
      <c r="B104" s="3"/>
    </row>
    <row r="105" spans="1:2" ht="15">
      <c r="A105" s="128" t="s">
        <v>2833</v>
      </c>
      <c r="B105" s="3">
        <v>3</v>
      </c>
    </row>
    <row r="106" spans="1:2" ht="15">
      <c r="A106" s="128" t="s">
        <v>2845</v>
      </c>
      <c r="B106" s="3">
        <v>3</v>
      </c>
    </row>
    <row r="107" spans="1:2" ht="15">
      <c r="A107" s="127" t="s">
        <v>2876</v>
      </c>
      <c r="B107" s="3"/>
    </row>
    <row r="108" spans="1:2" ht="15">
      <c r="A108" s="128" t="s">
        <v>2877</v>
      </c>
      <c r="B108" s="3">
        <v>1</v>
      </c>
    </row>
    <row r="109" spans="1:2" ht="15">
      <c r="A109" s="128" t="s">
        <v>2856</v>
      </c>
      <c r="B109" s="3">
        <v>1</v>
      </c>
    </row>
    <row r="110" spans="1:2" ht="15">
      <c r="A110" s="127" t="s">
        <v>2878</v>
      </c>
      <c r="B110" s="3"/>
    </row>
    <row r="111" spans="1:2" ht="15">
      <c r="A111" s="128" t="s">
        <v>2850</v>
      </c>
      <c r="B111" s="3">
        <v>1</v>
      </c>
    </row>
    <row r="112" spans="1:2" ht="15">
      <c r="A112" s="128" t="s">
        <v>2858</v>
      </c>
      <c r="B112" s="3">
        <v>1</v>
      </c>
    </row>
    <row r="113" spans="1:2" ht="15">
      <c r="A113" s="128" t="s">
        <v>2844</v>
      </c>
      <c r="B113" s="3">
        <v>1</v>
      </c>
    </row>
    <row r="114" spans="1:2" ht="15">
      <c r="A114" s="128" t="s">
        <v>2833</v>
      </c>
      <c r="B114" s="3">
        <v>1</v>
      </c>
    </row>
    <row r="115" spans="1:2" ht="15">
      <c r="A115" s="127" t="s">
        <v>2879</v>
      </c>
      <c r="B115" s="3"/>
    </row>
    <row r="116" spans="1:2" ht="15">
      <c r="A116" s="128" t="s">
        <v>2859</v>
      </c>
      <c r="B116" s="3">
        <v>1</v>
      </c>
    </row>
    <row r="117" spans="1:2" ht="15">
      <c r="A117" s="127" t="s">
        <v>2880</v>
      </c>
      <c r="B117" s="3"/>
    </row>
    <row r="118" spans="1:2" ht="15">
      <c r="A118" s="128" t="s">
        <v>2868</v>
      </c>
      <c r="B118" s="3">
        <v>2</v>
      </c>
    </row>
    <row r="119" spans="1:2" ht="15">
      <c r="A119" s="127" t="s">
        <v>2881</v>
      </c>
      <c r="B119" s="3"/>
    </row>
    <row r="120" spans="1:2" ht="15">
      <c r="A120" s="128" t="s">
        <v>2849</v>
      </c>
      <c r="B120" s="3">
        <v>1</v>
      </c>
    </row>
    <row r="121" spans="1:2" ht="15">
      <c r="A121" s="128" t="s">
        <v>2859</v>
      </c>
      <c r="B121" s="3">
        <v>3</v>
      </c>
    </row>
    <row r="122" spans="1:2" ht="15">
      <c r="A122" s="127" t="s">
        <v>2882</v>
      </c>
      <c r="B122" s="3"/>
    </row>
    <row r="123" spans="1:2" ht="15">
      <c r="A123" s="128" t="s">
        <v>2844</v>
      </c>
      <c r="B123" s="3">
        <v>1</v>
      </c>
    </row>
    <row r="124" spans="1:2" ht="15">
      <c r="A124" s="127" t="s">
        <v>2883</v>
      </c>
      <c r="B124" s="3"/>
    </row>
    <row r="125" spans="1:2" ht="15">
      <c r="A125" s="128" t="s">
        <v>2859</v>
      </c>
      <c r="B125" s="3">
        <v>1</v>
      </c>
    </row>
    <row r="126" spans="1:2" ht="15">
      <c r="A126" s="128" t="s">
        <v>2833</v>
      </c>
      <c r="B126" s="3">
        <v>1</v>
      </c>
    </row>
    <row r="127" spans="1:2" ht="15">
      <c r="A127" s="127" t="s">
        <v>2884</v>
      </c>
      <c r="B127" s="3"/>
    </row>
    <row r="128" spans="1:2" ht="15">
      <c r="A128" s="128" t="s">
        <v>2833</v>
      </c>
      <c r="B128" s="3">
        <v>1</v>
      </c>
    </row>
    <row r="129" spans="1:2" ht="15">
      <c r="A129" s="128" t="s">
        <v>2845</v>
      </c>
      <c r="B129" s="3">
        <v>3</v>
      </c>
    </row>
    <row r="130" spans="1:2" ht="15">
      <c r="A130" s="127" t="s">
        <v>2885</v>
      </c>
      <c r="B130" s="3"/>
    </row>
    <row r="131" spans="1:2" ht="15">
      <c r="A131" s="128" t="s">
        <v>2886</v>
      </c>
      <c r="B131" s="3">
        <v>1</v>
      </c>
    </row>
    <row r="132" spans="1:2" ht="15">
      <c r="A132" s="128" t="s">
        <v>2838</v>
      </c>
      <c r="B132" s="3">
        <v>1</v>
      </c>
    </row>
    <row r="133" spans="1:2" ht="15">
      <c r="A133" s="128" t="s">
        <v>2868</v>
      </c>
      <c r="B133" s="3">
        <v>1</v>
      </c>
    </row>
    <row r="134" spans="1:2" ht="15">
      <c r="A134" s="127" t="s">
        <v>2887</v>
      </c>
      <c r="B134" s="3"/>
    </row>
    <row r="135" spans="1:2" ht="15">
      <c r="A135" s="128" t="s">
        <v>2850</v>
      </c>
      <c r="B135" s="3">
        <v>1</v>
      </c>
    </row>
    <row r="136" spans="1:2" ht="15">
      <c r="A136" s="127" t="s">
        <v>2888</v>
      </c>
      <c r="B136" s="3"/>
    </row>
    <row r="137" spans="1:2" ht="15">
      <c r="A137" s="128" t="s">
        <v>2847</v>
      </c>
      <c r="B137" s="3">
        <v>1</v>
      </c>
    </row>
    <row r="138" spans="1:2" ht="15">
      <c r="A138" s="127" t="s">
        <v>2889</v>
      </c>
      <c r="B138" s="3"/>
    </row>
    <row r="139" spans="1:2" ht="15">
      <c r="A139" s="128" t="s">
        <v>2859</v>
      </c>
      <c r="B139" s="3">
        <v>1</v>
      </c>
    </row>
    <row r="140" spans="1:2" ht="15">
      <c r="A140" s="127" t="s">
        <v>2890</v>
      </c>
      <c r="B140" s="3"/>
    </row>
    <row r="141" spans="1:2" ht="15">
      <c r="A141" s="128" t="s">
        <v>2847</v>
      </c>
      <c r="B141" s="3">
        <v>1</v>
      </c>
    </row>
    <row r="142" spans="1:2" ht="15">
      <c r="A142" s="127" t="s">
        <v>2891</v>
      </c>
      <c r="B142" s="3"/>
    </row>
    <row r="143" spans="1:2" ht="15">
      <c r="A143" s="128" t="s">
        <v>2871</v>
      </c>
      <c r="B143" s="3">
        <v>1</v>
      </c>
    </row>
    <row r="144" spans="1:2" ht="15">
      <c r="A144" s="128" t="s">
        <v>2843</v>
      </c>
      <c r="B144" s="3">
        <v>1</v>
      </c>
    </row>
    <row r="145" spans="1:2" ht="15">
      <c r="A145" s="127" t="s">
        <v>2892</v>
      </c>
      <c r="B145" s="3"/>
    </row>
    <row r="146" spans="1:2" ht="15">
      <c r="A146" s="128" t="s">
        <v>2833</v>
      </c>
      <c r="B146" s="3">
        <v>1</v>
      </c>
    </row>
    <row r="147" spans="1:2" ht="15">
      <c r="A147" s="127" t="s">
        <v>2893</v>
      </c>
      <c r="B147" s="3"/>
    </row>
    <row r="148" spans="1:2" ht="15">
      <c r="A148" s="128" t="s">
        <v>2877</v>
      </c>
      <c r="B148" s="3">
        <v>1</v>
      </c>
    </row>
    <row r="149" spans="1:2" ht="15">
      <c r="A149" s="128" t="s">
        <v>2840</v>
      </c>
      <c r="B149" s="3">
        <v>2</v>
      </c>
    </row>
    <row r="150" spans="1:2" ht="15">
      <c r="A150" s="128" t="s">
        <v>2854</v>
      </c>
      <c r="B150" s="3">
        <v>1</v>
      </c>
    </row>
    <row r="151" spans="1:2" ht="15">
      <c r="A151" s="128" t="s">
        <v>2868</v>
      </c>
      <c r="B151" s="3">
        <v>3</v>
      </c>
    </row>
    <row r="152" spans="1:2" ht="15">
      <c r="A152" s="127" t="s">
        <v>2894</v>
      </c>
      <c r="B152" s="3"/>
    </row>
    <row r="153" spans="1:2" ht="15">
      <c r="A153" s="128" t="s">
        <v>2833</v>
      </c>
      <c r="B153" s="3">
        <v>2</v>
      </c>
    </row>
    <row r="154" spans="1:2" ht="15">
      <c r="A154" s="128" t="s">
        <v>2845</v>
      </c>
      <c r="B154" s="3">
        <v>3</v>
      </c>
    </row>
    <row r="155" spans="1:2" ht="15">
      <c r="A155" s="127" t="s">
        <v>2895</v>
      </c>
      <c r="B155" s="3"/>
    </row>
    <row r="156" spans="1:2" ht="15">
      <c r="A156" s="128" t="s">
        <v>2877</v>
      </c>
      <c r="B156" s="3">
        <v>1</v>
      </c>
    </row>
    <row r="157" spans="1:2" ht="15">
      <c r="A157" s="127" t="s">
        <v>2896</v>
      </c>
      <c r="B157" s="3"/>
    </row>
    <row r="158" spans="1:2" ht="15">
      <c r="A158" s="128" t="s">
        <v>2868</v>
      </c>
      <c r="B158" s="3">
        <v>1</v>
      </c>
    </row>
    <row r="159" spans="1:2" ht="15">
      <c r="A159" s="127" t="s">
        <v>2897</v>
      </c>
      <c r="B159" s="3"/>
    </row>
    <row r="160" spans="1:2" ht="15">
      <c r="A160" s="128" t="s">
        <v>2835</v>
      </c>
      <c r="B160" s="3">
        <v>1</v>
      </c>
    </row>
    <row r="161" spans="1:2" ht="15">
      <c r="A161" s="128" t="s">
        <v>2868</v>
      </c>
      <c r="B161" s="3">
        <v>3</v>
      </c>
    </row>
    <row r="162" spans="1:2" ht="15">
      <c r="A162" s="127" t="s">
        <v>2898</v>
      </c>
      <c r="B162" s="3"/>
    </row>
    <row r="163" spans="1:2" ht="15">
      <c r="A163" s="128" t="s">
        <v>2838</v>
      </c>
      <c r="B163" s="3">
        <v>2</v>
      </c>
    </row>
    <row r="164" spans="1:2" ht="15">
      <c r="A164" s="128" t="s">
        <v>2854</v>
      </c>
      <c r="B164" s="3">
        <v>1</v>
      </c>
    </row>
    <row r="165" spans="1:2" ht="15">
      <c r="A165" s="127" t="s">
        <v>2899</v>
      </c>
      <c r="B165" s="3"/>
    </row>
    <row r="166" spans="1:2" ht="15">
      <c r="A166" s="128" t="s">
        <v>2853</v>
      </c>
      <c r="B166" s="3">
        <v>2</v>
      </c>
    </row>
    <row r="167" spans="1:2" ht="15">
      <c r="A167" s="128" t="s">
        <v>2843</v>
      </c>
      <c r="B167" s="3">
        <v>2</v>
      </c>
    </row>
    <row r="168" spans="1:2" ht="15">
      <c r="A168" s="128" t="s">
        <v>2835</v>
      </c>
      <c r="B168" s="3">
        <v>3</v>
      </c>
    </row>
    <row r="169" spans="1:2" ht="15">
      <c r="A169" s="126" t="s">
        <v>2900</v>
      </c>
      <c r="B169" s="3"/>
    </row>
    <row r="170" spans="1:2" ht="15">
      <c r="A170" s="127" t="s">
        <v>2901</v>
      </c>
      <c r="B170" s="3"/>
    </row>
    <row r="171" spans="1:2" ht="15">
      <c r="A171" s="128" t="s">
        <v>2877</v>
      </c>
      <c r="B171" s="3">
        <v>1</v>
      </c>
    </row>
    <row r="172" spans="1:2" ht="15">
      <c r="A172" s="128" t="s">
        <v>2833</v>
      </c>
      <c r="B172" s="3">
        <v>1</v>
      </c>
    </row>
    <row r="173" spans="1:2" ht="15">
      <c r="A173" s="127" t="s">
        <v>2902</v>
      </c>
      <c r="B173" s="3"/>
    </row>
    <row r="174" spans="1:2" ht="15">
      <c r="A174" s="128" t="s">
        <v>2844</v>
      </c>
      <c r="B174" s="3">
        <v>1</v>
      </c>
    </row>
    <row r="175" spans="1:2" ht="15">
      <c r="A175" s="127" t="s">
        <v>2903</v>
      </c>
      <c r="B175" s="3"/>
    </row>
    <row r="176" spans="1:2" ht="15">
      <c r="A176" s="128" t="s">
        <v>2862</v>
      </c>
      <c r="B176" s="3">
        <v>1</v>
      </c>
    </row>
    <row r="177" spans="1:2" ht="15">
      <c r="A177" s="128" t="s">
        <v>2844</v>
      </c>
      <c r="B177" s="3">
        <v>3</v>
      </c>
    </row>
    <row r="178" spans="1:2" ht="15">
      <c r="A178" s="128" t="s">
        <v>2845</v>
      </c>
      <c r="B178" s="3">
        <v>1</v>
      </c>
    </row>
    <row r="179" spans="1:2" ht="15">
      <c r="A179" s="127" t="s">
        <v>2904</v>
      </c>
      <c r="B179" s="3"/>
    </row>
    <row r="180" spans="1:2" ht="15">
      <c r="A180" s="128" t="s">
        <v>2842</v>
      </c>
      <c r="B180" s="3">
        <v>2</v>
      </c>
    </row>
    <row r="181" spans="1:2" ht="15">
      <c r="A181" s="128" t="s">
        <v>2854</v>
      </c>
      <c r="B181" s="3">
        <v>1</v>
      </c>
    </row>
    <row r="182" spans="1:2" ht="15">
      <c r="A182" s="128" t="s">
        <v>2835</v>
      </c>
      <c r="B182" s="3">
        <v>1</v>
      </c>
    </row>
    <row r="183" spans="1:2" ht="15">
      <c r="A183" s="127" t="s">
        <v>2905</v>
      </c>
      <c r="B183" s="3"/>
    </row>
    <row r="184" spans="1:2" ht="15">
      <c r="A184" s="128" t="s">
        <v>2840</v>
      </c>
      <c r="B184" s="3">
        <v>2</v>
      </c>
    </row>
    <row r="185" spans="1:2" ht="15">
      <c r="A185" s="128" t="s">
        <v>2847</v>
      </c>
      <c r="B185" s="3">
        <v>1</v>
      </c>
    </row>
    <row r="186" spans="1:2" ht="15">
      <c r="A186" s="128" t="s">
        <v>2844</v>
      </c>
      <c r="B186" s="3">
        <v>2</v>
      </c>
    </row>
    <row r="187" spans="1:2" ht="15">
      <c r="A187" s="127" t="s">
        <v>2906</v>
      </c>
      <c r="B187" s="3"/>
    </row>
    <row r="188" spans="1:2" ht="15">
      <c r="A188" s="128" t="s">
        <v>2877</v>
      </c>
      <c r="B188" s="3">
        <v>1</v>
      </c>
    </row>
    <row r="189" spans="1:2" ht="15">
      <c r="A189" s="128" t="s">
        <v>2886</v>
      </c>
      <c r="B189" s="3">
        <v>1</v>
      </c>
    </row>
    <row r="190" spans="1:2" ht="15">
      <c r="A190" s="128" t="s">
        <v>2842</v>
      </c>
      <c r="B190" s="3">
        <v>1</v>
      </c>
    </row>
    <row r="191" spans="1:2" ht="15">
      <c r="A191" s="128" t="s">
        <v>2859</v>
      </c>
      <c r="B191" s="3">
        <v>3</v>
      </c>
    </row>
    <row r="192" spans="1:2" ht="15">
      <c r="A192" s="127" t="s">
        <v>2907</v>
      </c>
      <c r="B192" s="3"/>
    </row>
    <row r="193" spans="1:2" ht="15">
      <c r="A193" s="128" t="s">
        <v>2838</v>
      </c>
      <c r="B193" s="3">
        <v>1</v>
      </c>
    </row>
    <row r="194" spans="1:2" ht="15">
      <c r="A194" s="128" t="s">
        <v>2844</v>
      </c>
      <c r="B194" s="3">
        <v>1</v>
      </c>
    </row>
    <row r="195" spans="1:2" ht="15">
      <c r="A195" s="127" t="s">
        <v>2908</v>
      </c>
      <c r="B195" s="3"/>
    </row>
    <row r="196" spans="1:2" ht="15">
      <c r="A196" s="128" t="s">
        <v>2849</v>
      </c>
      <c r="B196" s="3">
        <v>1</v>
      </c>
    </row>
    <row r="197" spans="1:2" ht="15">
      <c r="A197" s="128" t="s">
        <v>2841</v>
      </c>
      <c r="B197" s="3">
        <v>1</v>
      </c>
    </row>
    <row r="198" spans="1:2" ht="15">
      <c r="A198" s="128" t="s">
        <v>2842</v>
      </c>
      <c r="B198" s="3">
        <v>3</v>
      </c>
    </row>
    <row r="199" spans="1:2" ht="15">
      <c r="A199" s="128" t="s">
        <v>2871</v>
      </c>
      <c r="B199" s="3">
        <v>1</v>
      </c>
    </row>
    <row r="200" spans="1:2" ht="15">
      <c r="A200" s="128" t="s">
        <v>2833</v>
      </c>
      <c r="B200" s="3">
        <v>2</v>
      </c>
    </row>
    <row r="201" spans="1:2" ht="15">
      <c r="A201" s="128" t="s">
        <v>2845</v>
      </c>
      <c r="B201" s="3">
        <v>3</v>
      </c>
    </row>
    <row r="202" spans="1:2" ht="15">
      <c r="A202" s="128" t="s">
        <v>2856</v>
      </c>
      <c r="B202" s="3">
        <v>1</v>
      </c>
    </row>
    <row r="203" spans="1:2" ht="15">
      <c r="A203" s="127" t="s">
        <v>2909</v>
      </c>
      <c r="B203" s="3"/>
    </row>
    <row r="204" spans="1:2" ht="15">
      <c r="A204" s="128" t="s">
        <v>2849</v>
      </c>
      <c r="B204" s="3">
        <v>2</v>
      </c>
    </row>
    <row r="205" spans="1:2" ht="15">
      <c r="A205" s="128" t="s">
        <v>2866</v>
      </c>
      <c r="B205" s="3">
        <v>2</v>
      </c>
    </row>
    <row r="206" spans="1:2" ht="15">
      <c r="A206" s="128" t="s">
        <v>2862</v>
      </c>
      <c r="B206" s="3">
        <v>1</v>
      </c>
    </row>
    <row r="207" spans="1:2" ht="15">
      <c r="A207" s="128" t="s">
        <v>2847</v>
      </c>
      <c r="B207" s="3">
        <v>1</v>
      </c>
    </row>
    <row r="208" spans="1:2" ht="15">
      <c r="A208" s="128" t="s">
        <v>2841</v>
      </c>
      <c r="B208" s="3">
        <v>3</v>
      </c>
    </row>
    <row r="209" spans="1:2" ht="15">
      <c r="A209" s="128" t="s">
        <v>2871</v>
      </c>
      <c r="B209" s="3">
        <v>1</v>
      </c>
    </row>
    <row r="210" spans="1:2" ht="15">
      <c r="A210" s="128" t="s">
        <v>2859</v>
      </c>
      <c r="B210" s="3">
        <v>2</v>
      </c>
    </row>
    <row r="211" spans="1:2" ht="15">
      <c r="A211" s="128" t="s">
        <v>2845</v>
      </c>
      <c r="B211" s="3">
        <v>2</v>
      </c>
    </row>
    <row r="212" spans="1:2" ht="15">
      <c r="A212" s="127" t="s">
        <v>2910</v>
      </c>
      <c r="B212" s="3"/>
    </row>
    <row r="213" spans="1:2" ht="15">
      <c r="A213" s="128" t="s">
        <v>2835</v>
      </c>
      <c r="B213" s="3">
        <v>1</v>
      </c>
    </row>
    <row r="214" spans="1:2" ht="15">
      <c r="A214" s="128" t="s">
        <v>2868</v>
      </c>
      <c r="B214" s="3">
        <v>1</v>
      </c>
    </row>
    <row r="215" spans="1:2" ht="15">
      <c r="A215" s="127" t="s">
        <v>2911</v>
      </c>
      <c r="B215" s="3"/>
    </row>
    <row r="216" spans="1:2" ht="15">
      <c r="A216" s="128" t="s">
        <v>2840</v>
      </c>
      <c r="B216" s="3">
        <v>2</v>
      </c>
    </row>
    <row r="217" spans="1:2" ht="15">
      <c r="A217" s="128" t="s">
        <v>2862</v>
      </c>
      <c r="B217" s="3">
        <v>2</v>
      </c>
    </row>
    <row r="218" spans="1:2" ht="15">
      <c r="A218" s="128" t="s">
        <v>2853</v>
      </c>
      <c r="B218" s="3">
        <v>1</v>
      </c>
    </row>
    <row r="219" spans="1:2" ht="15">
      <c r="A219" s="128" t="s">
        <v>2856</v>
      </c>
      <c r="B219" s="3">
        <v>1</v>
      </c>
    </row>
    <row r="220" spans="1:2" ht="15">
      <c r="A220" s="125" t="s">
        <v>2829</v>
      </c>
      <c r="B220" s="3">
        <v>223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1231</v>
      </c>
      <c r="AE2" s="13" t="s">
        <v>1232</v>
      </c>
      <c r="AF2" s="13" t="s">
        <v>1233</v>
      </c>
      <c r="AG2" s="13" t="s">
        <v>1234</v>
      </c>
      <c r="AH2" s="13" t="s">
        <v>1235</v>
      </c>
      <c r="AI2" s="13" t="s">
        <v>1236</v>
      </c>
      <c r="AJ2" s="13" t="s">
        <v>1237</v>
      </c>
      <c r="AK2" s="13" t="s">
        <v>1238</v>
      </c>
      <c r="AL2" s="13" t="s">
        <v>1239</v>
      </c>
      <c r="AM2" s="13" t="s">
        <v>1240</v>
      </c>
      <c r="AN2" s="13" t="s">
        <v>1241</v>
      </c>
      <c r="AO2" s="13" t="s">
        <v>1242</v>
      </c>
      <c r="AP2" s="13" t="s">
        <v>1243</v>
      </c>
      <c r="AQ2" s="13" t="s">
        <v>1244</v>
      </c>
      <c r="AR2" s="13" t="s">
        <v>1245</v>
      </c>
      <c r="AS2" s="13" t="s">
        <v>192</v>
      </c>
      <c r="AT2" s="13" t="s">
        <v>1246</v>
      </c>
      <c r="AU2" s="13" t="s">
        <v>1247</v>
      </c>
      <c r="AV2" s="13" t="s">
        <v>1248</v>
      </c>
      <c r="AW2" s="13" t="s">
        <v>1249</v>
      </c>
      <c r="AX2" s="13" t="s">
        <v>1250</v>
      </c>
      <c r="AY2" s="13" t="s">
        <v>1251</v>
      </c>
      <c r="AZ2" s="13" t="s">
        <v>1955</v>
      </c>
      <c r="BA2" s="119" t="s">
        <v>2256</v>
      </c>
      <c r="BB2" s="119" t="s">
        <v>2263</v>
      </c>
      <c r="BC2" s="119" t="s">
        <v>2265</v>
      </c>
      <c r="BD2" s="119" t="s">
        <v>2267</v>
      </c>
      <c r="BE2" s="119" t="s">
        <v>2270</v>
      </c>
      <c r="BF2" s="119" t="s">
        <v>2276</v>
      </c>
      <c r="BG2" s="119" t="s">
        <v>2285</v>
      </c>
      <c r="BH2" s="119" t="s">
        <v>2340</v>
      </c>
      <c r="BI2" s="119" t="s">
        <v>2358</v>
      </c>
      <c r="BJ2" s="119" t="s">
        <v>2411</v>
      </c>
      <c r="BK2" s="119" t="s">
        <v>2814</v>
      </c>
      <c r="BL2" s="119" t="s">
        <v>2815</v>
      </c>
      <c r="BM2" s="119" t="s">
        <v>2816</v>
      </c>
      <c r="BN2" s="119" t="s">
        <v>2817</v>
      </c>
      <c r="BO2" s="119" t="s">
        <v>2818</v>
      </c>
      <c r="BP2" s="119" t="s">
        <v>2819</v>
      </c>
      <c r="BQ2" s="119" t="s">
        <v>2820</v>
      </c>
      <c r="BR2" s="119" t="s">
        <v>2821</v>
      </c>
      <c r="BS2" s="119" t="s">
        <v>2823</v>
      </c>
      <c r="BT2" s="3"/>
      <c r="BU2" s="3"/>
    </row>
    <row r="3" spans="1:73" ht="15" customHeight="1">
      <c r="A3" s="64" t="s">
        <v>212</v>
      </c>
      <c r="B3" s="65"/>
      <c r="C3" s="65" t="s">
        <v>64</v>
      </c>
      <c r="D3" s="66">
        <v>162.45051900252264</v>
      </c>
      <c r="E3" s="68"/>
      <c r="F3" s="100" t="s">
        <v>662</v>
      </c>
      <c r="G3" s="65"/>
      <c r="H3" s="69" t="s">
        <v>212</v>
      </c>
      <c r="I3" s="70"/>
      <c r="J3" s="70"/>
      <c r="K3" s="69" t="s">
        <v>1801</v>
      </c>
      <c r="L3" s="73">
        <v>28.393173229970166</v>
      </c>
      <c r="M3" s="74">
        <v>4006.77734375</v>
      </c>
      <c r="N3" s="74">
        <v>7327.2607421875</v>
      </c>
      <c r="O3" s="75"/>
      <c r="P3" s="76"/>
      <c r="Q3" s="76"/>
      <c r="R3" s="48"/>
      <c r="S3" s="48">
        <v>0</v>
      </c>
      <c r="T3" s="48">
        <v>5</v>
      </c>
      <c r="U3" s="49">
        <v>18.352381</v>
      </c>
      <c r="V3" s="49">
        <v>0.005181</v>
      </c>
      <c r="W3" s="49">
        <v>0.015233</v>
      </c>
      <c r="X3" s="49">
        <v>0.909751</v>
      </c>
      <c r="Y3" s="49">
        <v>0.7</v>
      </c>
      <c r="Z3" s="49">
        <v>0</v>
      </c>
      <c r="AA3" s="71">
        <v>3</v>
      </c>
      <c r="AB3" s="71"/>
      <c r="AC3" s="72"/>
      <c r="AD3" s="78" t="s">
        <v>1252</v>
      </c>
      <c r="AE3" s="78">
        <v>259</v>
      </c>
      <c r="AF3" s="78">
        <v>217</v>
      </c>
      <c r="AG3" s="78">
        <v>234</v>
      </c>
      <c r="AH3" s="78">
        <v>130</v>
      </c>
      <c r="AI3" s="78"/>
      <c r="AJ3" s="78" t="s">
        <v>1346</v>
      </c>
      <c r="AK3" s="78"/>
      <c r="AL3" s="83" t="s">
        <v>1492</v>
      </c>
      <c r="AM3" s="78"/>
      <c r="AN3" s="80">
        <v>41785.875069444446</v>
      </c>
      <c r="AO3" s="83" t="s">
        <v>1569</v>
      </c>
      <c r="AP3" s="78" t="b">
        <v>0</v>
      </c>
      <c r="AQ3" s="78" t="b">
        <v>0</v>
      </c>
      <c r="AR3" s="78" t="b">
        <v>1</v>
      </c>
      <c r="AS3" s="78" t="s">
        <v>1182</v>
      </c>
      <c r="AT3" s="78">
        <v>42</v>
      </c>
      <c r="AU3" s="83" t="s">
        <v>1653</v>
      </c>
      <c r="AV3" s="78" t="b">
        <v>0</v>
      </c>
      <c r="AW3" s="78" t="s">
        <v>1705</v>
      </c>
      <c r="AX3" s="83" t="s">
        <v>1706</v>
      </c>
      <c r="AY3" s="78" t="s">
        <v>66</v>
      </c>
      <c r="AZ3" s="78" t="str">
        <f>REPLACE(INDEX(GroupVertices[Group],MATCH(Vertices[[#This Row],[Vertex]],GroupVertices[Vertex],0)),1,1,"")</f>
        <v>2</v>
      </c>
      <c r="BA3" s="48"/>
      <c r="BB3" s="48"/>
      <c r="BC3" s="48"/>
      <c r="BD3" s="48"/>
      <c r="BE3" s="48"/>
      <c r="BF3" s="48"/>
      <c r="BG3" s="120" t="s">
        <v>2286</v>
      </c>
      <c r="BH3" s="120" t="s">
        <v>2286</v>
      </c>
      <c r="BI3" s="120" t="s">
        <v>2359</v>
      </c>
      <c r="BJ3" s="120" t="s">
        <v>2359</v>
      </c>
      <c r="BK3" s="120">
        <v>1</v>
      </c>
      <c r="BL3" s="123">
        <v>12.5</v>
      </c>
      <c r="BM3" s="120">
        <v>0</v>
      </c>
      <c r="BN3" s="123">
        <v>0</v>
      </c>
      <c r="BO3" s="120">
        <v>0</v>
      </c>
      <c r="BP3" s="123">
        <v>0</v>
      </c>
      <c r="BQ3" s="120">
        <v>7</v>
      </c>
      <c r="BR3" s="123">
        <v>87.5</v>
      </c>
      <c r="BS3" s="120">
        <v>8</v>
      </c>
      <c r="BT3" s="3"/>
      <c r="BU3" s="3"/>
    </row>
    <row r="4" spans="1:76" ht="15">
      <c r="A4" s="64" t="s">
        <v>252</v>
      </c>
      <c r="B4" s="65"/>
      <c r="C4" s="65" t="s">
        <v>64</v>
      </c>
      <c r="D4" s="66">
        <v>163.2086038625367</v>
      </c>
      <c r="E4" s="68"/>
      <c r="F4" s="100" t="s">
        <v>699</v>
      </c>
      <c r="G4" s="65"/>
      <c r="H4" s="69" t="s">
        <v>252</v>
      </c>
      <c r="I4" s="70"/>
      <c r="J4" s="70"/>
      <c r="K4" s="69" t="s">
        <v>1802</v>
      </c>
      <c r="L4" s="73">
        <v>9999</v>
      </c>
      <c r="M4" s="74">
        <v>1399.449462890625</v>
      </c>
      <c r="N4" s="74">
        <v>5128.2158203125</v>
      </c>
      <c r="O4" s="75"/>
      <c r="P4" s="76"/>
      <c r="Q4" s="76"/>
      <c r="R4" s="86"/>
      <c r="S4" s="48">
        <v>47</v>
      </c>
      <c r="T4" s="48">
        <v>38</v>
      </c>
      <c r="U4" s="49">
        <v>6698.278571</v>
      </c>
      <c r="V4" s="49">
        <v>0.008929</v>
      </c>
      <c r="W4" s="49">
        <v>0.080284</v>
      </c>
      <c r="X4" s="49">
        <v>13.908645</v>
      </c>
      <c r="Y4" s="49">
        <v>0.0247229326513214</v>
      </c>
      <c r="Z4" s="49">
        <v>0.2028985507246377</v>
      </c>
      <c r="AA4" s="71">
        <v>4</v>
      </c>
      <c r="AB4" s="71"/>
      <c r="AC4" s="72"/>
      <c r="AD4" s="78" t="s">
        <v>1253</v>
      </c>
      <c r="AE4" s="78">
        <v>2224</v>
      </c>
      <c r="AF4" s="78">
        <v>567</v>
      </c>
      <c r="AG4" s="78">
        <v>862</v>
      </c>
      <c r="AH4" s="78">
        <v>1094</v>
      </c>
      <c r="AI4" s="78"/>
      <c r="AJ4" s="78" t="s">
        <v>1347</v>
      </c>
      <c r="AK4" s="78" t="s">
        <v>1435</v>
      </c>
      <c r="AL4" s="83" t="s">
        <v>1493</v>
      </c>
      <c r="AM4" s="78"/>
      <c r="AN4" s="80">
        <v>42341.273194444446</v>
      </c>
      <c r="AO4" s="83" t="s">
        <v>1570</v>
      </c>
      <c r="AP4" s="78" t="b">
        <v>1</v>
      </c>
      <c r="AQ4" s="78" t="b">
        <v>0</v>
      </c>
      <c r="AR4" s="78" t="b">
        <v>0</v>
      </c>
      <c r="AS4" s="78" t="s">
        <v>1182</v>
      </c>
      <c r="AT4" s="78">
        <v>86</v>
      </c>
      <c r="AU4" s="83" t="s">
        <v>1653</v>
      </c>
      <c r="AV4" s="78" t="b">
        <v>0</v>
      </c>
      <c r="AW4" s="78" t="s">
        <v>1705</v>
      </c>
      <c r="AX4" s="83" t="s">
        <v>1707</v>
      </c>
      <c r="AY4" s="78" t="s">
        <v>66</v>
      </c>
      <c r="AZ4" s="78" t="str">
        <f>REPLACE(INDEX(GroupVertices[Group],MATCH(Vertices[[#This Row],[Vertex]],GroupVertices[Vertex],0)),1,1,"")</f>
        <v>1</v>
      </c>
      <c r="BA4" s="48" t="s">
        <v>2257</v>
      </c>
      <c r="BB4" s="48" t="s">
        <v>2257</v>
      </c>
      <c r="BC4" s="48" t="s">
        <v>2266</v>
      </c>
      <c r="BD4" s="48" t="s">
        <v>2266</v>
      </c>
      <c r="BE4" s="48" t="s">
        <v>2271</v>
      </c>
      <c r="BF4" s="48" t="s">
        <v>2277</v>
      </c>
      <c r="BG4" s="120" t="s">
        <v>2287</v>
      </c>
      <c r="BH4" s="120" t="s">
        <v>2341</v>
      </c>
      <c r="BI4" s="120" t="s">
        <v>2360</v>
      </c>
      <c r="BJ4" s="120" t="s">
        <v>2360</v>
      </c>
      <c r="BK4" s="120">
        <v>62</v>
      </c>
      <c r="BL4" s="123">
        <v>4.103242885506287</v>
      </c>
      <c r="BM4" s="120">
        <v>5</v>
      </c>
      <c r="BN4" s="123">
        <v>0.3309066843150232</v>
      </c>
      <c r="BO4" s="120">
        <v>0</v>
      </c>
      <c r="BP4" s="123">
        <v>0</v>
      </c>
      <c r="BQ4" s="120">
        <v>1444</v>
      </c>
      <c r="BR4" s="123">
        <v>95.56585043017868</v>
      </c>
      <c r="BS4" s="120">
        <v>1511</v>
      </c>
      <c r="BT4" s="2"/>
      <c r="BU4" s="3"/>
      <c r="BV4" s="3"/>
      <c r="BW4" s="3"/>
      <c r="BX4" s="3"/>
    </row>
    <row r="5" spans="1:76" ht="15">
      <c r="A5" s="64" t="s">
        <v>271</v>
      </c>
      <c r="B5" s="65"/>
      <c r="C5" s="65" t="s">
        <v>64</v>
      </c>
      <c r="D5" s="66">
        <v>170.7894524626773</v>
      </c>
      <c r="E5" s="68"/>
      <c r="F5" s="100" t="s">
        <v>1666</v>
      </c>
      <c r="G5" s="65"/>
      <c r="H5" s="69" t="s">
        <v>271</v>
      </c>
      <c r="I5" s="70"/>
      <c r="J5" s="70"/>
      <c r="K5" s="69" t="s">
        <v>1803</v>
      </c>
      <c r="L5" s="73">
        <v>4.582293531936177</v>
      </c>
      <c r="M5" s="74">
        <v>4861.22705078125</v>
      </c>
      <c r="N5" s="74">
        <v>7894.83447265625</v>
      </c>
      <c r="O5" s="75"/>
      <c r="P5" s="76"/>
      <c r="Q5" s="76"/>
      <c r="R5" s="86"/>
      <c r="S5" s="48">
        <v>6</v>
      </c>
      <c r="T5" s="48">
        <v>0</v>
      </c>
      <c r="U5" s="49">
        <v>2.4</v>
      </c>
      <c r="V5" s="49">
        <v>0.004</v>
      </c>
      <c r="W5" s="49">
        <v>0.010771</v>
      </c>
      <c r="X5" s="49">
        <v>1.059547</v>
      </c>
      <c r="Y5" s="49">
        <v>0.3333333333333333</v>
      </c>
      <c r="Z5" s="49">
        <v>0</v>
      </c>
      <c r="AA5" s="71">
        <v>5</v>
      </c>
      <c r="AB5" s="71"/>
      <c r="AC5" s="72"/>
      <c r="AD5" s="78" t="s">
        <v>1254</v>
      </c>
      <c r="AE5" s="78">
        <v>300</v>
      </c>
      <c r="AF5" s="78">
        <v>4067</v>
      </c>
      <c r="AG5" s="78">
        <v>5171</v>
      </c>
      <c r="AH5" s="78">
        <v>1228</v>
      </c>
      <c r="AI5" s="78"/>
      <c r="AJ5" s="78" t="s">
        <v>1348</v>
      </c>
      <c r="AK5" s="78" t="s">
        <v>1436</v>
      </c>
      <c r="AL5" s="83" t="s">
        <v>1494</v>
      </c>
      <c r="AM5" s="78"/>
      <c r="AN5" s="80">
        <v>40190.15137731482</v>
      </c>
      <c r="AO5" s="83" t="s">
        <v>1571</v>
      </c>
      <c r="AP5" s="78" t="b">
        <v>0</v>
      </c>
      <c r="AQ5" s="78" t="b">
        <v>0</v>
      </c>
      <c r="AR5" s="78" t="b">
        <v>1</v>
      </c>
      <c r="AS5" s="78" t="s">
        <v>1182</v>
      </c>
      <c r="AT5" s="78">
        <v>120</v>
      </c>
      <c r="AU5" s="83" t="s">
        <v>1653</v>
      </c>
      <c r="AV5" s="78" t="b">
        <v>0</v>
      </c>
      <c r="AW5" s="78" t="s">
        <v>1705</v>
      </c>
      <c r="AX5" s="83" t="s">
        <v>1708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242</v>
      </c>
      <c r="B6" s="65"/>
      <c r="C6" s="65" t="s">
        <v>64</v>
      </c>
      <c r="D6" s="66">
        <v>163.02016562590464</v>
      </c>
      <c r="E6" s="68"/>
      <c r="F6" s="100" t="s">
        <v>690</v>
      </c>
      <c r="G6" s="65"/>
      <c r="H6" s="69" t="s">
        <v>242</v>
      </c>
      <c r="I6" s="70"/>
      <c r="J6" s="70"/>
      <c r="K6" s="69" t="s">
        <v>1804</v>
      </c>
      <c r="L6" s="73">
        <v>54.98317386074566</v>
      </c>
      <c r="M6" s="74">
        <v>4082.41748046875</v>
      </c>
      <c r="N6" s="74">
        <v>8243.447265625</v>
      </c>
      <c r="O6" s="75"/>
      <c r="P6" s="76"/>
      <c r="Q6" s="76"/>
      <c r="R6" s="86"/>
      <c r="S6" s="48">
        <v>8</v>
      </c>
      <c r="T6" s="48">
        <v>6</v>
      </c>
      <c r="U6" s="49">
        <v>36.166667</v>
      </c>
      <c r="V6" s="49">
        <v>0.005376</v>
      </c>
      <c r="W6" s="49">
        <v>0.024877</v>
      </c>
      <c r="X6" s="49">
        <v>1.878162</v>
      </c>
      <c r="Y6" s="49">
        <v>0.2545454545454545</v>
      </c>
      <c r="Z6" s="49">
        <v>0.2727272727272727</v>
      </c>
      <c r="AA6" s="71">
        <v>6</v>
      </c>
      <c r="AB6" s="71"/>
      <c r="AC6" s="72"/>
      <c r="AD6" s="78" t="s">
        <v>242</v>
      </c>
      <c r="AE6" s="78">
        <v>485</v>
      </c>
      <c r="AF6" s="78">
        <v>480</v>
      </c>
      <c r="AG6" s="78">
        <v>1074</v>
      </c>
      <c r="AH6" s="78">
        <v>318</v>
      </c>
      <c r="AI6" s="78"/>
      <c r="AJ6" s="78" t="s">
        <v>1349</v>
      </c>
      <c r="AK6" s="78" t="s">
        <v>1210</v>
      </c>
      <c r="AL6" s="83" t="s">
        <v>1495</v>
      </c>
      <c r="AM6" s="78"/>
      <c r="AN6" s="80">
        <v>39633.50219907407</v>
      </c>
      <c r="AO6" s="83" t="s">
        <v>1572</v>
      </c>
      <c r="AP6" s="78" t="b">
        <v>1</v>
      </c>
      <c r="AQ6" s="78" t="b">
        <v>0</v>
      </c>
      <c r="AR6" s="78" t="b">
        <v>1</v>
      </c>
      <c r="AS6" s="78" t="s">
        <v>1182</v>
      </c>
      <c r="AT6" s="78">
        <v>64</v>
      </c>
      <c r="AU6" s="83" t="s">
        <v>1653</v>
      </c>
      <c r="AV6" s="78" t="b">
        <v>0</v>
      </c>
      <c r="AW6" s="78" t="s">
        <v>1705</v>
      </c>
      <c r="AX6" s="83" t="s">
        <v>1709</v>
      </c>
      <c r="AY6" s="78" t="s">
        <v>66</v>
      </c>
      <c r="AZ6" s="78" t="str">
        <f>REPLACE(INDEX(GroupVertices[Group],MATCH(Vertices[[#This Row],[Vertex]],GroupVertices[Vertex],0)),1,1,"")</f>
        <v>2</v>
      </c>
      <c r="BA6" s="48"/>
      <c r="BB6" s="48"/>
      <c r="BC6" s="48"/>
      <c r="BD6" s="48"/>
      <c r="BE6" s="48" t="s">
        <v>575</v>
      </c>
      <c r="BF6" s="48" t="s">
        <v>575</v>
      </c>
      <c r="BG6" s="120" t="s">
        <v>2288</v>
      </c>
      <c r="BH6" s="120" t="s">
        <v>2342</v>
      </c>
      <c r="BI6" s="120" t="s">
        <v>2361</v>
      </c>
      <c r="BJ6" s="120" t="s">
        <v>2412</v>
      </c>
      <c r="BK6" s="120">
        <v>6</v>
      </c>
      <c r="BL6" s="123">
        <v>3.2967032967032965</v>
      </c>
      <c r="BM6" s="120">
        <v>2</v>
      </c>
      <c r="BN6" s="123">
        <v>1.098901098901099</v>
      </c>
      <c r="BO6" s="120">
        <v>0</v>
      </c>
      <c r="BP6" s="123">
        <v>0</v>
      </c>
      <c r="BQ6" s="120">
        <v>174</v>
      </c>
      <c r="BR6" s="123">
        <v>95.6043956043956</v>
      </c>
      <c r="BS6" s="120">
        <v>182</v>
      </c>
      <c r="BT6" s="2"/>
      <c r="BU6" s="3"/>
      <c r="BV6" s="3"/>
      <c r="BW6" s="3"/>
      <c r="BX6" s="3"/>
    </row>
    <row r="7" spans="1:76" ht="15">
      <c r="A7" s="64" t="s">
        <v>262</v>
      </c>
      <c r="B7" s="65"/>
      <c r="C7" s="65" t="s">
        <v>64</v>
      </c>
      <c r="D7" s="66">
        <v>164.2590928828419</v>
      </c>
      <c r="E7" s="68"/>
      <c r="F7" s="100" t="s">
        <v>710</v>
      </c>
      <c r="G7" s="65"/>
      <c r="H7" s="69" t="s">
        <v>262</v>
      </c>
      <c r="I7" s="70"/>
      <c r="J7" s="70"/>
      <c r="K7" s="69" t="s">
        <v>1805</v>
      </c>
      <c r="L7" s="73">
        <v>1095.804106503023</v>
      </c>
      <c r="M7" s="74">
        <v>4823.11669921875</v>
      </c>
      <c r="N7" s="74">
        <v>7247.4951171875</v>
      </c>
      <c r="O7" s="75"/>
      <c r="P7" s="76"/>
      <c r="Q7" s="76"/>
      <c r="R7" s="86"/>
      <c r="S7" s="48">
        <v>13</v>
      </c>
      <c r="T7" s="48">
        <v>19</v>
      </c>
      <c r="U7" s="49">
        <v>733.476984</v>
      </c>
      <c r="V7" s="49">
        <v>0.006024</v>
      </c>
      <c r="W7" s="49">
        <v>0.044156</v>
      </c>
      <c r="X7" s="49">
        <v>4.742046</v>
      </c>
      <c r="Y7" s="49">
        <v>0.09692307692307692</v>
      </c>
      <c r="Z7" s="49">
        <v>0.15384615384615385</v>
      </c>
      <c r="AA7" s="71">
        <v>7</v>
      </c>
      <c r="AB7" s="71"/>
      <c r="AC7" s="72"/>
      <c r="AD7" s="78" t="s">
        <v>1255</v>
      </c>
      <c r="AE7" s="78">
        <v>1343</v>
      </c>
      <c r="AF7" s="78">
        <v>1052</v>
      </c>
      <c r="AG7" s="78">
        <v>1507</v>
      </c>
      <c r="AH7" s="78">
        <v>765</v>
      </c>
      <c r="AI7" s="78"/>
      <c r="AJ7" s="78" t="s">
        <v>1350</v>
      </c>
      <c r="AK7" s="78" t="s">
        <v>1436</v>
      </c>
      <c r="AL7" s="83" t="s">
        <v>1496</v>
      </c>
      <c r="AM7" s="78"/>
      <c r="AN7" s="80">
        <v>40370.08734953704</v>
      </c>
      <c r="AO7" s="83" t="s">
        <v>1573</v>
      </c>
      <c r="AP7" s="78" t="b">
        <v>0</v>
      </c>
      <c r="AQ7" s="78" t="b">
        <v>0</v>
      </c>
      <c r="AR7" s="78" t="b">
        <v>0</v>
      </c>
      <c r="AS7" s="78" t="s">
        <v>1182</v>
      </c>
      <c r="AT7" s="78">
        <v>114</v>
      </c>
      <c r="AU7" s="83" t="s">
        <v>1653</v>
      </c>
      <c r="AV7" s="78" t="b">
        <v>0</v>
      </c>
      <c r="AW7" s="78" t="s">
        <v>1705</v>
      </c>
      <c r="AX7" s="83" t="s">
        <v>1710</v>
      </c>
      <c r="AY7" s="78" t="s">
        <v>66</v>
      </c>
      <c r="AZ7" s="78" t="str">
        <f>REPLACE(INDEX(GroupVertices[Group],MATCH(Vertices[[#This Row],[Vertex]],GroupVertices[Vertex],0)),1,1,"")</f>
        <v>2</v>
      </c>
      <c r="BA7" s="48" t="s">
        <v>2258</v>
      </c>
      <c r="BB7" s="48" t="s">
        <v>2258</v>
      </c>
      <c r="BC7" s="48" t="s">
        <v>549</v>
      </c>
      <c r="BD7" s="48" t="s">
        <v>549</v>
      </c>
      <c r="BE7" s="48" t="s">
        <v>2272</v>
      </c>
      <c r="BF7" s="48" t="s">
        <v>2278</v>
      </c>
      <c r="BG7" s="120" t="s">
        <v>2289</v>
      </c>
      <c r="BH7" s="120" t="s">
        <v>2343</v>
      </c>
      <c r="BI7" s="120" t="s">
        <v>2362</v>
      </c>
      <c r="BJ7" s="120" t="s">
        <v>2362</v>
      </c>
      <c r="BK7" s="120">
        <v>18</v>
      </c>
      <c r="BL7" s="123">
        <v>3.2142857142857144</v>
      </c>
      <c r="BM7" s="120">
        <v>1</v>
      </c>
      <c r="BN7" s="123">
        <v>0.17857142857142858</v>
      </c>
      <c r="BO7" s="120">
        <v>0</v>
      </c>
      <c r="BP7" s="123">
        <v>0</v>
      </c>
      <c r="BQ7" s="120">
        <v>541</v>
      </c>
      <c r="BR7" s="123">
        <v>96.60714285714286</v>
      </c>
      <c r="BS7" s="120">
        <v>560</v>
      </c>
      <c r="BT7" s="2"/>
      <c r="BU7" s="3"/>
      <c r="BV7" s="3"/>
      <c r="BW7" s="3"/>
      <c r="BX7" s="3"/>
    </row>
    <row r="8" spans="1:76" ht="15">
      <c r="A8" s="64" t="s">
        <v>263</v>
      </c>
      <c r="B8" s="65"/>
      <c r="C8" s="65" t="s">
        <v>64</v>
      </c>
      <c r="D8" s="66">
        <v>165.0020160456557</v>
      </c>
      <c r="E8" s="68"/>
      <c r="F8" s="100" t="s">
        <v>1667</v>
      </c>
      <c r="G8" s="65"/>
      <c r="H8" s="69" t="s">
        <v>263</v>
      </c>
      <c r="I8" s="70"/>
      <c r="J8" s="70"/>
      <c r="K8" s="69" t="s">
        <v>1806</v>
      </c>
      <c r="L8" s="73">
        <v>31.97546676190634</v>
      </c>
      <c r="M8" s="74">
        <v>4433.73828125</v>
      </c>
      <c r="N8" s="74">
        <v>8001.72021484375</v>
      </c>
      <c r="O8" s="75"/>
      <c r="P8" s="76"/>
      <c r="Q8" s="76"/>
      <c r="R8" s="86"/>
      <c r="S8" s="48">
        <v>7</v>
      </c>
      <c r="T8" s="48">
        <v>4</v>
      </c>
      <c r="U8" s="49">
        <v>20.752381</v>
      </c>
      <c r="V8" s="49">
        <v>0.005263</v>
      </c>
      <c r="W8" s="49">
        <v>0.019014</v>
      </c>
      <c r="X8" s="49">
        <v>1.377329</v>
      </c>
      <c r="Y8" s="49">
        <v>0.4107142857142857</v>
      </c>
      <c r="Z8" s="49">
        <v>0.375</v>
      </c>
      <c r="AA8" s="71">
        <v>8</v>
      </c>
      <c r="AB8" s="71"/>
      <c r="AC8" s="72"/>
      <c r="AD8" s="78" t="s">
        <v>1256</v>
      </c>
      <c r="AE8" s="78">
        <v>443</v>
      </c>
      <c r="AF8" s="78">
        <v>1395</v>
      </c>
      <c r="AG8" s="78">
        <v>2456</v>
      </c>
      <c r="AH8" s="78">
        <v>422</v>
      </c>
      <c r="AI8" s="78"/>
      <c r="AJ8" s="78" t="s">
        <v>1351</v>
      </c>
      <c r="AK8" s="78" t="s">
        <v>1225</v>
      </c>
      <c r="AL8" s="83" t="s">
        <v>1497</v>
      </c>
      <c r="AM8" s="78"/>
      <c r="AN8" s="80">
        <v>40113.087743055556</v>
      </c>
      <c r="AO8" s="83" t="s">
        <v>1574</v>
      </c>
      <c r="AP8" s="78" t="b">
        <v>1</v>
      </c>
      <c r="AQ8" s="78" t="b">
        <v>0</v>
      </c>
      <c r="AR8" s="78" t="b">
        <v>0</v>
      </c>
      <c r="AS8" s="78" t="s">
        <v>1182</v>
      </c>
      <c r="AT8" s="78">
        <v>116</v>
      </c>
      <c r="AU8" s="83" t="s">
        <v>1653</v>
      </c>
      <c r="AV8" s="78" t="b">
        <v>0</v>
      </c>
      <c r="AW8" s="78" t="s">
        <v>1705</v>
      </c>
      <c r="AX8" s="83" t="s">
        <v>1711</v>
      </c>
      <c r="AY8" s="78" t="s">
        <v>66</v>
      </c>
      <c r="AZ8" s="78" t="str">
        <f>REPLACE(INDEX(GroupVertices[Group],MATCH(Vertices[[#This Row],[Vertex]],GroupVertices[Vertex],0)),1,1,"")</f>
        <v>2</v>
      </c>
      <c r="BA8" s="48"/>
      <c r="BB8" s="48"/>
      <c r="BC8" s="48"/>
      <c r="BD8" s="48"/>
      <c r="BE8" s="48" t="s">
        <v>589</v>
      </c>
      <c r="BF8" s="48" t="s">
        <v>589</v>
      </c>
      <c r="BG8" s="120" t="s">
        <v>2290</v>
      </c>
      <c r="BH8" s="120" t="s">
        <v>2290</v>
      </c>
      <c r="BI8" s="120" t="s">
        <v>2363</v>
      </c>
      <c r="BJ8" s="120" t="s">
        <v>2363</v>
      </c>
      <c r="BK8" s="120">
        <v>4</v>
      </c>
      <c r="BL8" s="123">
        <v>13.333333333333334</v>
      </c>
      <c r="BM8" s="120">
        <v>0</v>
      </c>
      <c r="BN8" s="123">
        <v>0</v>
      </c>
      <c r="BO8" s="120">
        <v>0</v>
      </c>
      <c r="BP8" s="123">
        <v>0</v>
      </c>
      <c r="BQ8" s="120">
        <v>26</v>
      </c>
      <c r="BR8" s="123">
        <v>86.66666666666667</v>
      </c>
      <c r="BS8" s="120">
        <v>30</v>
      </c>
      <c r="BT8" s="2"/>
      <c r="BU8" s="3"/>
      <c r="BV8" s="3"/>
      <c r="BW8" s="3"/>
      <c r="BX8" s="3"/>
    </row>
    <row r="9" spans="1:76" ht="15">
      <c r="A9" s="64" t="s">
        <v>213</v>
      </c>
      <c r="B9" s="65"/>
      <c r="C9" s="65" t="s">
        <v>64</v>
      </c>
      <c r="D9" s="66">
        <v>162.7039359414416</v>
      </c>
      <c r="E9" s="68"/>
      <c r="F9" s="100" t="s">
        <v>663</v>
      </c>
      <c r="G9" s="65"/>
      <c r="H9" s="69" t="s">
        <v>213</v>
      </c>
      <c r="I9" s="70"/>
      <c r="J9" s="70"/>
      <c r="K9" s="69" t="s">
        <v>1807</v>
      </c>
      <c r="L9" s="73">
        <v>28.393173229970166</v>
      </c>
      <c r="M9" s="74">
        <v>4300.302734375</v>
      </c>
      <c r="N9" s="74">
        <v>7279.56005859375</v>
      </c>
      <c r="O9" s="75"/>
      <c r="P9" s="76"/>
      <c r="Q9" s="76"/>
      <c r="R9" s="86"/>
      <c r="S9" s="48">
        <v>0</v>
      </c>
      <c r="T9" s="48">
        <v>5</v>
      </c>
      <c r="U9" s="49">
        <v>18.352381</v>
      </c>
      <c r="V9" s="49">
        <v>0.005181</v>
      </c>
      <c r="W9" s="49">
        <v>0.015233</v>
      </c>
      <c r="X9" s="49">
        <v>0.909751</v>
      </c>
      <c r="Y9" s="49">
        <v>0.7</v>
      </c>
      <c r="Z9" s="49">
        <v>0</v>
      </c>
      <c r="AA9" s="71">
        <v>9</v>
      </c>
      <c r="AB9" s="71"/>
      <c r="AC9" s="72"/>
      <c r="AD9" s="78" t="s">
        <v>1257</v>
      </c>
      <c r="AE9" s="78">
        <v>942</v>
      </c>
      <c r="AF9" s="78">
        <v>334</v>
      </c>
      <c r="AG9" s="78">
        <v>275</v>
      </c>
      <c r="AH9" s="78">
        <v>489</v>
      </c>
      <c r="AI9" s="78"/>
      <c r="AJ9" s="78" t="s">
        <v>1352</v>
      </c>
      <c r="AK9" s="78" t="s">
        <v>1437</v>
      </c>
      <c r="AL9" s="78"/>
      <c r="AM9" s="78"/>
      <c r="AN9" s="80">
        <v>40171.501296296294</v>
      </c>
      <c r="AO9" s="83" t="s">
        <v>1575</v>
      </c>
      <c r="AP9" s="78" t="b">
        <v>1</v>
      </c>
      <c r="AQ9" s="78" t="b">
        <v>0</v>
      </c>
      <c r="AR9" s="78" t="b">
        <v>1</v>
      </c>
      <c r="AS9" s="78" t="s">
        <v>1182</v>
      </c>
      <c r="AT9" s="78">
        <v>6</v>
      </c>
      <c r="AU9" s="83" t="s">
        <v>1653</v>
      </c>
      <c r="AV9" s="78" t="b">
        <v>0</v>
      </c>
      <c r="AW9" s="78" t="s">
        <v>1705</v>
      </c>
      <c r="AX9" s="83" t="s">
        <v>1712</v>
      </c>
      <c r="AY9" s="78" t="s">
        <v>66</v>
      </c>
      <c r="AZ9" s="78" t="str">
        <f>REPLACE(INDEX(GroupVertices[Group],MATCH(Vertices[[#This Row],[Vertex]],GroupVertices[Vertex],0)),1,1,"")</f>
        <v>2</v>
      </c>
      <c r="BA9" s="48"/>
      <c r="BB9" s="48"/>
      <c r="BC9" s="48"/>
      <c r="BD9" s="48"/>
      <c r="BE9" s="48"/>
      <c r="BF9" s="48"/>
      <c r="BG9" s="120" t="s">
        <v>2291</v>
      </c>
      <c r="BH9" s="120" t="s">
        <v>2291</v>
      </c>
      <c r="BI9" s="120" t="s">
        <v>2364</v>
      </c>
      <c r="BJ9" s="120" t="s">
        <v>2364</v>
      </c>
      <c r="BK9" s="120">
        <v>2</v>
      </c>
      <c r="BL9" s="123">
        <v>25</v>
      </c>
      <c r="BM9" s="120">
        <v>0</v>
      </c>
      <c r="BN9" s="123">
        <v>0</v>
      </c>
      <c r="BO9" s="120">
        <v>0</v>
      </c>
      <c r="BP9" s="123">
        <v>0</v>
      </c>
      <c r="BQ9" s="120">
        <v>6</v>
      </c>
      <c r="BR9" s="123">
        <v>75</v>
      </c>
      <c r="BS9" s="120">
        <v>8</v>
      </c>
      <c r="BT9" s="2"/>
      <c r="BU9" s="3"/>
      <c r="BV9" s="3"/>
      <c r="BW9" s="3"/>
      <c r="BX9" s="3"/>
    </row>
    <row r="10" spans="1:76" ht="15">
      <c r="A10" s="64" t="s">
        <v>214</v>
      </c>
      <c r="B10" s="65"/>
      <c r="C10" s="65" t="s">
        <v>64</v>
      </c>
      <c r="D10" s="66">
        <v>165.6409732848104</v>
      </c>
      <c r="E10" s="68"/>
      <c r="F10" s="100" t="s">
        <v>664</v>
      </c>
      <c r="G10" s="65"/>
      <c r="H10" s="69" t="s">
        <v>214</v>
      </c>
      <c r="I10" s="70"/>
      <c r="J10" s="70"/>
      <c r="K10" s="69" t="s">
        <v>1808</v>
      </c>
      <c r="L10" s="73">
        <v>28.393173229970166</v>
      </c>
      <c r="M10" s="74">
        <v>4558.65185546875</v>
      </c>
      <c r="N10" s="74">
        <v>8711.4755859375</v>
      </c>
      <c r="O10" s="75"/>
      <c r="P10" s="76"/>
      <c r="Q10" s="76"/>
      <c r="R10" s="86"/>
      <c r="S10" s="48">
        <v>0</v>
      </c>
      <c r="T10" s="48">
        <v>5</v>
      </c>
      <c r="U10" s="49">
        <v>18.352381</v>
      </c>
      <c r="V10" s="49">
        <v>0.005181</v>
      </c>
      <c r="W10" s="49">
        <v>0.015233</v>
      </c>
      <c r="X10" s="49">
        <v>0.909751</v>
      </c>
      <c r="Y10" s="49">
        <v>0.7</v>
      </c>
      <c r="Z10" s="49">
        <v>0</v>
      </c>
      <c r="AA10" s="71">
        <v>10</v>
      </c>
      <c r="AB10" s="71"/>
      <c r="AC10" s="72"/>
      <c r="AD10" s="78" t="s">
        <v>1258</v>
      </c>
      <c r="AE10" s="78">
        <v>1440</v>
      </c>
      <c r="AF10" s="78">
        <v>1690</v>
      </c>
      <c r="AG10" s="78">
        <v>4577</v>
      </c>
      <c r="AH10" s="78">
        <v>15366</v>
      </c>
      <c r="AI10" s="78"/>
      <c r="AJ10" s="78" t="s">
        <v>1353</v>
      </c>
      <c r="AK10" s="78" t="s">
        <v>1438</v>
      </c>
      <c r="AL10" s="83" t="s">
        <v>1498</v>
      </c>
      <c r="AM10" s="78"/>
      <c r="AN10" s="80">
        <v>41489.25059027778</v>
      </c>
      <c r="AO10" s="83" t="s">
        <v>1576</v>
      </c>
      <c r="AP10" s="78" t="b">
        <v>0</v>
      </c>
      <c r="AQ10" s="78" t="b">
        <v>0</v>
      </c>
      <c r="AR10" s="78" t="b">
        <v>0</v>
      </c>
      <c r="AS10" s="78" t="s">
        <v>1182</v>
      </c>
      <c r="AT10" s="78">
        <v>148</v>
      </c>
      <c r="AU10" s="83" t="s">
        <v>1654</v>
      </c>
      <c r="AV10" s="78" t="b">
        <v>0</v>
      </c>
      <c r="AW10" s="78" t="s">
        <v>1705</v>
      </c>
      <c r="AX10" s="83" t="s">
        <v>1713</v>
      </c>
      <c r="AY10" s="78" t="s">
        <v>66</v>
      </c>
      <c r="AZ10" s="78" t="str">
        <f>REPLACE(INDEX(GroupVertices[Group],MATCH(Vertices[[#This Row],[Vertex]],GroupVertices[Vertex],0)),1,1,"")</f>
        <v>2</v>
      </c>
      <c r="BA10" s="48"/>
      <c r="BB10" s="48"/>
      <c r="BC10" s="48"/>
      <c r="BD10" s="48"/>
      <c r="BE10" s="48"/>
      <c r="BF10" s="48"/>
      <c r="BG10" s="120" t="s">
        <v>2292</v>
      </c>
      <c r="BH10" s="120" t="s">
        <v>2292</v>
      </c>
      <c r="BI10" s="120" t="s">
        <v>2365</v>
      </c>
      <c r="BJ10" s="120" t="s">
        <v>2365</v>
      </c>
      <c r="BK10" s="120">
        <v>1</v>
      </c>
      <c r="BL10" s="123">
        <v>14.285714285714286</v>
      </c>
      <c r="BM10" s="120">
        <v>0</v>
      </c>
      <c r="BN10" s="123">
        <v>0</v>
      </c>
      <c r="BO10" s="120">
        <v>0</v>
      </c>
      <c r="BP10" s="123">
        <v>0</v>
      </c>
      <c r="BQ10" s="120">
        <v>6</v>
      </c>
      <c r="BR10" s="123">
        <v>85.71428571428571</v>
      </c>
      <c r="BS10" s="120">
        <v>7</v>
      </c>
      <c r="BT10" s="2"/>
      <c r="BU10" s="3"/>
      <c r="BV10" s="3"/>
      <c r="BW10" s="3"/>
      <c r="BX10" s="3"/>
    </row>
    <row r="11" spans="1:76" ht="15">
      <c r="A11" s="64" t="s">
        <v>215</v>
      </c>
      <c r="B11" s="65"/>
      <c r="C11" s="65" t="s">
        <v>64</v>
      </c>
      <c r="D11" s="66">
        <v>166.6048240353997</v>
      </c>
      <c r="E11" s="68"/>
      <c r="F11" s="100" t="s">
        <v>665</v>
      </c>
      <c r="G11" s="65"/>
      <c r="H11" s="69" t="s">
        <v>215</v>
      </c>
      <c r="I11" s="70"/>
      <c r="J11" s="70"/>
      <c r="K11" s="69" t="s">
        <v>1809</v>
      </c>
      <c r="L11" s="73">
        <v>1</v>
      </c>
      <c r="M11" s="74">
        <v>8556.6494140625</v>
      </c>
      <c r="N11" s="74">
        <v>6070.46337890625</v>
      </c>
      <c r="O11" s="75"/>
      <c r="P11" s="76"/>
      <c r="Q11" s="76"/>
      <c r="R11" s="86"/>
      <c r="S11" s="48">
        <v>0</v>
      </c>
      <c r="T11" s="48">
        <v>2</v>
      </c>
      <c r="U11" s="49">
        <v>0</v>
      </c>
      <c r="V11" s="49">
        <v>0.005025</v>
      </c>
      <c r="W11" s="49">
        <v>0.007804</v>
      </c>
      <c r="X11" s="49">
        <v>0.480626</v>
      </c>
      <c r="Y11" s="49">
        <v>0.5</v>
      </c>
      <c r="Z11" s="49">
        <v>0</v>
      </c>
      <c r="AA11" s="71">
        <v>11</v>
      </c>
      <c r="AB11" s="71"/>
      <c r="AC11" s="72"/>
      <c r="AD11" s="78" t="s">
        <v>1259</v>
      </c>
      <c r="AE11" s="78">
        <v>325</v>
      </c>
      <c r="AF11" s="78">
        <v>2135</v>
      </c>
      <c r="AG11" s="78">
        <v>16914</v>
      </c>
      <c r="AH11" s="78">
        <v>961</v>
      </c>
      <c r="AI11" s="78"/>
      <c r="AJ11" s="78" t="s">
        <v>1354</v>
      </c>
      <c r="AK11" s="78" t="s">
        <v>1439</v>
      </c>
      <c r="AL11" s="83" t="s">
        <v>1499</v>
      </c>
      <c r="AM11" s="78"/>
      <c r="AN11" s="80">
        <v>40646.18273148148</v>
      </c>
      <c r="AO11" s="83" t="s">
        <v>1577</v>
      </c>
      <c r="AP11" s="78" t="b">
        <v>0</v>
      </c>
      <c r="AQ11" s="78" t="b">
        <v>0</v>
      </c>
      <c r="AR11" s="78" t="b">
        <v>0</v>
      </c>
      <c r="AS11" s="78" t="s">
        <v>1182</v>
      </c>
      <c r="AT11" s="78">
        <v>235</v>
      </c>
      <c r="AU11" s="83" t="s">
        <v>1655</v>
      </c>
      <c r="AV11" s="78" t="b">
        <v>0</v>
      </c>
      <c r="AW11" s="78" t="s">
        <v>1705</v>
      </c>
      <c r="AX11" s="83" t="s">
        <v>1714</v>
      </c>
      <c r="AY11" s="78" t="s">
        <v>66</v>
      </c>
      <c r="AZ11" s="78" t="str">
        <f>REPLACE(INDEX(GroupVertices[Group],MATCH(Vertices[[#This Row],[Vertex]],GroupVertices[Vertex],0)),1,1,"")</f>
        <v>5</v>
      </c>
      <c r="BA11" s="48"/>
      <c r="BB11" s="48"/>
      <c r="BC11" s="48"/>
      <c r="BD11" s="48"/>
      <c r="BE11" s="48" t="s">
        <v>562</v>
      </c>
      <c r="BF11" s="48" t="s">
        <v>562</v>
      </c>
      <c r="BG11" s="120" t="s">
        <v>2293</v>
      </c>
      <c r="BH11" s="120" t="s">
        <v>2293</v>
      </c>
      <c r="BI11" s="120" t="s">
        <v>2366</v>
      </c>
      <c r="BJ11" s="120" t="s">
        <v>2366</v>
      </c>
      <c r="BK11" s="120">
        <v>2</v>
      </c>
      <c r="BL11" s="123">
        <v>8</v>
      </c>
      <c r="BM11" s="120">
        <v>0</v>
      </c>
      <c r="BN11" s="123">
        <v>0</v>
      </c>
      <c r="BO11" s="120">
        <v>0</v>
      </c>
      <c r="BP11" s="123">
        <v>0</v>
      </c>
      <c r="BQ11" s="120">
        <v>23</v>
      </c>
      <c r="BR11" s="123">
        <v>92</v>
      </c>
      <c r="BS11" s="120">
        <v>25</v>
      </c>
      <c r="BT11" s="2"/>
      <c r="BU11" s="3"/>
      <c r="BV11" s="3"/>
      <c r="BW11" s="3"/>
      <c r="BX11" s="3"/>
    </row>
    <row r="12" spans="1:76" ht="15">
      <c r="A12" s="64" t="s">
        <v>247</v>
      </c>
      <c r="B12" s="65"/>
      <c r="C12" s="65" t="s">
        <v>64</v>
      </c>
      <c r="D12" s="66">
        <v>191.4396840494603</v>
      </c>
      <c r="E12" s="68"/>
      <c r="F12" s="100" t="s">
        <v>695</v>
      </c>
      <c r="G12" s="65"/>
      <c r="H12" s="69" t="s">
        <v>247</v>
      </c>
      <c r="I12" s="70"/>
      <c r="J12" s="70"/>
      <c r="K12" s="69" t="s">
        <v>1810</v>
      </c>
      <c r="L12" s="73">
        <v>51.077478331857805</v>
      </c>
      <c r="M12" s="74">
        <v>9016.779296875</v>
      </c>
      <c r="N12" s="74">
        <v>6717.15478515625</v>
      </c>
      <c r="O12" s="75"/>
      <c r="P12" s="76"/>
      <c r="Q12" s="76"/>
      <c r="R12" s="86"/>
      <c r="S12" s="48">
        <v>5</v>
      </c>
      <c r="T12" s="48">
        <v>2</v>
      </c>
      <c r="U12" s="49">
        <v>33.55</v>
      </c>
      <c r="V12" s="49">
        <v>0.005155</v>
      </c>
      <c r="W12" s="49">
        <v>0.011476</v>
      </c>
      <c r="X12" s="49">
        <v>1.141666</v>
      </c>
      <c r="Y12" s="49">
        <v>0.5333333333333333</v>
      </c>
      <c r="Z12" s="49">
        <v>0.16666666666666666</v>
      </c>
      <c r="AA12" s="71">
        <v>12</v>
      </c>
      <c r="AB12" s="71"/>
      <c r="AC12" s="72"/>
      <c r="AD12" s="78" t="s">
        <v>1260</v>
      </c>
      <c r="AE12" s="78">
        <v>13562</v>
      </c>
      <c r="AF12" s="78">
        <v>13601</v>
      </c>
      <c r="AG12" s="78">
        <v>33158</v>
      </c>
      <c r="AH12" s="78">
        <v>3501</v>
      </c>
      <c r="AI12" s="78"/>
      <c r="AJ12" s="78" t="s">
        <v>1355</v>
      </c>
      <c r="AK12" s="78" t="s">
        <v>1440</v>
      </c>
      <c r="AL12" s="83" t="s">
        <v>1500</v>
      </c>
      <c r="AM12" s="78"/>
      <c r="AN12" s="80">
        <v>39916.56528935185</v>
      </c>
      <c r="AO12" s="83" t="s">
        <v>1578</v>
      </c>
      <c r="AP12" s="78" t="b">
        <v>0</v>
      </c>
      <c r="AQ12" s="78" t="b">
        <v>0</v>
      </c>
      <c r="AR12" s="78" t="b">
        <v>1</v>
      </c>
      <c r="AS12" s="78" t="s">
        <v>1182</v>
      </c>
      <c r="AT12" s="78">
        <v>1434</v>
      </c>
      <c r="AU12" s="83" t="s">
        <v>1653</v>
      </c>
      <c r="AV12" s="78" t="b">
        <v>0</v>
      </c>
      <c r="AW12" s="78" t="s">
        <v>1705</v>
      </c>
      <c r="AX12" s="83" t="s">
        <v>1715</v>
      </c>
      <c r="AY12" s="78" t="s">
        <v>66</v>
      </c>
      <c r="AZ12" s="78" t="str">
        <f>REPLACE(INDEX(GroupVertices[Group],MATCH(Vertices[[#This Row],[Vertex]],GroupVertices[Vertex],0)),1,1,"")</f>
        <v>5</v>
      </c>
      <c r="BA12" s="48" t="s">
        <v>509</v>
      </c>
      <c r="BB12" s="48" t="s">
        <v>509</v>
      </c>
      <c r="BC12" s="48" t="s">
        <v>547</v>
      </c>
      <c r="BD12" s="48" t="s">
        <v>547</v>
      </c>
      <c r="BE12" s="48" t="s">
        <v>2051</v>
      </c>
      <c r="BF12" s="48" t="s">
        <v>2279</v>
      </c>
      <c r="BG12" s="120" t="s">
        <v>2294</v>
      </c>
      <c r="BH12" s="120" t="s">
        <v>2344</v>
      </c>
      <c r="BI12" s="120" t="s">
        <v>2194</v>
      </c>
      <c r="BJ12" s="120" t="s">
        <v>2413</v>
      </c>
      <c r="BK12" s="120">
        <v>18</v>
      </c>
      <c r="BL12" s="123">
        <v>8.411214953271028</v>
      </c>
      <c r="BM12" s="120">
        <v>0</v>
      </c>
      <c r="BN12" s="123">
        <v>0</v>
      </c>
      <c r="BO12" s="120">
        <v>0</v>
      </c>
      <c r="BP12" s="123">
        <v>0</v>
      </c>
      <c r="BQ12" s="120">
        <v>196</v>
      </c>
      <c r="BR12" s="123">
        <v>91.58878504672897</v>
      </c>
      <c r="BS12" s="120">
        <v>214</v>
      </c>
      <c r="BT12" s="2"/>
      <c r="BU12" s="3"/>
      <c r="BV12" s="3"/>
      <c r="BW12" s="3"/>
      <c r="BX12" s="3"/>
    </row>
    <row r="13" spans="1:76" ht="15">
      <c r="A13" s="64" t="s">
        <v>216</v>
      </c>
      <c r="B13" s="65"/>
      <c r="C13" s="65" t="s">
        <v>64</v>
      </c>
      <c r="D13" s="66">
        <v>164.04466316529508</v>
      </c>
      <c r="E13" s="68"/>
      <c r="F13" s="100" t="s">
        <v>1668</v>
      </c>
      <c r="G13" s="65"/>
      <c r="H13" s="69" t="s">
        <v>216</v>
      </c>
      <c r="I13" s="70"/>
      <c r="J13" s="70"/>
      <c r="K13" s="69" t="s">
        <v>1811</v>
      </c>
      <c r="L13" s="73">
        <v>1</v>
      </c>
      <c r="M13" s="74">
        <v>682.697998046875</v>
      </c>
      <c r="N13" s="74">
        <v>8728.1142578125</v>
      </c>
      <c r="O13" s="75"/>
      <c r="P13" s="76"/>
      <c r="Q13" s="76"/>
      <c r="R13" s="86"/>
      <c r="S13" s="48">
        <v>0</v>
      </c>
      <c r="T13" s="48">
        <v>1</v>
      </c>
      <c r="U13" s="49">
        <v>0</v>
      </c>
      <c r="V13" s="49">
        <v>0.004975</v>
      </c>
      <c r="W13" s="49">
        <v>0.006828</v>
      </c>
      <c r="X13" s="49">
        <v>0.318891</v>
      </c>
      <c r="Y13" s="49">
        <v>0</v>
      </c>
      <c r="Z13" s="49">
        <v>0</v>
      </c>
      <c r="AA13" s="71">
        <v>13</v>
      </c>
      <c r="AB13" s="71"/>
      <c r="AC13" s="72"/>
      <c r="AD13" s="78" t="s">
        <v>1261</v>
      </c>
      <c r="AE13" s="78">
        <v>5004</v>
      </c>
      <c r="AF13" s="78">
        <v>953</v>
      </c>
      <c r="AG13" s="78">
        <v>15599</v>
      </c>
      <c r="AH13" s="78">
        <v>6742</v>
      </c>
      <c r="AI13" s="78"/>
      <c r="AJ13" s="78" t="s">
        <v>1356</v>
      </c>
      <c r="AK13" s="78" t="s">
        <v>1211</v>
      </c>
      <c r="AL13" s="78"/>
      <c r="AM13" s="78"/>
      <c r="AN13" s="80">
        <v>40060.382569444446</v>
      </c>
      <c r="AO13" s="83" t="s">
        <v>1579</v>
      </c>
      <c r="AP13" s="78" t="b">
        <v>1</v>
      </c>
      <c r="AQ13" s="78" t="b">
        <v>0</v>
      </c>
      <c r="AR13" s="78" t="b">
        <v>1</v>
      </c>
      <c r="AS13" s="78" t="s">
        <v>1182</v>
      </c>
      <c r="AT13" s="78">
        <v>31</v>
      </c>
      <c r="AU13" s="83" t="s">
        <v>1653</v>
      </c>
      <c r="AV13" s="78" t="b">
        <v>0</v>
      </c>
      <c r="AW13" s="78" t="s">
        <v>1705</v>
      </c>
      <c r="AX13" s="83" t="s">
        <v>1716</v>
      </c>
      <c r="AY13" s="78" t="s">
        <v>66</v>
      </c>
      <c r="AZ13" s="78" t="str">
        <f>REPLACE(INDEX(GroupVertices[Group],MATCH(Vertices[[#This Row],[Vertex]],GroupVertices[Vertex],0)),1,1,"")</f>
        <v>1</v>
      </c>
      <c r="BA13" s="48"/>
      <c r="BB13" s="48"/>
      <c r="BC13" s="48"/>
      <c r="BD13" s="48"/>
      <c r="BE13" s="48" t="s">
        <v>563</v>
      </c>
      <c r="BF13" s="48" t="s">
        <v>563</v>
      </c>
      <c r="BG13" s="120" t="s">
        <v>2295</v>
      </c>
      <c r="BH13" s="120" t="s">
        <v>2295</v>
      </c>
      <c r="BI13" s="120" t="s">
        <v>2367</v>
      </c>
      <c r="BJ13" s="120" t="s">
        <v>2367</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217</v>
      </c>
      <c r="B14" s="65"/>
      <c r="C14" s="65" t="s">
        <v>64</v>
      </c>
      <c r="D14" s="66">
        <v>162.59780406103965</v>
      </c>
      <c r="E14" s="68"/>
      <c r="F14" s="100" t="s">
        <v>666</v>
      </c>
      <c r="G14" s="65"/>
      <c r="H14" s="69" t="s">
        <v>217</v>
      </c>
      <c r="I14" s="70"/>
      <c r="J14" s="70"/>
      <c r="K14" s="69" t="s">
        <v>1812</v>
      </c>
      <c r="L14" s="73">
        <v>266.6867702852665</v>
      </c>
      <c r="M14" s="74">
        <v>9492.228515625</v>
      </c>
      <c r="N14" s="74">
        <v>4393.67822265625</v>
      </c>
      <c r="O14" s="75"/>
      <c r="P14" s="76"/>
      <c r="Q14" s="76"/>
      <c r="R14" s="86"/>
      <c r="S14" s="48">
        <v>1</v>
      </c>
      <c r="T14" s="48">
        <v>3</v>
      </c>
      <c r="U14" s="49">
        <v>178</v>
      </c>
      <c r="V14" s="49">
        <v>0.00361</v>
      </c>
      <c r="W14" s="49">
        <v>0.001435</v>
      </c>
      <c r="X14" s="49">
        <v>0.954986</v>
      </c>
      <c r="Y14" s="49">
        <v>0</v>
      </c>
      <c r="Z14" s="49">
        <v>0</v>
      </c>
      <c r="AA14" s="71">
        <v>14</v>
      </c>
      <c r="AB14" s="71"/>
      <c r="AC14" s="72"/>
      <c r="AD14" s="78" t="s">
        <v>1262</v>
      </c>
      <c r="AE14" s="78">
        <v>125</v>
      </c>
      <c r="AF14" s="78">
        <v>285</v>
      </c>
      <c r="AG14" s="78">
        <v>1272</v>
      </c>
      <c r="AH14" s="78">
        <v>1162</v>
      </c>
      <c r="AI14" s="78"/>
      <c r="AJ14" s="78" t="s">
        <v>1357</v>
      </c>
      <c r="AK14" s="78" t="s">
        <v>1441</v>
      </c>
      <c r="AL14" s="83" t="s">
        <v>1501</v>
      </c>
      <c r="AM14" s="78"/>
      <c r="AN14" s="80">
        <v>39938.71791666667</v>
      </c>
      <c r="AO14" s="83" t="s">
        <v>1580</v>
      </c>
      <c r="AP14" s="78" t="b">
        <v>0</v>
      </c>
      <c r="AQ14" s="78" t="b">
        <v>0</v>
      </c>
      <c r="AR14" s="78" t="b">
        <v>0</v>
      </c>
      <c r="AS14" s="78" t="s">
        <v>1182</v>
      </c>
      <c r="AT14" s="78">
        <v>36</v>
      </c>
      <c r="AU14" s="83" t="s">
        <v>1656</v>
      </c>
      <c r="AV14" s="78" t="b">
        <v>0</v>
      </c>
      <c r="AW14" s="78" t="s">
        <v>1705</v>
      </c>
      <c r="AX14" s="83" t="s">
        <v>1717</v>
      </c>
      <c r="AY14" s="78" t="s">
        <v>66</v>
      </c>
      <c r="AZ14" s="78" t="str">
        <f>REPLACE(INDEX(GroupVertices[Group],MATCH(Vertices[[#This Row],[Vertex]],GroupVertices[Vertex],0)),1,1,"")</f>
        <v>8</v>
      </c>
      <c r="BA14" s="48" t="s">
        <v>2000</v>
      </c>
      <c r="BB14" s="48" t="s">
        <v>2000</v>
      </c>
      <c r="BC14" s="48" t="s">
        <v>545</v>
      </c>
      <c r="BD14" s="48" t="s">
        <v>545</v>
      </c>
      <c r="BE14" s="48" t="s">
        <v>564</v>
      </c>
      <c r="BF14" s="48" t="s">
        <v>564</v>
      </c>
      <c r="BG14" s="120" t="s">
        <v>2296</v>
      </c>
      <c r="BH14" s="120" t="s">
        <v>2345</v>
      </c>
      <c r="BI14" s="120" t="s">
        <v>2368</v>
      </c>
      <c r="BJ14" s="120" t="s">
        <v>2414</v>
      </c>
      <c r="BK14" s="120">
        <v>1</v>
      </c>
      <c r="BL14" s="123">
        <v>2.9411764705882355</v>
      </c>
      <c r="BM14" s="120">
        <v>0</v>
      </c>
      <c r="BN14" s="123">
        <v>0</v>
      </c>
      <c r="BO14" s="120">
        <v>0</v>
      </c>
      <c r="BP14" s="123">
        <v>0</v>
      </c>
      <c r="BQ14" s="120">
        <v>33</v>
      </c>
      <c r="BR14" s="123">
        <v>97.05882352941177</v>
      </c>
      <c r="BS14" s="120">
        <v>34</v>
      </c>
      <c r="BT14" s="2"/>
      <c r="BU14" s="3"/>
      <c r="BV14" s="3"/>
      <c r="BW14" s="3"/>
      <c r="BX14" s="3"/>
    </row>
    <row r="15" spans="1:76" ht="15">
      <c r="A15" s="64" t="s">
        <v>272</v>
      </c>
      <c r="B15" s="65"/>
      <c r="C15" s="65" t="s">
        <v>64</v>
      </c>
      <c r="D15" s="66">
        <v>167.737619411935</v>
      </c>
      <c r="E15" s="68"/>
      <c r="F15" s="100" t="s">
        <v>1669</v>
      </c>
      <c r="G15" s="65"/>
      <c r="H15" s="69" t="s">
        <v>272</v>
      </c>
      <c r="I15" s="70"/>
      <c r="J15" s="70"/>
      <c r="K15" s="69" t="s">
        <v>1813</v>
      </c>
      <c r="L15" s="73">
        <v>1</v>
      </c>
      <c r="M15" s="74">
        <v>8868.5087890625</v>
      </c>
      <c r="N15" s="74">
        <v>4393.67822265625</v>
      </c>
      <c r="O15" s="75"/>
      <c r="P15" s="76"/>
      <c r="Q15" s="76"/>
      <c r="R15" s="86"/>
      <c r="S15" s="48">
        <v>1</v>
      </c>
      <c r="T15" s="48">
        <v>0</v>
      </c>
      <c r="U15" s="49">
        <v>0</v>
      </c>
      <c r="V15" s="49">
        <v>0.002732</v>
      </c>
      <c r="W15" s="49">
        <v>0.000122</v>
      </c>
      <c r="X15" s="49">
        <v>0.420579</v>
      </c>
      <c r="Y15" s="49">
        <v>0</v>
      </c>
      <c r="Z15" s="49">
        <v>0</v>
      </c>
      <c r="AA15" s="71">
        <v>15</v>
      </c>
      <c r="AB15" s="71"/>
      <c r="AC15" s="72"/>
      <c r="AD15" s="78" t="s">
        <v>1263</v>
      </c>
      <c r="AE15" s="78">
        <v>2293</v>
      </c>
      <c r="AF15" s="78">
        <v>2658</v>
      </c>
      <c r="AG15" s="78">
        <v>5150</v>
      </c>
      <c r="AH15" s="78">
        <v>790</v>
      </c>
      <c r="AI15" s="78"/>
      <c r="AJ15" s="78" t="s">
        <v>1358</v>
      </c>
      <c r="AK15" s="78" t="s">
        <v>1442</v>
      </c>
      <c r="AL15" s="83" t="s">
        <v>1502</v>
      </c>
      <c r="AM15" s="78"/>
      <c r="AN15" s="80">
        <v>39598.12395833333</v>
      </c>
      <c r="AO15" s="83" t="s">
        <v>1581</v>
      </c>
      <c r="AP15" s="78" t="b">
        <v>0</v>
      </c>
      <c r="AQ15" s="78" t="b">
        <v>0</v>
      </c>
      <c r="AR15" s="78" t="b">
        <v>1</v>
      </c>
      <c r="AS15" s="78" t="s">
        <v>1182</v>
      </c>
      <c r="AT15" s="78">
        <v>205</v>
      </c>
      <c r="AU15" s="83" t="s">
        <v>1653</v>
      </c>
      <c r="AV15" s="78" t="b">
        <v>0</v>
      </c>
      <c r="AW15" s="78" t="s">
        <v>1705</v>
      </c>
      <c r="AX15" s="83" t="s">
        <v>1718</v>
      </c>
      <c r="AY15" s="78" t="s">
        <v>65</v>
      </c>
      <c r="AZ15" s="78" t="str">
        <f>REPLACE(INDEX(GroupVertices[Group],MATCH(Vertices[[#This Row],[Vertex]],GroupVertices[Vertex],0)),1,1,"")</f>
        <v>8</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273</v>
      </c>
      <c r="B16" s="65"/>
      <c r="C16" s="65" t="s">
        <v>64</v>
      </c>
      <c r="D16" s="66">
        <v>1000</v>
      </c>
      <c r="E16" s="68"/>
      <c r="F16" s="100" t="s">
        <v>1670</v>
      </c>
      <c r="G16" s="65"/>
      <c r="H16" s="69" t="s">
        <v>273</v>
      </c>
      <c r="I16" s="70"/>
      <c r="J16" s="70"/>
      <c r="K16" s="69" t="s">
        <v>1814</v>
      </c>
      <c r="L16" s="73">
        <v>526.4030513506393</v>
      </c>
      <c r="M16" s="74">
        <v>8868.5087890625</v>
      </c>
      <c r="N16" s="74">
        <v>3534.940673828125</v>
      </c>
      <c r="O16" s="75"/>
      <c r="P16" s="76"/>
      <c r="Q16" s="76"/>
      <c r="R16" s="86"/>
      <c r="S16" s="48">
        <v>5</v>
      </c>
      <c r="T16" s="48">
        <v>0</v>
      </c>
      <c r="U16" s="49">
        <v>352</v>
      </c>
      <c r="V16" s="49">
        <v>0.005263</v>
      </c>
      <c r="W16" s="49">
        <v>0.015319</v>
      </c>
      <c r="X16" s="49">
        <v>1.040677</v>
      </c>
      <c r="Y16" s="49">
        <v>0.45</v>
      </c>
      <c r="Z16" s="49">
        <v>0</v>
      </c>
      <c r="AA16" s="71">
        <v>16</v>
      </c>
      <c r="AB16" s="71"/>
      <c r="AC16" s="72"/>
      <c r="AD16" s="78" t="s">
        <v>1264</v>
      </c>
      <c r="AE16" s="78">
        <v>24458</v>
      </c>
      <c r="AF16" s="78">
        <v>7439307</v>
      </c>
      <c r="AG16" s="78">
        <v>41310</v>
      </c>
      <c r="AH16" s="78">
        <v>9132</v>
      </c>
      <c r="AI16" s="78"/>
      <c r="AJ16" s="78" t="s">
        <v>1359</v>
      </c>
      <c r="AK16" s="78"/>
      <c r="AL16" s="83" t="s">
        <v>1503</v>
      </c>
      <c r="AM16" s="78"/>
      <c r="AN16" s="80">
        <v>39924.63625</v>
      </c>
      <c r="AO16" s="83" t="s">
        <v>1582</v>
      </c>
      <c r="AP16" s="78" t="b">
        <v>0</v>
      </c>
      <c r="AQ16" s="78" t="b">
        <v>0</v>
      </c>
      <c r="AR16" s="78" t="b">
        <v>1</v>
      </c>
      <c r="AS16" s="78" t="s">
        <v>1182</v>
      </c>
      <c r="AT16" s="78">
        <v>27227</v>
      </c>
      <c r="AU16" s="83" t="s">
        <v>1653</v>
      </c>
      <c r="AV16" s="78" t="b">
        <v>1</v>
      </c>
      <c r="AW16" s="78" t="s">
        <v>1705</v>
      </c>
      <c r="AX16" s="83" t="s">
        <v>1719</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162.06064678880114</v>
      </c>
      <c r="E17" s="68"/>
      <c r="F17" s="100" t="s">
        <v>667</v>
      </c>
      <c r="G17" s="65"/>
      <c r="H17" s="69" t="s">
        <v>218</v>
      </c>
      <c r="I17" s="70"/>
      <c r="J17" s="70"/>
      <c r="K17" s="69" t="s">
        <v>1815</v>
      </c>
      <c r="L17" s="73">
        <v>1</v>
      </c>
      <c r="M17" s="74">
        <v>4238.4033203125</v>
      </c>
      <c r="N17" s="74">
        <v>352.9058837890625</v>
      </c>
      <c r="O17" s="75"/>
      <c r="P17" s="76"/>
      <c r="Q17" s="76"/>
      <c r="R17" s="86"/>
      <c r="S17" s="48">
        <v>0</v>
      </c>
      <c r="T17" s="48">
        <v>2</v>
      </c>
      <c r="U17" s="49">
        <v>0</v>
      </c>
      <c r="V17" s="49">
        <v>0.005</v>
      </c>
      <c r="W17" s="49">
        <v>0.008462</v>
      </c>
      <c r="X17" s="49">
        <v>0.47595</v>
      </c>
      <c r="Y17" s="49">
        <v>1</v>
      </c>
      <c r="Z17" s="49">
        <v>0</v>
      </c>
      <c r="AA17" s="71">
        <v>17</v>
      </c>
      <c r="AB17" s="71"/>
      <c r="AC17" s="72"/>
      <c r="AD17" s="78" t="s">
        <v>1265</v>
      </c>
      <c r="AE17" s="78">
        <v>114</v>
      </c>
      <c r="AF17" s="78">
        <v>37</v>
      </c>
      <c r="AG17" s="78">
        <v>159</v>
      </c>
      <c r="AH17" s="78">
        <v>218</v>
      </c>
      <c r="AI17" s="78"/>
      <c r="AJ17" s="78" t="s">
        <v>1360</v>
      </c>
      <c r="AK17" s="78" t="s">
        <v>1443</v>
      </c>
      <c r="AL17" s="78"/>
      <c r="AM17" s="78"/>
      <c r="AN17" s="80">
        <v>42651.85003472222</v>
      </c>
      <c r="AO17" s="83" t="s">
        <v>1583</v>
      </c>
      <c r="AP17" s="78" t="b">
        <v>1</v>
      </c>
      <c r="AQ17" s="78" t="b">
        <v>0</v>
      </c>
      <c r="AR17" s="78" t="b">
        <v>0</v>
      </c>
      <c r="AS17" s="78" t="s">
        <v>1182</v>
      </c>
      <c r="AT17" s="78">
        <v>0</v>
      </c>
      <c r="AU17" s="78"/>
      <c r="AV17" s="78" t="b">
        <v>0</v>
      </c>
      <c r="AW17" s="78" t="s">
        <v>1705</v>
      </c>
      <c r="AX17" s="83" t="s">
        <v>1720</v>
      </c>
      <c r="AY17" s="78" t="s">
        <v>66</v>
      </c>
      <c r="AZ17" s="78" t="str">
        <f>REPLACE(INDEX(GroupVertices[Group],MATCH(Vertices[[#This Row],[Vertex]],GroupVertices[Vertex],0)),1,1,"")</f>
        <v>3</v>
      </c>
      <c r="BA17" s="48"/>
      <c r="BB17" s="48"/>
      <c r="BC17" s="48"/>
      <c r="BD17" s="48"/>
      <c r="BE17" s="48" t="s">
        <v>565</v>
      </c>
      <c r="BF17" s="48" t="s">
        <v>565</v>
      </c>
      <c r="BG17" s="120" t="s">
        <v>2297</v>
      </c>
      <c r="BH17" s="120" t="s">
        <v>2297</v>
      </c>
      <c r="BI17" s="120" t="s">
        <v>2369</v>
      </c>
      <c r="BJ17" s="120" t="s">
        <v>2369</v>
      </c>
      <c r="BK17" s="120">
        <v>1</v>
      </c>
      <c r="BL17" s="123">
        <v>6.25</v>
      </c>
      <c r="BM17" s="120">
        <v>0</v>
      </c>
      <c r="BN17" s="123">
        <v>0</v>
      </c>
      <c r="BO17" s="120">
        <v>0</v>
      </c>
      <c r="BP17" s="123">
        <v>0</v>
      </c>
      <c r="BQ17" s="120">
        <v>15</v>
      </c>
      <c r="BR17" s="123">
        <v>93.75</v>
      </c>
      <c r="BS17" s="120">
        <v>16</v>
      </c>
      <c r="BT17" s="2"/>
      <c r="BU17" s="3"/>
      <c r="BV17" s="3"/>
      <c r="BW17" s="3"/>
      <c r="BX17" s="3"/>
    </row>
    <row r="18" spans="1:76" ht="15">
      <c r="A18" s="64" t="s">
        <v>264</v>
      </c>
      <c r="B18" s="65"/>
      <c r="C18" s="65" t="s">
        <v>64</v>
      </c>
      <c r="D18" s="66">
        <v>162.78407634092883</v>
      </c>
      <c r="E18" s="68"/>
      <c r="F18" s="100" t="s">
        <v>711</v>
      </c>
      <c r="G18" s="65"/>
      <c r="H18" s="69" t="s">
        <v>264</v>
      </c>
      <c r="I18" s="70"/>
      <c r="J18" s="70"/>
      <c r="K18" s="69" t="s">
        <v>1816</v>
      </c>
      <c r="L18" s="73">
        <v>19.70279480826328</v>
      </c>
      <c r="M18" s="74">
        <v>4138.99560546875</v>
      </c>
      <c r="N18" s="74">
        <v>1487.337646484375</v>
      </c>
      <c r="O18" s="75"/>
      <c r="P18" s="76"/>
      <c r="Q18" s="76"/>
      <c r="R18" s="86"/>
      <c r="S18" s="48">
        <v>5</v>
      </c>
      <c r="T18" s="48">
        <v>3</v>
      </c>
      <c r="U18" s="49">
        <v>12.530159</v>
      </c>
      <c r="V18" s="49">
        <v>0.005263</v>
      </c>
      <c r="W18" s="49">
        <v>0.019214</v>
      </c>
      <c r="X18" s="49">
        <v>1.293434</v>
      </c>
      <c r="Y18" s="49">
        <v>0.35714285714285715</v>
      </c>
      <c r="Z18" s="49">
        <v>0.14285714285714285</v>
      </c>
      <c r="AA18" s="71">
        <v>18</v>
      </c>
      <c r="AB18" s="71"/>
      <c r="AC18" s="72"/>
      <c r="AD18" s="78" t="s">
        <v>1266</v>
      </c>
      <c r="AE18" s="78">
        <v>250</v>
      </c>
      <c r="AF18" s="78">
        <v>371</v>
      </c>
      <c r="AG18" s="78">
        <v>291</v>
      </c>
      <c r="AH18" s="78">
        <v>168</v>
      </c>
      <c r="AI18" s="78"/>
      <c r="AJ18" s="78" t="s">
        <v>1361</v>
      </c>
      <c r="AK18" s="78" t="s">
        <v>1444</v>
      </c>
      <c r="AL18" s="83" t="s">
        <v>1504</v>
      </c>
      <c r="AM18" s="78"/>
      <c r="AN18" s="80">
        <v>39981.665821759256</v>
      </c>
      <c r="AO18" s="83" t="s">
        <v>1584</v>
      </c>
      <c r="AP18" s="78" t="b">
        <v>0</v>
      </c>
      <c r="AQ18" s="78" t="b">
        <v>0</v>
      </c>
      <c r="AR18" s="78" t="b">
        <v>1</v>
      </c>
      <c r="AS18" s="78" t="s">
        <v>1182</v>
      </c>
      <c r="AT18" s="78">
        <v>13</v>
      </c>
      <c r="AU18" s="83" t="s">
        <v>1653</v>
      </c>
      <c r="AV18" s="78" t="b">
        <v>0</v>
      </c>
      <c r="AW18" s="78" t="s">
        <v>1705</v>
      </c>
      <c r="AX18" s="83" t="s">
        <v>1721</v>
      </c>
      <c r="AY18" s="78" t="s">
        <v>66</v>
      </c>
      <c r="AZ18" s="78" t="str">
        <f>REPLACE(INDEX(GroupVertices[Group],MATCH(Vertices[[#This Row],[Vertex]],GroupVertices[Vertex],0)),1,1,"")</f>
        <v>3</v>
      </c>
      <c r="BA18" s="48"/>
      <c r="BB18" s="48"/>
      <c r="BC18" s="48"/>
      <c r="BD18" s="48"/>
      <c r="BE18" s="48"/>
      <c r="BF18" s="48"/>
      <c r="BG18" s="120" t="s">
        <v>2298</v>
      </c>
      <c r="BH18" s="120" t="s">
        <v>2298</v>
      </c>
      <c r="BI18" s="120" t="s">
        <v>2370</v>
      </c>
      <c r="BJ18" s="120" t="s">
        <v>2370</v>
      </c>
      <c r="BK18" s="120">
        <v>0</v>
      </c>
      <c r="BL18" s="123">
        <v>0</v>
      </c>
      <c r="BM18" s="120">
        <v>0</v>
      </c>
      <c r="BN18" s="123">
        <v>0</v>
      </c>
      <c r="BO18" s="120">
        <v>0</v>
      </c>
      <c r="BP18" s="123">
        <v>0</v>
      </c>
      <c r="BQ18" s="120">
        <v>19</v>
      </c>
      <c r="BR18" s="123">
        <v>100</v>
      </c>
      <c r="BS18" s="120">
        <v>19</v>
      </c>
      <c r="BT18" s="2"/>
      <c r="BU18" s="3"/>
      <c r="BV18" s="3"/>
      <c r="BW18" s="3"/>
      <c r="BX18" s="3"/>
    </row>
    <row r="19" spans="1:76" ht="15">
      <c r="A19" s="64" t="s">
        <v>219</v>
      </c>
      <c r="B19" s="65"/>
      <c r="C19" s="65" t="s">
        <v>64</v>
      </c>
      <c r="D19" s="66">
        <v>163.43819527728382</v>
      </c>
      <c r="E19" s="68"/>
      <c r="F19" s="100" t="s">
        <v>668</v>
      </c>
      <c r="G19" s="65"/>
      <c r="H19" s="69" t="s">
        <v>219</v>
      </c>
      <c r="I19" s="70"/>
      <c r="J19" s="70"/>
      <c r="K19" s="69" t="s">
        <v>1817</v>
      </c>
      <c r="L19" s="73">
        <v>1045.835613481385</v>
      </c>
      <c r="M19" s="74">
        <v>7426.15771484375</v>
      </c>
      <c r="N19" s="74">
        <v>3793.73974609375</v>
      </c>
      <c r="O19" s="75"/>
      <c r="P19" s="76"/>
      <c r="Q19" s="76"/>
      <c r="R19" s="86"/>
      <c r="S19" s="48">
        <v>0</v>
      </c>
      <c r="T19" s="48">
        <v>5</v>
      </c>
      <c r="U19" s="49">
        <v>700</v>
      </c>
      <c r="V19" s="49">
        <v>0.005181</v>
      </c>
      <c r="W19" s="49">
        <v>0.007032</v>
      </c>
      <c r="X19" s="49">
        <v>1.964192</v>
      </c>
      <c r="Y19" s="49">
        <v>0</v>
      </c>
      <c r="Z19" s="49">
        <v>0</v>
      </c>
      <c r="AA19" s="71">
        <v>19</v>
      </c>
      <c r="AB19" s="71"/>
      <c r="AC19" s="72"/>
      <c r="AD19" s="78" t="s">
        <v>1267</v>
      </c>
      <c r="AE19" s="78">
        <v>598</v>
      </c>
      <c r="AF19" s="78">
        <v>673</v>
      </c>
      <c r="AG19" s="78">
        <v>40611</v>
      </c>
      <c r="AH19" s="78">
        <v>179</v>
      </c>
      <c r="AI19" s="78"/>
      <c r="AJ19" s="78" t="s">
        <v>1362</v>
      </c>
      <c r="AK19" s="78" t="s">
        <v>1445</v>
      </c>
      <c r="AL19" s="83" t="s">
        <v>1505</v>
      </c>
      <c r="AM19" s="78"/>
      <c r="AN19" s="80">
        <v>41771.334641203706</v>
      </c>
      <c r="AO19" s="83" t="s">
        <v>1585</v>
      </c>
      <c r="AP19" s="78" t="b">
        <v>1</v>
      </c>
      <c r="AQ19" s="78" t="b">
        <v>0</v>
      </c>
      <c r="AR19" s="78" t="b">
        <v>0</v>
      </c>
      <c r="AS19" s="78" t="s">
        <v>1182</v>
      </c>
      <c r="AT19" s="78">
        <v>7</v>
      </c>
      <c r="AU19" s="83" t="s">
        <v>1653</v>
      </c>
      <c r="AV19" s="78" t="b">
        <v>0</v>
      </c>
      <c r="AW19" s="78" t="s">
        <v>1705</v>
      </c>
      <c r="AX19" s="83" t="s">
        <v>1722</v>
      </c>
      <c r="AY19" s="78" t="s">
        <v>66</v>
      </c>
      <c r="AZ19" s="78" t="str">
        <f>REPLACE(INDEX(GroupVertices[Group],MATCH(Vertices[[#This Row],[Vertex]],GroupVertices[Vertex],0)),1,1,"")</f>
        <v>7</v>
      </c>
      <c r="BA19" s="48" t="s">
        <v>496</v>
      </c>
      <c r="BB19" s="48" t="s">
        <v>496</v>
      </c>
      <c r="BC19" s="48" t="s">
        <v>546</v>
      </c>
      <c r="BD19" s="48" t="s">
        <v>546</v>
      </c>
      <c r="BE19" s="48"/>
      <c r="BF19" s="48"/>
      <c r="BG19" s="120" t="s">
        <v>2299</v>
      </c>
      <c r="BH19" s="120" t="s">
        <v>2299</v>
      </c>
      <c r="BI19" s="120" t="s">
        <v>2371</v>
      </c>
      <c r="BJ19" s="120" t="s">
        <v>2371</v>
      </c>
      <c r="BK19" s="120">
        <v>0</v>
      </c>
      <c r="BL19" s="123">
        <v>0</v>
      </c>
      <c r="BM19" s="120">
        <v>0</v>
      </c>
      <c r="BN19" s="123">
        <v>0</v>
      </c>
      <c r="BO19" s="120">
        <v>0</v>
      </c>
      <c r="BP19" s="123">
        <v>0</v>
      </c>
      <c r="BQ19" s="120">
        <v>19</v>
      </c>
      <c r="BR19" s="123">
        <v>100</v>
      </c>
      <c r="BS19" s="120">
        <v>19</v>
      </c>
      <c r="BT19" s="2"/>
      <c r="BU19" s="3"/>
      <c r="BV19" s="3"/>
      <c r="BW19" s="3"/>
      <c r="BX19" s="3"/>
    </row>
    <row r="20" spans="1:76" ht="15">
      <c r="A20" s="64" t="s">
        <v>274</v>
      </c>
      <c r="B20" s="65"/>
      <c r="C20" s="65" t="s">
        <v>64</v>
      </c>
      <c r="D20" s="66">
        <v>162.53715727223855</v>
      </c>
      <c r="E20" s="68"/>
      <c r="F20" s="100" t="s">
        <v>1671</v>
      </c>
      <c r="G20" s="65"/>
      <c r="H20" s="69" t="s">
        <v>274</v>
      </c>
      <c r="I20" s="70"/>
      <c r="J20" s="70"/>
      <c r="K20" s="69" t="s">
        <v>1818</v>
      </c>
      <c r="L20" s="73">
        <v>1</v>
      </c>
      <c r="M20" s="74">
        <v>8361.7373046875</v>
      </c>
      <c r="N20" s="74">
        <v>3887.766845703125</v>
      </c>
      <c r="O20" s="75"/>
      <c r="P20" s="76"/>
      <c r="Q20" s="76"/>
      <c r="R20" s="86"/>
      <c r="S20" s="48">
        <v>1</v>
      </c>
      <c r="T20" s="48">
        <v>0</v>
      </c>
      <c r="U20" s="49">
        <v>0</v>
      </c>
      <c r="V20" s="49">
        <v>0.003546</v>
      </c>
      <c r="W20" s="49">
        <v>0.000598</v>
      </c>
      <c r="X20" s="49">
        <v>0.483913</v>
      </c>
      <c r="Y20" s="49">
        <v>0</v>
      </c>
      <c r="Z20" s="49">
        <v>0</v>
      </c>
      <c r="AA20" s="71">
        <v>20</v>
      </c>
      <c r="AB20" s="71"/>
      <c r="AC20" s="72"/>
      <c r="AD20" s="78" t="s">
        <v>1268</v>
      </c>
      <c r="AE20" s="78">
        <v>250</v>
      </c>
      <c r="AF20" s="78">
        <v>257</v>
      </c>
      <c r="AG20" s="78">
        <v>967</v>
      </c>
      <c r="AH20" s="78">
        <v>2711</v>
      </c>
      <c r="AI20" s="78"/>
      <c r="AJ20" s="78" t="s">
        <v>1363</v>
      </c>
      <c r="AK20" s="78" t="s">
        <v>1446</v>
      </c>
      <c r="AL20" s="78"/>
      <c r="AM20" s="78"/>
      <c r="AN20" s="80">
        <v>41339.20527777778</v>
      </c>
      <c r="AO20" s="83" t="s">
        <v>1586</v>
      </c>
      <c r="AP20" s="78" t="b">
        <v>0</v>
      </c>
      <c r="AQ20" s="78" t="b">
        <v>0</v>
      </c>
      <c r="AR20" s="78" t="b">
        <v>0</v>
      </c>
      <c r="AS20" s="78" t="s">
        <v>1182</v>
      </c>
      <c r="AT20" s="78">
        <v>2</v>
      </c>
      <c r="AU20" s="83" t="s">
        <v>1653</v>
      </c>
      <c r="AV20" s="78" t="b">
        <v>0</v>
      </c>
      <c r="AW20" s="78" t="s">
        <v>1705</v>
      </c>
      <c r="AX20" s="83" t="s">
        <v>1723</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275</v>
      </c>
      <c r="B21" s="65"/>
      <c r="C21" s="65" t="s">
        <v>64</v>
      </c>
      <c r="D21" s="66">
        <v>162.16461271246018</v>
      </c>
      <c r="E21" s="68"/>
      <c r="F21" s="100" t="s">
        <v>1672</v>
      </c>
      <c r="G21" s="65"/>
      <c r="H21" s="69" t="s">
        <v>275</v>
      </c>
      <c r="I21" s="70"/>
      <c r="J21" s="70"/>
      <c r="K21" s="69" t="s">
        <v>1819</v>
      </c>
      <c r="L21" s="73">
        <v>1</v>
      </c>
      <c r="M21" s="74">
        <v>7511.61669921875</v>
      </c>
      <c r="N21" s="74">
        <v>2764.429443359375</v>
      </c>
      <c r="O21" s="75"/>
      <c r="P21" s="76"/>
      <c r="Q21" s="76"/>
      <c r="R21" s="86"/>
      <c r="S21" s="48">
        <v>1</v>
      </c>
      <c r="T21" s="48">
        <v>0</v>
      </c>
      <c r="U21" s="49">
        <v>0</v>
      </c>
      <c r="V21" s="49">
        <v>0.003546</v>
      </c>
      <c r="W21" s="49">
        <v>0.000598</v>
      </c>
      <c r="X21" s="49">
        <v>0.483913</v>
      </c>
      <c r="Y21" s="49">
        <v>0</v>
      </c>
      <c r="Z21" s="49">
        <v>0</v>
      </c>
      <c r="AA21" s="71">
        <v>21</v>
      </c>
      <c r="AB21" s="71"/>
      <c r="AC21" s="72"/>
      <c r="AD21" s="78" t="s">
        <v>1269</v>
      </c>
      <c r="AE21" s="78">
        <v>361</v>
      </c>
      <c r="AF21" s="78">
        <v>85</v>
      </c>
      <c r="AG21" s="78">
        <v>165</v>
      </c>
      <c r="AH21" s="78">
        <v>67</v>
      </c>
      <c r="AI21" s="78">
        <v>3600</v>
      </c>
      <c r="AJ21" s="78" t="s">
        <v>1364</v>
      </c>
      <c r="AK21" s="78" t="s">
        <v>1447</v>
      </c>
      <c r="AL21" s="83" t="s">
        <v>1506</v>
      </c>
      <c r="AM21" s="78" t="s">
        <v>1454</v>
      </c>
      <c r="AN21" s="80">
        <v>42212.62034722222</v>
      </c>
      <c r="AO21" s="83" t="s">
        <v>1587</v>
      </c>
      <c r="AP21" s="78" t="b">
        <v>0</v>
      </c>
      <c r="AQ21" s="78" t="b">
        <v>0</v>
      </c>
      <c r="AR21" s="78" t="b">
        <v>1</v>
      </c>
      <c r="AS21" s="78" t="s">
        <v>1182</v>
      </c>
      <c r="AT21" s="78">
        <v>17</v>
      </c>
      <c r="AU21" s="83" t="s">
        <v>1653</v>
      </c>
      <c r="AV21" s="78" t="b">
        <v>0</v>
      </c>
      <c r="AW21" s="78" t="s">
        <v>1705</v>
      </c>
      <c r="AX21" s="83" t="s">
        <v>1724</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276</v>
      </c>
      <c r="B22" s="65"/>
      <c r="C22" s="65" t="s">
        <v>64</v>
      </c>
      <c r="D22" s="66">
        <v>162.28374033331954</v>
      </c>
      <c r="E22" s="68"/>
      <c r="F22" s="100" t="s">
        <v>1673</v>
      </c>
      <c r="G22" s="65"/>
      <c r="H22" s="69" t="s">
        <v>276</v>
      </c>
      <c r="I22" s="70"/>
      <c r="J22" s="70"/>
      <c r="K22" s="69" t="s">
        <v>1820</v>
      </c>
      <c r="L22" s="73">
        <v>1</v>
      </c>
      <c r="M22" s="74">
        <v>6490.5791015625</v>
      </c>
      <c r="N22" s="74">
        <v>3699.7216796875</v>
      </c>
      <c r="O22" s="75"/>
      <c r="P22" s="76"/>
      <c r="Q22" s="76"/>
      <c r="R22" s="86"/>
      <c r="S22" s="48">
        <v>1</v>
      </c>
      <c r="T22" s="48">
        <v>0</v>
      </c>
      <c r="U22" s="49">
        <v>0</v>
      </c>
      <c r="V22" s="49">
        <v>0.003546</v>
      </c>
      <c r="W22" s="49">
        <v>0.000598</v>
      </c>
      <c r="X22" s="49">
        <v>0.483913</v>
      </c>
      <c r="Y22" s="49">
        <v>0</v>
      </c>
      <c r="Z22" s="49">
        <v>0</v>
      </c>
      <c r="AA22" s="71">
        <v>22</v>
      </c>
      <c r="AB22" s="71"/>
      <c r="AC22" s="72"/>
      <c r="AD22" s="78" t="s">
        <v>1270</v>
      </c>
      <c r="AE22" s="78">
        <v>1013</v>
      </c>
      <c r="AF22" s="78">
        <v>140</v>
      </c>
      <c r="AG22" s="78">
        <v>415</v>
      </c>
      <c r="AH22" s="78">
        <v>54</v>
      </c>
      <c r="AI22" s="78"/>
      <c r="AJ22" s="78"/>
      <c r="AK22" s="78"/>
      <c r="AL22" s="83" t="s">
        <v>1507</v>
      </c>
      <c r="AM22" s="78"/>
      <c r="AN22" s="80">
        <v>40099.71789351852</v>
      </c>
      <c r="AO22" s="78"/>
      <c r="AP22" s="78" t="b">
        <v>0</v>
      </c>
      <c r="AQ22" s="78" t="b">
        <v>0</v>
      </c>
      <c r="AR22" s="78" t="b">
        <v>1</v>
      </c>
      <c r="AS22" s="78" t="s">
        <v>1650</v>
      </c>
      <c r="AT22" s="78">
        <v>6</v>
      </c>
      <c r="AU22" s="83" t="s">
        <v>1653</v>
      </c>
      <c r="AV22" s="78" t="b">
        <v>0</v>
      </c>
      <c r="AW22" s="78" t="s">
        <v>1705</v>
      </c>
      <c r="AX22" s="83" t="s">
        <v>1725</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277</v>
      </c>
      <c r="B23" s="65"/>
      <c r="C23" s="65" t="s">
        <v>64</v>
      </c>
      <c r="D23" s="66">
        <v>162.3053999007485</v>
      </c>
      <c r="E23" s="68"/>
      <c r="F23" s="100" t="s">
        <v>1674</v>
      </c>
      <c r="G23" s="65"/>
      <c r="H23" s="69" t="s">
        <v>277</v>
      </c>
      <c r="I23" s="70"/>
      <c r="J23" s="70"/>
      <c r="K23" s="69" t="s">
        <v>1821</v>
      </c>
      <c r="L23" s="73">
        <v>1</v>
      </c>
      <c r="M23" s="74">
        <v>7340.68505859375</v>
      </c>
      <c r="N23" s="74">
        <v>4823.046875</v>
      </c>
      <c r="O23" s="75"/>
      <c r="P23" s="76"/>
      <c r="Q23" s="76"/>
      <c r="R23" s="86"/>
      <c r="S23" s="48">
        <v>1</v>
      </c>
      <c r="T23" s="48">
        <v>0</v>
      </c>
      <c r="U23" s="49">
        <v>0</v>
      </c>
      <c r="V23" s="49">
        <v>0.003546</v>
      </c>
      <c r="W23" s="49">
        <v>0.000598</v>
      </c>
      <c r="X23" s="49">
        <v>0.483913</v>
      </c>
      <c r="Y23" s="49">
        <v>0</v>
      </c>
      <c r="Z23" s="49">
        <v>0</v>
      </c>
      <c r="AA23" s="71">
        <v>23</v>
      </c>
      <c r="AB23" s="71"/>
      <c r="AC23" s="72"/>
      <c r="AD23" s="78" t="s">
        <v>1271</v>
      </c>
      <c r="AE23" s="78">
        <v>364</v>
      </c>
      <c r="AF23" s="78">
        <v>150</v>
      </c>
      <c r="AG23" s="78">
        <v>263</v>
      </c>
      <c r="AH23" s="78">
        <v>7</v>
      </c>
      <c r="AI23" s="78"/>
      <c r="AJ23" s="78" t="s">
        <v>1365</v>
      </c>
      <c r="AK23" s="78" t="s">
        <v>1448</v>
      </c>
      <c r="AL23" s="83" t="s">
        <v>1508</v>
      </c>
      <c r="AM23" s="78"/>
      <c r="AN23" s="80">
        <v>41772.01510416667</v>
      </c>
      <c r="AO23" s="83" t="s">
        <v>1588</v>
      </c>
      <c r="AP23" s="78" t="b">
        <v>1</v>
      </c>
      <c r="AQ23" s="78" t="b">
        <v>0</v>
      </c>
      <c r="AR23" s="78" t="b">
        <v>0</v>
      </c>
      <c r="AS23" s="78" t="s">
        <v>1182</v>
      </c>
      <c r="AT23" s="78">
        <v>13</v>
      </c>
      <c r="AU23" s="83" t="s">
        <v>1653</v>
      </c>
      <c r="AV23" s="78" t="b">
        <v>0</v>
      </c>
      <c r="AW23" s="78" t="s">
        <v>1705</v>
      </c>
      <c r="AX23" s="83" t="s">
        <v>1726</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162.0649787022869</v>
      </c>
      <c r="E24" s="68"/>
      <c r="F24" s="100" t="s">
        <v>669</v>
      </c>
      <c r="G24" s="65"/>
      <c r="H24" s="69" t="s">
        <v>220</v>
      </c>
      <c r="I24" s="70"/>
      <c r="J24" s="70"/>
      <c r="K24" s="69" t="s">
        <v>1822</v>
      </c>
      <c r="L24" s="73">
        <v>2.1940978439787258</v>
      </c>
      <c r="M24" s="74">
        <v>4601.51220703125</v>
      </c>
      <c r="N24" s="74">
        <v>1281.127685546875</v>
      </c>
      <c r="O24" s="75"/>
      <c r="P24" s="76"/>
      <c r="Q24" s="76"/>
      <c r="R24" s="86"/>
      <c r="S24" s="48">
        <v>0</v>
      </c>
      <c r="T24" s="48">
        <v>4</v>
      </c>
      <c r="U24" s="49">
        <v>0.8</v>
      </c>
      <c r="V24" s="49">
        <v>0.005076</v>
      </c>
      <c r="W24" s="49">
        <v>0.012381</v>
      </c>
      <c r="X24" s="49">
        <v>0.784407</v>
      </c>
      <c r="Y24" s="49">
        <v>0.5</v>
      </c>
      <c r="Z24" s="49">
        <v>0</v>
      </c>
      <c r="AA24" s="71">
        <v>24</v>
      </c>
      <c r="AB24" s="71"/>
      <c r="AC24" s="72"/>
      <c r="AD24" s="78" t="s">
        <v>1272</v>
      </c>
      <c r="AE24" s="78">
        <v>47</v>
      </c>
      <c r="AF24" s="78">
        <v>39</v>
      </c>
      <c r="AG24" s="78">
        <v>61</v>
      </c>
      <c r="AH24" s="78">
        <v>261</v>
      </c>
      <c r="AI24" s="78"/>
      <c r="AJ24" s="78"/>
      <c r="AK24" s="78"/>
      <c r="AL24" s="78"/>
      <c r="AM24" s="78"/>
      <c r="AN24" s="80">
        <v>39979.49204861111</v>
      </c>
      <c r="AO24" s="78"/>
      <c r="AP24" s="78" t="b">
        <v>1</v>
      </c>
      <c r="AQ24" s="78" t="b">
        <v>0</v>
      </c>
      <c r="AR24" s="78" t="b">
        <v>1</v>
      </c>
      <c r="AS24" s="78" t="s">
        <v>1182</v>
      </c>
      <c r="AT24" s="78">
        <v>0</v>
      </c>
      <c r="AU24" s="83" t="s">
        <v>1653</v>
      </c>
      <c r="AV24" s="78" t="b">
        <v>0</v>
      </c>
      <c r="AW24" s="78" t="s">
        <v>1705</v>
      </c>
      <c r="AX24" s="83" t="s">
        <v>1727</v>
      </c>
      <c r="AY24" s="78" t="s">
        <v>66</v>
      </c>
      <c r="AZ24" s="78" t="str">
        <f>REPLACE(INDEX(GroupVertices[Group],MATCH(Vertices[[#This Row],[Vertex]],GroupVertices[Vertex],0)),1,1,"")</f>
        <v>3</v>
      </c>
      <c r="BA24" s="48"/>
      <c r="BB24" s="48"/>
      <c r="BC24" s="48"/>
      <c r="BD24" s="48"/>
      <c r="BE24" s="48"/>
      <c r="BF24" s="48"/>
      <c r="BG24" s="120" t="s">
        <v>2298</v>
      </c>
      <c r="BH24" s="120" t="s">
        <v>2298</v>
      </c>
      <c r="BI24" s="120" t="s">
        <v>2370</v>
      </c>
      <c r="BJ24" s="120" t="s">
        <v>2370</v>
      </c>
      <c r="BK24" s="120">
        <v>0</v>
      </c>
      <c r="BL24" s="123">
        <v>0</v>
      </c>
      <c r="BM24" s="120">
        <v>0</v>
      </c>
      <c r="BN24" s="123">
        <v>0</v>
      </c>
      <c r="BO24" s="120">
        <v>0</v>
      </c>
      <c r="BP24" s="123">
        <v>0</v>
      </c>
      <c r="BQ24" s="120">
        <v>19</v>
      </c>
      <c r="BR24" s="123">
        <v>100</v>
      </c>
      <c r="BS24" s="120">
        <v>19</v>
      </c>
      <c r="BT24" s="2"/>
      <c r="BU24" s="3"/>
      <c r="BV24" s="3"/>
      <c r="BW24" s="3"/>
      <c r="BX24" s="3"/>
    </row>
    <row r="25" spans="1:76" ht="15">
      <c r="A25" s="64" t="s">
        <v>278</v>
      </c>
      <c r="B25" s="65"/>
      <c r="C25" s="65" t="s">
        <v>64</v>
      </c>
      <c r="D25" s="66">
        <v>1000</v>
      </c>
      <c r="E25" s="68"/>
      <c r="F25" s="100" t="s">
        <v>1675</v>
      </c>
      <c r="G25" s="65"/>
      <c r="H25" s="69" t="s">
        <v>278</v>
      </c>
      <c r="I25" s="70"/>
      <c r="J25" s="70"/>
      <c r="K25" s="69" t="s">
        <v>1823</v>
      </c>
      <c r="L25" s="73">
        <v>4.947156098653097</v>
      </c>
      <c r="M25" s="74">
        <v>3654.2880859375</v>
      </c>
      <c r="N25" s="74">
        <v>1069.76171875</v>
      </c>
      <c r="O25" s="75"/>
      <c r="P25" s="76"/>
      <c r="Q25" s="76"/>
      <c r="R25" s="86"/>
      <c r="S25" s="48">
        <v>5</v>
      </c>
      <c r="T25" s="48">
        <v>0</v>
      </c>
      <c r="U25" s="49">
        <v>2.644444</v>
      </c>
      <c r="V25" s="49">
        <v>0.005181</v>
      </c>
      <c r="W25" s="49">
        <v>0.01621</v>
      </c>
      <c r="X25" s="49">
        <v>0.939758</v>
      </c>
      <c r="Y25" s="49">
        <v>0.55</v>
      </c>
      <c r="Z25" s="49">
        <v>0</v>
      </c>
      <c r="AA25" s="71">
        <v>25</v>
      </c>
      <c r="AB25" s="71"/>
      <c r="AC25" s="72"/>
      <c r="AD25" s="78" t="s">
        <v>1273</v>
      </c>
      <c r="AE25" s="78">
        <v>2564</v>
      </c>
      <c r="AF25" s="78">
        <v>8493800</v>
      </c>
      <c r="AG25" s="78">
        <v>15204</v>
      </c>
      <c r="AH25" s="78">
        <v>1579</v>
      </c>
      <c r="AI25" s="78"/>
      <c r="AJ25" s="78" t="s">
        <v>1366</v>
      </c>
      <c r="AK25" s="78" t="s">
        <v>1449</v>
      </c>
      <c r="AL25" s="83" t="s">
        <v>1509</v>
      </c>
      <c r="AM25" s="78"/>
      <c r="AN25" s="80">
        <v>40070.941458333335</v>
      </c>
      <c r="AO25" s="83" t="s">
        <v>1589</v>
      </c>
      <c r="AP25" s="78" t="b">
        <v>0</v>
      </c>
      <c r="AQ25" s="78" t="b">
        <v>0</v>
      </c>
      <c r="AR25" s="78" t="b">
        <v>0</v>
      </c>
      <c r="AS25" s="78" t="s">
        <v>1182</v>
      </c>
      <c r="AT25" s="78">
        <v>22654</v>
      </c>
      <c r="AU25" s="83" t="s">
        <v>1653</v>
      </c>
      <c r="AV25" s="78" t="b">
        <v>1</v>
      </c>
      <c r="AW25" s="78" t="s">
        <v>1705</v>
      </c>
      <c r="AX25" s="83" t="s">
        <v>1728</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265</v>
      </c>
      <c r="B26" s="65"/>
      <c r="C26" s="65" t="s">
        <v>64</v>
      </c>
      <c r="D26" s="66">
        <v>292.94074893511436</v>
      </c>
      <c r="E26" s="68"/>
      <c r="F26" s="100" t="s">
        <v>1676</v>
      </c>
      <c r="G26" s="65"/>
      <c r="H26" s="69" t="s">
        <v>265</v>
      </c>
      <c r="I26" s="70"/>
      <c r="J26" s="70"/>
      <c r="K26" s="69" t="s">
        <v>1824</v>
      </c>
      <c r="L26" s="73">
        <v>369.772478903819</v>
      </c>
      <c r="M26" s="74">
        <v>4557.73291015625</v>
      </c>
      <c r="N26" s="74">
        <v>2187.8212890625</v>
      </c>
      <c r="O26" s="75"/>
      <c r="P26" s="76"/>
      <c r="Q26" s="76"/>
      <c r="R26" s="86"/>
      <c r="S26" s="48">
        <v>15</v>
      </c>
      <c r="T26" s="48">
        <v>1</v>
      </c>
      <c r="U26" s="49">
        <v>247.063492</v>
      </c>
      <c r="V26" s="49">
        <v>0.005495</v>
      </c>
      <c r="W26" s="49">
        <v>0.02986</v>
      </c>
      <c r="X26" s="49">
        <v>2.624091</v>
      </c>
      <c r="Y26" s="49">
        <v>0.18681318681318682</v>
      </c>
      <c r="Z26" s="49">
        <v>0</v>
      </c>
      <c r="AA26" s="71">
        <v>26</v>
      </c>
      <c r="AB26" s="71"/>
      <c r="AC26" s="72"/>
      <c r="AD26" s="78" t="s">
        <v>1274</v>
      </c>
      <c r="AE26" s="78">
        <v>51</v>
      </c>
      <c r="AF26" s="78">
        <v>60463</v>
      </c>
      <c r="AG26" s="78">
        <v>20332</v>
      </c>
      <c r="AH26" s="78">
        <v>3121</v>
      </c>
      <c r="AI26" s="78"/>
      <c r="AJ26" s="78" t="s">
        <v>1367</v>
      </c>
      <c r="AK26" s="78" t="s">
        <v>1450</v>
      </c>
      <c r="AL26" s="83" t="s">
        <v>1510</v>
      </c>
      <c r="AM26" s="78"/>
      <c r="AN26" s="80">
        <v>39690.061006944445</v>
      </c>
      <c r="AO26" s="83" t="s">
        <v>1590</v>
      </c>
      <c r="AP26" s="78" t="b">
        <v>0</v>
      </c>
      <c r="AQ26" s="78" t="b">
        <v>0</v>
      </c>
      <c r="AR26" s="78" t="b">
        <v>0</v>
      </c>
      <c r="AS26" s="78" t="s">
        <v>1182</v>
      </c>
      <c r="AT26" s="78">
        <v>2073</v>
      </c>
      <c r="AU26" s="83" t="s">
        <v>1653</v>
      </c>
      <c r="AV26" s="78" t="b">
        <v>1</v>
      </c>
      <c r="AW26" s="78" t="s">
        <v>1705</v>
      </c>
      <c r="AX26" s="83" t="s">
        <v>1729</v>
      </c>
      <c r="AY26" s="78" t="s">
        <v>66</v>
      </c>
      <c r="AZ26" s="78" t="str">
        <f>REPLACE(INDEX(GroupVertices[Group],MATCH(Vertices[[#This Row],[Vertex]],GroupVertices[Vertex],0)),1,1,"")</f>
        <v>3</v>
      </c>
      <c r="BA26" s="48" t="s">
        <v>2259</v>
      </c>
      <c r="BB26" s="48" t="s">
        <v>2259</v>
      </c>
      <c r="BC26" s="48" t="s">
        <v>556</v>
      </c>
      <c r="BD26" s="48" t="s">
        <v>556</v>
      </c>
      <c r="BE26" s="48" t="s">
        <v>2273</v>
      </c>
      <c r="BF26" s="48" t="s">
        <v>2280</v>
      </c>
      <c r="BG26" s="120" t="s">
        <v>2300</v>
      </c>
      <c r="BH26" s="120" t="s">
        <v>2346</v>
      </c>
      <c r="BI26" s="120" t="s">
        <v>2372</v>
      </c>
      <c r="BJ26" s="120" t="s">
        <v>2415</v>
      </c>
      <c r="BK26" s="120">
        <v>6</v>
      </c>
      <c r="BL26" s="123">
        <v>6.315789473684211</v>
      </c>
      <c r="BM26" s="120">
        <v>0</v>
      </c>
      <c r="BN26" s="123">
        <v>0</v>
      </c>
      <c r="BO26" s="120">
        <v>0</v>
      </c>
      <c r="BP26" s="123">
        <v>0</v>
      </c>
      <c r="BQ26" s="120">
        <v>89</v>
      </c>
      <c r="BR26" s="123">
        <v>93.6842105263158</v>
      </c>
      <c r="BS26" s="120">
        <v>95</v>
      </c>
      <c r="BT26" s="2"/>
      <c r="BU26" s="3"/>
      <c r="BV26" s="3"/>
      <c r="BW26" s="3"/>
      <c r="BX26" s="3"/>
    </row>
    <row r="27" spans="1:76" ht="15">
      <c r="A27" s="64" t="s">
        <v>221</v>
      </c>
      <c r="B27" s="65"/>
      <c r="C27" s="65" t="s">
        <v>64</v>
      </c>
      <c r="D27" s="66">
        <v>163.74142922128945</v>
      </c>
      <c r="E27" s="68"/>
      <c r="F27" s="100" t="s">
        <v>670</v>
      </c>
      <c r="G27" s="65"/>
      <c r="H27" s="69" t="s">
        <v>221</v>
      </c>
      <c r="I27" s="70"/>
      <c r="J27" s="70"/>
      <c r="K27" s="69" t="s">
        <v>1825</v>
      </c>
      <c r="L27" s="73">
        <v>1</v>
      </c>
      <c r="M27" s="74">
        <v>1422.77734375</v>
      </c>
      <c r="N27" s="74">
        <v>2297.411376953125</v>
      </c>
      <c r="O27" s="75"/>
      <c r="P27" s="76"/>
      <c r="Q27" s="76"/>
      <c r="R27" s="86"/>
      <c r="S27" s="48">
        <v>1</v>
      </c>
      <c r="T27" s="48">
        <v>1</v>
      </c>
      <c r="U27" s="49">
        <v>0</v>
      </c>
      <c r="V27" s="49">
        <v>0.005</v>
      </c>
      <c r="W27" s="49">
        <v>0.007463</v>
      </c>
      <c r="X27" s="49">
        <v>0.554592</v>
      </c>
      <c r="Y27" s="49">
        <v>0.5</v>
      </c>
      <c r="Z27" s="49">
        <v>0</v>
      </c>
      <c r="AA27" s="71">
        <v>27</v>
      </c>
      <c r="AB27" s="71"/>
      <c r="AC27" s="72"/>
      <c r="AD27" s="78" t="s">
        <v>1275</v>
      </c>
      <c r="AE27" s="78">
        <v>440</v>
      </c>
      <c r="AF27" s="78">
        <v>813</v>
      </c>
      <c r="AG27" s="78">
        <v>3791</v>
      </c>
      <c r="AH27" s="78">
        <v>1482</v>
      </c>
      <c r="AI27" s="78"/>
      <c r="AJ27" s="78" t="s">
        <v>1368</v>
      </c>
      <c r="AK27" s="78" t="s">
        <v>1451</v>
      </c>
      <c r="AL27" s="83" t="s">
        <v>1511</v>
      </c>
      <c r="AM27" s="78"/>
      <c r="AN27" s="80">
        <v>39625.0841087963</v>
      </c>
      <c r="AO27" s="83" t="s">
        <v>1591</v>
      </c>
      <c r="AP27" s="78" t="b">
        <v>0</v>
      </c>
      <c r="AQ27" s="78" t="b">
        <v>0</v>
      </c>
      <c r="AR27" s="78" t="b">
        <v>0</v>
      </c>
      <c r="AS27" s="78" t="s">
        <v>1182</v>
      </c>
      <c r="AT27" s="78">
        <v>175</v>
      </c>
      <c r="AU27" s="83" t="s">
        <v>1657</v>
      </c>
      <c r="AV27" s="78" t="b">
        <v>0</v>
      </c>
      <c r="AW27" s="78" t="s">
        <v>1705</v>
      </c>
      <c r="AX27" s="83" t="s">
        <v>1730</v>
      </c>
      <c r="AY27" s="78" t="s">
        <v>66</v>
      </c>
      <c r="AZ27" s="78" t="str">
        <f>REPLACE(INDEX(GroupVertices[Group],MATCH(Vertices[[#This Row],[Vertex]],GroupVertices[Vertex],0)),1,1,"")</f>
        <v>1</v>
      </c>
      <c r="BA27" s="48" t="s">
        <v>497</v>
      </c>
      <c r="BB27" s="48" t="s">
        <v>497</v>
      </c>
      <c r="BC27" s="48" t="s">
        <v>545</v>
      </c>
      <c r="BD27" s="48" t="s">
        <v>545</v>
      </c>
      <c r="BE27" s="48" t="s">
        <v>562</v>
      </c>
      <c r="BF27" s="48" t="s">
        <v>562</v>
      </c>
      <c r="BG27" s="120" t="s">
        <v>2301</v>
      </c>
      <c r="BH27" s="120" t="s">
        <v>2301</v>
      </c>
      <c r="BI27" s="120" t="s">
        <v>2373</v>
      </c>
      <c r="BJ27" s="120" t="s">
        <v>2373</v>
      </c>
      <c r="BK27" s="120">
        <v>1</v>
      </c>
      <c r="BL27" s="123">
        <v>6.666666666666667</v>
      </c>
      <c r="BM27" s="120">
        <v>0</v>
      </c>
      <c r="BN27" s="123">
        <v>0</v>
      </c>
      <c r="BO27" s="120">
        <v>0</v>
      </c>
      <c r="BP27" s="123">
        <v>0</v>
      </c>
      <c r="BQ27" s="120">
        <v>14</v>
      </c>
      <c r="BR27" s="123">
        <v>93.33333333333333</v>
      </c>
      <c r="BS27" s="120">
        <v>15</v>
      </c>
      <c r="BT27" s="2"/>
      <c r="BU27" s="3"/>
      <c r="BV27" s="3"/>
      <c r="BW27" s="3"/>
      <c r="BX27" s="3"/>
    </row>
    <row r="28" spans="1:76" ht="15">
      <c r="A28" s="64" t="s">
        <v>222</v>
      </c>
      <c r="B28" s="65"/>
      <c r="C28" s="65" t="s">
        <v>64</v>
      </c>
      <c r="D28" s="66">
        <v>162.51116579132378</v>
      </c>
      <c r="E28" s="68"/>
      <c r="F28" s="100" t="s">
        <v>671</v>
      </c>
      <c r="G28" s="65"/>
      <c r="H28" s="69" t="s">
        <v>222</v>
      </c>
      <c r="I28" s="70"/>
      <c r="J28" s="70"/>
      <c r="K28" s="69" t="s">
        <v>1826</v>
      </c>
      <c r="L28" s="73">
        <v>1</v>
      </c>
      <c r="M28" s="74">
        <v>1053.5728759765625</v>
      </c>
      <c r="N28" s="74">
        <v>2391.010498046875</v>
      </c>
      <c r="O28" s="75"/>
      <c r="P28" s="76"/>
      <c r="Q28" s="76"/>
      <c r="R28" s="86"/>
      <c r="S28" s="48">
        <v>0</v>
      </c>
      <c r="T28" s="48">
        <v>2</v>
      </c>
      <c r="U28" s="49">
        <v>0</v>
      </c>
      <c r="V28" s="49">
        <v>0.005</v>
      </c>
      <c r="W28" s="49">
        <v>0.007463</v>
      </c>
      <c r="X28" s="49">
        <v>0.554592</v>
      </c>
      <c r="Y28" s="49">
        <v>0.5</v>
      </c>
      <c r="Z28" s="49">
        <v>0</v>
      </c>
      <c r="AA28" s="71">
        <v>28</v>
      </c>
      <c r="AB28" s="71"/>
      <c r="AC28" s="72"/>
      <c r="AD28" s="78" t="s">
        <v>1276</v>
      </c>
      <c r="AE28" s="78">
        <v>572</v>
      </c>
      <c r="AF28" s="78">
        <v>245</v>
      </c>
      <c r="AG28" s="78">
        <v>1291</v>
      </c>
      <c r="AH28" s="78">
        <v>165</v>
      </c>
      <c r="AI28" s="78"/>
      <c r="AJ28" s="78" t="s">
        <v>1369</v>
      </c>
      <c r="AK28" s="78" t="s">
        <v>1451</v>
      </c>
      <c r="AL28" s="83" t="s">
        <v>1512</v>
      </c>
      <c r="AM28" s="78"/>
      <c r="AN28" s="80">
        <v>43308.83645833333</v>
      </c>
      <c r="AO28" s="83" t="s">
        <v>1592</v>
      </c>
      <c r="AP28" s="78" t="b">
        <v>0</v>
      </c>
      <c r="AQ28" s="78" t="b">
        <v>0</v>
      </c>
      <c r="AR28" s="78" t="b">
        <v>0</v>
      </c>
      <c r="AS28" s="78" t="s">
        <v>1182</v>
      </c>
      <c r="AT28" s="78">
        <v>6</v>
      </c>
      <c r="AU28" s="83" t="s">
        <v>1653</v>
      </c>
      <c r="AV28" s="78" t="b">
        <v>0</v>
      </c>
      <c r="AW28" s="78" t="s">
        <v>1705</v>
      </c>
      <c r="AX28" s="83" t="s">
        <v>1731</v>
      </c>
      <c r="AY28" s="78" t="s">
        <v>66</v>
      </c>
      <c r="AZ28" s="78" t="str">
        <f>REPLACE(INDEX(GroupVertices[Group],MATCH(Vertices[[#This Row],[Vertex]],GroupVertices[Vertex],0)),1,1,"")</f>
        <v>1</v>
      </c>
      <c r="BA28" s="48" t="s">
        <v>497</v>
      </c>
      <c r="BB28" s="48" t="s">
        <v>497</v>
      </c>
      <c r="BC28" s="48" t="s">
        <v>545</v>
      </c>
      <c r="BD28" s="48" t="s">
        <v>545</v>
      </c>
      <c r="BE28" s="48" t="s">
        <v>562</v>
      </c>
      <c r="BF28" s="48" t="s">
        <v>562</v>
      </c>
      <c r="BG28" s="120" t="s">
        <v>2302</v>
      </c>
      <c r="BH28" s="120" t="s">
        <v>2302</v>
      </c>
      <c r="BI28" s="120" t="s">
        <v>2374</v>
      </c>
      <c r="BJ28" s="120" t="s">
        <v>2374</v>
      </c>
      <c r="BK28" s="120">
        <v>1</v>
      </c>
      <c r="BL28" s="123">
        <v>5.882352941176471</v>
      </c>
      <c r="BM28" s="120">
        <v>0</v>
      </c>
      <c r="BN28" s="123">
        <v>0</v>
      </c>
      <c r="BO28" s="120">
        <v>0</v>
      </c>
      <c r="BP28" s="123">
        <v>0</v>
      </c>
      <c r="BQ28" s="120">
        <v>16</v>
      </c>
      <c r="BR28" s="123">
        <v>94.11764705882354</v>
      </c>
      <c r="BS28" s="120">
        <v>17</v>
      </c>
      <c r="BT28" s="2"/>
      <c r="BU28" s="3"/>
      <c r="BV28" s="3"/>
      <c r="BW28" s="3"/>
      <c r="BX28" s="3"/>
    </row>
    <row r="29" spans="1:76" ht="15">
      <c r="A29" s="64" t="s">
        <v>223</v>
      </c>
      <c r="B29" s="65"/>
      <c r="C29" s="65" t="s">
        <v>64</v>
      </c>
      <c r="D29" s="66">
        <v>164.8157437657665</v>
      </c>
      <c r="E29" s="68"/>
      <c r="F29" s="100" t="s">
        <v>672</v>
      </c>
      <c r="G29" s="65"/>
      <c r="H29" s="69" t="s">
        <v>223</v>
      </c>
      <c r="I29" s="70"/>
      <c r="J29" s="70"/>
      <c r="K29" s="69" t="s">
        <v>1827</v>
      </c>
      <c r="L29" s="73">
        <v>1</v>
      </c>
      <c r="M29" s="74">
        <v>1383.794677734375</v>
      </c>
      <c r="N29" s="74">
        <v>352.9058837890625</v>
      </c>
      <c r="O29" s="75"/>
      <c r="P29" s="76"/>
      <c r="Q29" s="76"/>
      <c r="R29" s="86"/>
      <c r="S29" s="48">
        <v>0</v>
      </c>
      <c r="T29" s="48">
        <v>1</v>
      </c>
      <c r="U29" s="49">
        <v>0</v>
      </c>
      <c r="V29" s="49">
        <v>0.004975</v>
      </c>
      <c r="W29" s="49">
        <v>0.006828</v>
      </c>
      <c r="X29" s="49">
        <v>0.318891</v>
      </c>
      <c r="Y29" s="49">
        <v>0</v>
      </c>
      <c r="Z29" s="49">
        <v>0</v>
      </c>
      <c r="AA29" s="71">
        <v>29</v>
      </c>
      <c r="AB29" s="71"/>
      <c r="AC29" s="72"/>
      <c r="AD29" s="78" t="s">
        <v>1277</v>
      </c>
      <c r="AE29" s="78">
        <v>1188</v>
      </c>
      <c r="AF29" s="78">
        <v>1309</v>
      </c>
      <c r="AG29" s="78">
        <v>12137</v>
      </c>
      <c r="AH29" s="78">
        <v>8115</v>
      </c>
      <c r="AI29" s="78"/>
      <c r="AJ29" s="78" t="s">
        <v>1370</v>
      </c>
      <c r="AK29" s="78" t="s">
        <v>1452</v>
      </c>
      <c r="AL29" s="83" t="s">
        <v>1513</v>
      </c>
      <c r="AM29" s="78"/>
      <c r="AN29" s="80">
        <v>40156.91337962963</v>
      </c>
      <c r="AO29" s="83" t="s">
        <v>1593</v>
      </c>
      <c r="AP29" s="78" t="b">
        <v>0</v>
      </c>
      <c r="AQ29" s="78" t="b">
        <v>0</v>
      </c>
      <c r="AR29" s="78" t="b">
        <v>1</v>
      </c>
      <c r="AS29" s="78" t="s">
        <v>1182</v>
      </c>
      <c r="AT29" s="78">
        <v>64</v>
      </c>
      <c r="AU29" s="83" t="s">
        <v>1658</v>
      </c>
      <c r="AV29" s="78" t="b">
        <v>0</v>
      </c>
      <c r="AW29" s="78" t="s">
        <v>1705</v>
      </c>
      <c r="AX29" s="83" t="s">
        <v>1732</v>
      </c>
      <c r="AY29" s="78" t="s">
        <v>66</v>
      </c>
      <c r="AZ29" s="78" t="str">
        <f>REPLACE(INDEX(GroupVertices[Group],MATCH(Vertices[[#This Row],[Vertex]],GroupVertices[Vertex],0)),1,1,"")</f>
        <v>1</v>
      </c>
      <c r="BA29" s="48" t="s">
        <v>498</v>
      </c>
      <c r="BB29" s="48" t="s">
        <v>498</v>
      </c>
      <c r="BC29" s="48" t="s">
        <v>547</v>
      </c>
      <c r="BD29" s="48" t="s">
        <v>547</v>
      </c>
      <c r="BE29" s="48"/>
      <c r="BF29" s="48"/>
      <c r="BG29" s="120" t="s">
        <v>2303</v>
      </c>
      <c r="BH29" s="120" t="s">
        <v>2303</v>
      </c>
      <c r="BI29" s="120" t="s">
        <v>2375</v>
      </c>
      <c r="BJ29" s="120" t="s">
        <v>2375</v>
      </c>
      <c r="BK29" s="120">
        <v>0</v>
      </c>
      <c r="BL29" s="123">
        <v>0</v>
      </c>
      <c r="BM29" s="120">
        <v>1</v>
      </c>
      <c r="BN29" s="123">
        <v>14.285714285714286</v>
      </c>
      <c r="BO29" s="120">
        <v>0</v>
      </c>
      <c r="BP29" s="123">
        <v>0</v>
      </c>
      <c r="BQ29" s="120">
        <v>6</v>
      </c>
      <c r="BR29" s="123">
        <v>85.71428571428571</v>
      </c>
      <c r="BS29" s="120">
        <v>7</v>
      </c>
      <c r="BT29" s="2"/>
      <c r="BU29" s="3"/>
      <c r="BV29" s="3"/>
      <c r="BW29" s="3"/>
      <c r="BX29" s="3"/>
    </row>
    <row r="30" spans="1:76" ht="15">
      <c r="A30" s="64" t="s">
        <v>224</v>
      </c>
      <c r="B30" s="65"/>
      <c r="C30" s="65" t="s">
        <v>64</v>
      </c>
      <c r="D30" s="66">
        <v>165.12764153674374</v>
      </c>
      <c r="E30" s="68"/>
      <c r="F30" s="100" t="s">
        <v>673</v>
      </c>
      <c r="G30" s="65"/>
      <c r="H30" s="69" t="s">
        <v>224</v>
      </c>
      <c r="I30" s="70"/>
      <c r="J30" s="70"/>
      <c r="K30" s="69" t="s">
        <v>1828</v>
      </c>
      <c r="L30" s="73">
        <v>1</v>
      </c>
      <c r="M30" s="74">
        <v>259.3341979980469</v>
      </c>
      <c r="N30" s="74">
        <v>6253.3876953125</v>
      </c>
      <c r="O30" s="75"/>
      <c r="P30" s="76"/>
      <c r="Q30" s="76"/>
      <c r="R30" s="86"/>
      <c r="S30" s="48">
        <v>0</v>
      </c>
      <c r="T30" s="48">
        <v>1</v>
      </c>
      <c r="U30" s="49">
        <v>0</v>
      </c>
      <c r="V30" s="49">
        <v>0.004975</v>
      </c>
      <c r="W30" s="49">
        <v>0.006828</v>
      </c>
      <c r="X30" s="49">
        <v>0.318891</v>
      </c>
      <c r="Y30" s="49">
        <v>0</v>
      </c>
      <c r="Z30" s="49">
        <v>0</v>
      </c>
      <c r="AA30" s="71">
        <v>30</v>
      </c>
      <c r="AB30" s="71"/>
      <c r="AC30" s="72"/>
      <c r="AD30" s="78" t="s">
        <v>1278</v>
      </c>
      <c r="AE30" s="78">
        <v>1056</v>
      </c>
      <c r="AF30" s="78">
        <v>1453</v>
      </c>
      <c r="AG30" s="78">
        <v>9909</v>
      </c>
      <c r="AH30" s="78">
        <v>1325</v>
      </c>
      <c r="AI30" s="78"/>
      <c r="AJ30" s="78" t="s">
        <v>1371</v>
      </c>
      <c r="AK30" s="78" t="s">
        <v>1453</v>
      </c>
      <c r="AL30" s="83" t="s">
        <v>1514</v>
      </c>
      <c r="AM30" s="78"/>
      <c r="AN30" s="80">
        <v>40351.05979166667</v>
      </c>
      <c r="AO30" s="83" t="s">
        <v>1594</v>
      </c>
      <c r="AP30" s="78" t="b">
        <v>0</v>
      </c>
      <c r="AQ30" s="78" t="b">
        <v>0</v>
      </c>
      <c r="AR30" s="78" t="b">
        <v>0</v>
      </c>
      <c r="AS30" s="78" t="s">
        <v>1182</v>
      </c>
      <c r="AT30" s="78">
        <v>56</v>
      </c>
      <c r="AU30" s="83" t="s">
        <v>1659</v>
      </c>
      <c r="AV30" s="78" t="b">
        <v>0</v>
      </c>
      <c r="AW30" s="78" t="s">
        <v>1705</v>
      </c>
      <c r="AX30" s="83" t="s">
        <v>1733</v>
      </c>
      <c r="AY30" s="78" t="s">
        <v>66</v>
      </c>
      <c r="AZ30" s="78" t="str">
        <f>REPLACE(INDEX(GroupVertices[Group],MATCH(Vertices[[#This Row],[Vertex]],GroupVertices[Vertex],0)),1,1,"")</f>
        <v>1</v>
      </c>
      <c r="BA30" s="48"/>
      <c r="BB30" s="48"/>
      <c r="BC30" s="48"/>
      <c r="BD30" s="48"/>
      <c r="BE30" s="48"/>
      <c r="BF30" s="48"/>
      <c r="BG30" s="120" t="s">
        <v>2304</v>
      </c>
      <c r="BH30" s="120" t="s">
        <v>2304</v>
      </c>
      <c r="BI30" s="120" t="s">
        <v>2376</v>
      </c>
      <c r="BJ30" s="120" t="s">
        <v>2376</v>
      </c>
      <c r="BK30" s="120">
        <v>1</v>
      </c>
      <c r="BL30" s="123">
        <v>7.142857142857143</v>
      </c>
      <c r="BM30" s="120">
        <v>0</v>
      </c>
      <c r="BN30" s="123">
        <v>0</v>
      </c>
      <c r="BO30" s="120">
        <v>0</v>
      </c>
      <c r="BP30" s="123">
        <v>0</v>
      </c>
      <c r="BQ30" s="120">
        <v>13</v>
      </c>
      <c r="BR30" s="123">
        <v>92.85714285714286</v>
      </c>
      <c r="BS30" s="120">
        <v>14</v>
      </c>
      <c r="BT30" s="2"/>
      <c r="BU30" s="3"/>
      <c r="BV30" s="3"/>
      <c r="BW30" s="3"/>
      <c r="BX30" s="3"/>
    </row>
    <row r="31" spans="1:76" ht="15">
      <c r="A31" s="64" t="s">
        <v>225</v>
      </c>
      <c r="B31" s="65"/>
      <c r="C31" s="65" t="s">
        <v>64</v>
      </c>
      <c r="D31" s="66">
        <v>168.51086596914934</v>
      </c>
      <c r="E31" s="68"/>
      <c r="F31" s="100" t="s">
        <v>674</v>
      </c>
      <c r="G31" s="65"/>
      <c r="H31" s="69" t="s">
        <v>225</v>
      </c>
      <c r="I31" s="70"/>
      <c r="J31" s="70"/>
      <c r="K31" s="69" t="s">
        <v>1829</v>
      </c>
      <c r="L31" s="73">
        <v>14.113752681517134</v>
      </c>
      <c r="M31" s="74">
        <v>9585.9814453125</v>
      </c>
      <c r="N31" s="74">
        <v>6260.24462890625</v>
      </c>
      <c r="O31" s="75"/>
      <c r="P31" s="76"/>
      <c r="Q31" s="76"/>
      <c r="R31" s="86"/>
      <c r="S31" s="48">
        <v>3</v>
      </c>
      <c r="T31" s="48">
        <v>5</v>
      </c>
      <c r="U31" s="49">
        <v>8.785714</v>
      </c>
      <c r="V31" s="49">
        <v>0.003745</v>
      </c>
      <c r="W31" s="49">
        <v>0.005601</v>
      </c>
      <c r="X31" s="49">
        <v>1.110527</v>
      </c>
      <c r="Y31" s="49">
        <v>0.43333333333333335</v>
      </c>
      <c r="Z31" s="49">
        <v>0.3333333333333333</v>
      </c>
      <c r="AA31" s="71">
        <v>31</v>
      </c>
      <c r="AB31" s="71"/>
      <c r="AC31" s="72"/>
      <c r="AD31" s="78" t="s">
        <v>1279</v>
      </c>
      <c r="AE31" s="78">
        <v>1519</v>
      </c>
      <c r="AF31" s="78">
        <v>3015</v>
      </c>
      <c r="AG31" s="78">
        <v>3836</v>
      </c>
      <c r="AH31" s="78">
        <v>1515</v>
      </c>
      <c r="AI31" s="78"/>
      <c r="AJ31" s="78" t="s">
        <v>1372</v>
      </c>
      <c r="AK31" s="78" t="s">
        <v>1454</v>
      </c>
      <c r="AL31" s="83" t="s">
        <v>1515</v>
      </c>
      <c r="AM31" s="78"/>
      <c r="AN31" s="80">
        <v>39396.72930555556</v>
      </c>
      <c r="AO31" s="83" t="s">
        <v>1595</v>
      </c>
      <c r="AP31" s="78" t="b">
        <v>0</v>
      </c>
      <c r="AQ31" s="78" t="b">
        <v>0</v>
      </c>
      <c r="AR31" s="78" t="b">
        <v>1</v>
      </c>
      <c r="AS31" s="78" t="s">
        <v>1182</v>
      </c>
      <c r="AT31" s="78">
        <v>318</v>
      </c>
      <c r="AU31" s="83" t="s">
        <v>1660</v>
      </c>
      <c r="AV31" s="78" t="b">
        <v>0</v>
      </c>
      <c r="AW31" s="78" t="s">
        <v>1705</v>
      </c>
      <c r="AX31" s="83" t="s">
        <v>1734</v>
      </c>
      <c r="AY31" s="78" t="s">
        <v>66</v>
      </c>
      <c r="AZ31" s="78" t="str">
        <f>REPLACE(INDEX(GroupVertices[Group],MATCH(Vertices[[#This Row],[Vertex]],GroupVertices[Vertex],0)),1,1,"")</f>
        <v>5</v>
      </c>
      <c r="BA31" s="48" t="s">
        <v>499</v>
      </c>
      <c r="BB31" s="48" t="s">
        <v>499</v>
      </c>
      <c r="BC31" s="48" t="s">
        <v>547</v>
      </c>
      <c r="BD31" s="48" t="s">
        <v>547</v>
      </c>
      <c r="BE31" s="48" t="s">
        <v>562</v>
      </c>
      <c r="BF31" s="48" t="s">
        <v>562</v>
      </c>
      <c r="BG31" s="120" t="s">
        <v>2305</v>
      </c>
      <c r="BH31" s="120" t="s">
        <v>2305</v>
      </c>
      <c r="BI31" s="120" t="s">
        <v>2377</v>
      </c>
      <c r="BJ31" s="120" t="s">
        <v>2377</v>
      </c>
      <c r="BK31" s="120">
        <v>0</v>
      </c>
      <c r="BL31" s="123">
        <v>0</v>
      </c>
      <c r="BM31" s="120">
        <v>0</v>
      </c>
      <c r="BN31" s="123">
        <v>0</v>
      </c>
      <c r="BO31" s="120">
        <v>0</v>
      </c>
      <c r="BP31" s="123">
        <v>0</v>
      </c>
      <c r="BQ31" s="120">
        <v>24</v>
      </c>
      <c r="BR31" s="123">
        <v>100</v>
      </c>
      <c r="BS31" s="120">
        <v>24</v>
      </c>
      <c r="BT31" s="2"/>
      <c r="BU31" s="3"/>
      <c r="BV31" s="3"/>
      <c r="BW31" s="3"/>
      <c r="BX31" s="3"/>
    </row>
    <row r="32" spans="1:76" ht="15">
      <c r="A32" s="64" t="s">
        <v>226</v>
      </c>
      <c r="B32" s="65"/>
      <c r="C32" s="65" t="s">
        <v>64</v>
      </c>
      <c r="D32" s="66">
        <v>196.0531719118316</v>
      </c>
      <c r="E32" s="68"/>
      <c r="F32" s="100" t="s">
        <v>675</v>
      </c>
      <c r="G32" s="65"/>
      <c r="H32" s="69" t="s">
        <v>226</v>
      </c>
      <c r="I32" s="70"/>
      <c r="J32" s="70"/>
      <c r="K32" s="69" t="s">
        <v>1830</v>
      </c>
      <c r="L32" s="73">
        <v>109.43190258890176</v>
      </c>
      <c r="M32" s="74">
        <v>9383.5498046875</v>
      </c>
      <c r="N32" s="74">
        <v>5175.953125</v>
      </c>
      <c r="O32" s="75"/>
      <c r="P32" s="76"/>
      <c r="Q32" s="76"/>
      <c r="R32" s="86"/>
      <c r="S32" s="48">
        <v>3</v>
      </c>
      <c r="T32" s="48">
        <v>6</v>
      </c>
      <c r="U32" s="49">
        <v>72.645238</v>
      </c>
      <c r="V32" s="49">
        <v>0.005155</v>
      </c>
      <c r="W32" s="49">
        <v>0.011177</v>
      </c>
      <c r="X32" s="49">
        <v>1.105791</v>
      </c>
      <c r="Y32" s="49">
        <v>0.5333333333333333</v>
      </c>
      <c r="Z32" s="49">
        <v>0.5</v>
      </c>
      <c r="AA32" s="71">
        <v>32</v>
      </c>
      <c r="AB32" s="71"/>
      <c r="AC32" s="72"/>
      <c r="AD32" s="78" t="s">
        <v>1280</v>
      </c>
      <c r="AE32" s="78">
        <v>10916</v>
      </c>
      <c r="AF32" s="78">
        <v>15731</v>
      </c>
      <c r="AG32" s="78">
        <v>52518</v>
      </c>
      <c r="AH32" s="78">
        <v>3984</v>
      </c>
      <c r="AI32" s="78"/>
      <c r="AJ32" s="78" t="s">
        <v>1373</v>
      </c>
      <c r="AK32" s="78" t="s">
        <v>1455</v>
      </c>
      <c r="AL32" s="83" t="s">
        <v>1516</v>
      </c>
      <c r="AM32" s="78"/>
      <c r="AN32" s="80">
        <v>39387.58744212963</v>
      </c>
      <c r="AO32" s="83" t="s">
        <v>1596</v>
      </c>
      <c r="AP32" s="78" t="b">
        <v>0</v>
      </c>
      <c r="AQ32" s="78" t="b">
        <v>0</v>
      </c>
      <c r="AR32" s="78" t="b">
        <v>1</v>
      </c>
      <c r="AS32" s="78" t="s">
        <v>1182</v>
      </c>
      <c r="AT32" s="78">
        <v>1958</v>
      </c>
      <c r="AU32" s="83" t="s">
        <v>1653</v>
      </c>
      <c r="AV32" s="78" t="b">
        <v>0</v>
      </c>
      <c r="AW32" s="78" t="s">
        <v>1705</v>
      </c>
      <c r="AX32" s="83" t="s">
        <v>1735</v>
      </c>
      <c r="AY32" s="78" t="s">
        <v>66</v>
      </c>
      <c r="AZ32" s="78" t="str">
        <f>REPLACE(INDEX(GroupVertices[Group],MATCH(Vertices[[#This Row],[Vertex]],GroupVertices[Vertex],0)),1,1,"")</f>
        <v>5</v>
      </c>
      <c r="BA32" s="48"/>
      <c r="BB32" s="48"/>
      <c r="BC32" s="48"/>
      <c r="BD32" s="48"/>
      <c r="BE32" s="48"/>
      <c r="BF32" s="48"/>
      <c r="BG32" s="120" t="s">
        <v>2306</v>
      </c>
      <c r="BH32" s="120" t="s">
        <v>2306</v>
      </c>
      <c r="BI32" s="120" t="s">
        <v>2378</v>
      </c>
      <c r="BJ32" s="120" t="s">
        <v>2378</v>
      </c>
      <c r="BK32" s="120">
        <v>2</v>
      </c>
      <c r="BL32" s="123">
        <v>9.090909090909092</v>
      </c>
      <c r="BM32" s="120">
        <v>0</v>
      </c>
      <c r="BN32" s="123">
        <v>0</v>
      </c>
      <c r="BO32" s="120">
        <v>0</v>
      </c>
      <c r="BP32" s="123">
        <v>0</v>
      </c>
      <c r="BQ32" s="120">
        <v>20</v>
      </c>
      <c r="BR32" s="123">
        <v>90.9090909090909</v>
      </c>
      <c r="BS32" s="120">
        <v>22</v>
      </c>
      <c r="BT32" s="2"/>
      <c r="BU32" s="3"/>
      <c r="BV32" s="3"/>
      <c r="BW32" s="3"/>
      <c r="BX32" s="3"/>
    </row>
    <row r="33" spans="1:76" ht="15">
      <c r="A33" s="64" t="s">
        <v>279</v>
      </c>
      <c r="B33" s="65"/>
      <c r="C33" s="65" t="s">
        <v>64</v>
      </c>
      <c r="D33" s="66">
        <v>168.5433553202928</v>
      </c>
      <c r="E33" s="68"/>
      <c r="F33" s="100" t="s">
        <v>1677</v>
      </c>
      <c r="G33" s="65"/>
      <c r="H33" s="69" t="s">
        <v>279</v>
      </c>
      <c r="I33" s="70"/>
      <c r="J33" s="70"/>
      <c r="K33" s="69" t="s">
        <v>1831</v>
      </c>
      <c r="L33" s="73">
        <v>1</v>
      </c>
      <c r="M33" s="74">
        <v>9804.087890625</v>
      </c>
      <c r="N33" s="74">
        <v>8390.1015625</v>
      </c>
      <c r="O33" s="75"/>
      <c r="P33" s="76"/>
      <c r="Q33" s="76"/>
      <c r="R33" s="86"/>
      <c r="S33" s="48">
        <v>4</v>
      </c>
      <c r="T33" s="48">
        <v>0</v>
      </c>
      <c r="U33" s="49">
        <v>0</v>
      </c>
      <c r="V33" s="49">
        <v>0.003676</v>
      </c>
      <c r="W33" s="49">
        <v>0.003984</v>
      </c>
      <c r="X33" s="49">
        <v>0.76851</v>
      </c>
      <c r="Y33" s="49">
        <v>0.9166666666666666</v>
      </c>
      <c r="Z33" s="49">
        <v>0</v>
      </c>
      <c r="AA33" s="71">
        <v>33</v>
      </c>
      <c r="AB33" s="71"/>
      <c r="AC33" s="72"/>
      <c r="AD33" s="78" t="s">
        <v>1281</v>
      </c>
      <c r="AE33" s="78">
        <v>4057</v>
      </c>
      <c r="AF33" s="78">
        <v>3030</v>
      </c>
      <c r="AG33" s="78">
        <v>16707</v>
      </c>
      <c r="AH33" s="78">
        <v>3072</v>
      </c>
      <c r="AI33" s="78"/>
      <c r="AJ33" s="78" t="s">
        <v>1374</v>
      </c>
      <c r="AK33" s="78" t="s">
        <v>1456</v>
      </c>
      <c r="AL33" s="83" t="s">
        <v>1517</v>
      </c>
      <c r="AM33" s="78"/>
      <c r="AN33" s="80">
        <v>40210.62090277778</v>
      </c>
      <c r="AO33" s="83" t="s">
        <v>1597</v>
      </c>
      <c r="AP33" s="78" t="b">
        <v>0</v>
      </c>
      <c r="AQ33" s="78" t="b">
        <v>0</v>
      </c>
      <c r="AR33" s="78" t="b">
        <v>1</v>
      </c>
      <c r="AS33" s="78" t="s">
        <v>1182</v>
      </c>
      <c r="AT33" s="78">
        <v>463</v>
      </c>
      <c r="AU33" s="83" t="s">
        <v>1653</v>
      </c>
      <c r="AV33" s="78" t="b">
        <v>0</v>
      </c>
      <c r="AW33" s="78" t="s">
        <v>1705</v>
      </c>
      <c r="AX33" s="83" t="s">
        <v>1736</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256</v>
      </c>
      <c r="B34" s="65"/>
      <c r="C34" s="65" t="s">
        <v>64</v>
      </c>
      <c r="D34" s="66">
        <v>168.2942702948596</v>
      </c>
      <c r="E34" s="68"/>
      <c r="F34" s="100" t="s">
        <v>704</v>
      </c>
      <c r="G34" s="65"/>
      <c r="H34" s="69" t="s">
        <v>256</v>
      </c>
      <c r="I34" s="70"/>
      <c r="J34" s="70"/>
      <c r="K34" s="69" t="s">
        <v>1832</v>
      </c>
      <c r="L34" s="73">
        <v>94.23321626361785</v>
      </c>
      <c r="M34" s="74">
        <v>4814.28662109375</v>
      </c>
      <c r="N34" s="74">
        <v>4481.90478515625</v>
      </c>
      <c r="O34" s="75"/>
      <c r="P34" s="76"/>
      <c r="Q34" s="76"/>
      <c r="R34" s="86"/>
      <c r="S34" s="48">
        <v>2</v>
      </c>
      <c r="T34" s="48">
        <v>3</v>
      </c>
      <c r="U34" s="49">
        <v>62.462698</v>
      </c>
      <c r="V34" s="49">
        <v>0.005128</v>
      </c>
      <c r="W34" s="49">
        <v>0.009157</v>
      </c>
      <c r="X34" s="49">
        <v>0.820224</v>
      </c>
      <c r="Y34" s="49">
        <v>0.08333333333333333</v>
      </c>
      <c r="Z34" s="49">
        <v>0.25</v>
      </c>
      <c r="AA34" s="71">
        <v>34</v>
      </c>
      <c r="AB34" s="71"/>
      <c r="AC34" s="72"/>
      <c r="AD34" s="78" t="s">
        <v>1282</v>
      </c>
      <c r="AE34" s="78">
        <v>3925</v>
      </c>
      <c r="AF34" s="78">
        <v>2915</v>
      </c>
      <c r="AG34" s="78">
        <v>19497</v>
      </c>
      <c r="AH34" s="78">
        <v>11118</v>
      </c>
      <c r="AI34" s="78"/>
      <c r="AJ34" s="78" t="s">
        <v>1375</v>
      </c>
      <c r="AK34" s="78" t="s">
        <v>1457</v>
      </c>
      <c r="AL34" s="83" t="s">
        <v>1518</v>
      </c>
      <c r="AM34" s="78"/>
      <c r="AN34" s="80">
        <v>39611.183657407404</v>
      </c>
      <c r="AO34" s="83" t="s">
        <v>1598</v>
      </c>
      <c r="AP34" s="78" t="b">
        <v>0</v>
      </c>
      <c r="AQ34" s="78" t="b">
        <v>0</v>
      </c>
      <c r="AR34" s="78" t="b">
        <v>1</v>
      </c>
      <c r="AS34" s="78" t="s">
        <v>1182</v>
      </c>
      <c r="AT34" s="78">
        <v>454</v>
      </c>
      <c r="AU34" s="83" t="s">
        <v>1655</v>
      </c>
      <c r="AV34" s="78" t="b">
        <v>0</v>
      </c>
      <c r="AW34" s="78" t="s">
        <v>1705</v>
      </c>
      <c r="AX34" s="83" t="s">
        <v>1737</v>
      </c>
      <c r="AY34" s="78" t="s">
        <v>66</v>
      </c>
      <c r="AZ34" s="78" t="str">
        <f>REPLACE(INDEX(GroupVertices[Group],MATCH(Vertices[[#This Row],[Vertex]],GroupVertices[Vertex],0)),1,1,"")</f>
        <v>2</v>
      </c>
      <c r="BA34" s="48"/>
      <c r="BB34" s="48"/>
      <c r="BC34" s="48"/>
      <c r="BD34" s="48"/>
      <c r="BE34" s="48"/>
      <c r="BF34" s="48"/>
      <c r="BG34" s="120" t="s">
        <v>2307</v>
      </c>
      <c r="BH34" s="120" t="s">
        <v>2307</v>
      </c>
      <c r="BI34" s="120" t="s">
        <v>2379</v>
      </c>
      <c r="BJ34" s="120" t="s">
        <v>2379</v>
      </c>
      <c r="BK34" s="120">
        <v>2</v>
      </c>
      <c r="BL34" s="123">
        <v>4.545454545454546</v>
      </c>
      <c r="BM34" s="120">
        <v>1</v>
      </c>
      <c r="BN34" s="123">
        <v>2.272727272727273</v>
      </c>
      <c r="BO34" s="120">
        <v>0</v>
      </c>
      <c r="BP34" s="123">
        <v>0</v>
      </c>
      <c r="BQ34" s="120">
        <v>41</v>
      </c>
      <c r="BR34" s="123">
        <v>93.18181818181819</v>
      </c>
      <c r="BS34" s="120">
        <v>44</v>
      </c>
      <c r="BT34" s="2"/>
      <c r="BU34" s="3"/>
      <c r="BV34" s="3"/>
      <c r="BW34" s="3"/>
      <c r="BX34" s="3"/>
    </row>
    <row r="35" spans="1:76" ht="15">
      <c r="A35" s="64" t="s">
        <v>227</v>
      </c>
      <c r="B35" s="65"/>
      <c r="C35" s="65" t="s">
        <v>64</v>
      </c>
      <c r="D35" s="66">
        <v>164.52117364873249</v>
      </c>
      <c r="E35" s="68"/>
      <c r="F35" s="100" t="s">
        <v>676</v>
      </c>
      <c r="G35" s="65"/>
      <c r="H35" s="69" t="s">
        <v>227</v>
      </c>
      <c r="I35" s="70"/>
      <c r="J35" s="70"/>
      <c r="K35" s="69" t="s">
        <v>1833</v>
      </c>
      <c r="L35" s="73">
        <v>109.43190258890176</v>
      </c>
      <c r="M35" s="74">
        <v>9365.2763671875</v>
      </c>
      <c r="N35" s="74">
        <v>9646.09375</v>
      </c>
      <c r="O35" s="75"/>
      <c r="P35" s="76"/>
      <c r="Q35" s="76"/>
      <c r="R35" s="86"/>
      <c r="S35" s="48">
        <v>3</v>
      </c>
      <c r="T35" s="48">
        <v>6</v>
      </c>
      <c r="U35" s="49">
        <v>72.645238</v>
      </c>
      <c r="V35" s="49">
        <v>0.005155</v>
      </c>
      <c r="W35" s="49">
        <v>0.011177</v>
      </c>
      <c r="X35" s="49">
        <v>1.105791</v>
      </c>
      <c r="Y35" s="49">
        <v>0.5333333333333333</v>
      </c>
      <c r="Z35" s="49">
        <v>0.5</v>
      </c>
      <c r="AA35" s="71">
        <v>35</v>
      </c>
      <c r="AB35" s="71"/>
      <c r="AC35" s="72"/>
      <c r="AD35" s="78" t="s">
        <v>1283</v>
      </c>
      <c r="AE35" s="78">
        <v>797</v>
      </c>
      <c r="AF35" s="78">
        <v>1173</v>
      </c>
      <c r="AG35" s="78">
        <v>3921</v>
      </c>
      <c r="AH35" s="78">
        <v>5322</v>
      </c>
      <c r="AI35" s="78"/>
      <c r="AJ35" s="78" t="s">
        <v>1376</v>
      </c>
      <c r="AK35" s="78" t="s">
        <v>1458</v>
      </c>
      <c r="AL35" s="78"/>
      <c r="AM35" s="78"/>
      <c r="AN35" s="80">
        <v>39551.60984953704</v>
      </c>
      <c r="AO35" s="83" t="s">
        <v>1599</v>
      </c>
      <c r="AP35" s="78" t="b">
        <v>0</v>
      </c>
      <c r="AQ35" s="78" t="b">
        <v>0</v>
      </c>
      <c r="AR35" s="78" t="b">
        <v>0</v>
      </c>
      <c r="AS35" s="78" t="s">
        <v>1182</v>
      </c>
      <c r="AT35" s="78">
        <v>215</v>
      </c>
      <c r="AU35" s="83" t="s">
        <v>1660</v>
      </c>
      <c r="AV35" s="78" t="b">
        <v>0</v>
      </c>
      <c r="AW35" s="78" t="s">
        <v>1705</v>
      </c>
      <c r="AX35" s="83" t="s">
        <v>1738</v>
      </c>
      <c r="AY35" s="78" t="s">
        <v>66</v>
      </c>
      <c r="AZ35" s="78" t="str">
        <f>REPLACE(INDEX(GroupVertices[Group],MATCH(Vertices[[#This Row],[Vertex]],GroupVertices[Vertex],0)),1,1,"")</f>
        <v>5</v>
      </c>
      <c r="BA35" s="48"/>
      <c r="BB35" s="48"/>
      <c r="BC35" s="48"/>
      <c r="BD35" s="48"/>
      <c r="BE35" s="48"/>
      <c r="BF35" s="48"/>
      <c r="BG35" s="120" t="s">
        <v>2308</v>
      </c>
      <c r="BH35" s="120" t="s">
        <v>2308</v>
      </c>
      <c r="BI35" s="120" t="s">
        <v>2380</v>
      </c>
      <c r="BJ35" s="120" t="s">
        <v>2380</v>
      </c>
      <c r="BK35" s="120">
        <v>1</v>
      </c>
      <c r="BL35" s="123">
        <v>7.142857142857143</v>
      </c>
      <c r="BM35" s="120">
        <v>0</v>
      </c>
      <c r="BN35" s="123">
        <v>0</v>
      </c>
      <c r="BO35" s="120">
        <v>0</v>
      </c>
      <c r="BP35" s="123">
        <v>0</v>
      </c>
      <c r="BQ35" s="120">
        <v>13</v>
      </c>
      <c r="BR35" s="123">
        <v>92.85714285714286</v>
      </c>
      <c r="BS35" s="120">
        <v>14</v>
      </c>
      <c r="BT35" s="2"/>
      <c r="BU35" s="3"/>
      <c r="BV35" s="3"/>
      <c r="BW35" s="3"/>
      <c r="BX35" s="3"/>
    </row>
    <row r="36" spans="1:76" ht="15">
      <c r="A36" s="64" t="s">
        <v>228</v>
      </c>
      <c r="B36" s="65"/>
      <c r="C36" s="65" t="s">
        <v>64</v>
      </c>
      <c r="D36" s="66">
        <v>175.16901699681569</v>
      </c>
      <c r="E36" s="68"/>
      <c r="F36" s="100" t="s">
        <v>677</v>
      </c>
      <c r="G36" s="65"/>
      <c r="H36" s="69" t="s">
        <v>228</v>
      </c>
      <c r="I36" s="70"/>
      <c r="J36" s="70"/>
      <c r="K36" s="69" t="s">
        <v>1834</v>
      </c>
      <c r="L36" s="73">
        <v>221.8583475567726</v>
      </c>
      <c r="M36" s="74">
        <v>9347.1318359375</v>
      </c>
      <c r="N36" s="74">
        <v>7929.5625</v>
      </c>
      <c r="O36" s="75"/>
      <c r="P36" s="76"/>
      <c r="Q36" s="76"/>
      <c r="R36" s="86"/>
      <c r="S36" s="48">
        <v>7</v>
      </c>
      <c r="T36" s="48">
        <v>7</v>
      </c>
      <c r="U36" s="49">
        <v>147.966667</v>
      </c>
      <c r="V36" s="49">
        <v>0.005348</v>
      </c>
      <c r="W36" s="49">
        <v>0.01889</v>
      </c>
      <c r="X36" s="49">
        <v>1.565773</v>
      </c>
      <c r="Y36" s="49">
        <v>0.3333333333333333</v>
      </c>
      <c r="Z36" s="49">
        <v>0.5555555555555556</v>
      </c>
      <c r="AA36" s="71">
        <v>36</v>
      </c>
      <c r="AB36" s="71"/>
      <c r="AC36" s="72"/>
      <c r="AD36" s="78" t="s">
        <v>1284</v>
      </c>
      <c r="AE36" s="78">
        <v>1060</v>
      </c>
      <c r="AF36" s="78">
        <v>6089</v>
      </c>
      <c r="AG36" s="78">
        <v>33988</v>
      </c>
      <c r="AH36" s="78">
        <v>1861</v>
      </c>
      <c r="AI36" s="78"/>
      <c r="AJ36" s="78" t="s">
        <v>1377</v>
      </c>
      <c r="AK36" s="78" t="s">
        <v>1459</v>
      </c>
      <c r="AL36" s="83" t="s">
        <v>1519</v>
      </c>
      <c r="AM36" s="78"/>
      <c r="AN36" s="80">
        <v>39578.03591435185</v>
      </c>
      <c r="AO36" s="83" t="s">
        <v>1600</v>
      </c>
      <c r="AP36" s="78" t="b">
        <v>0</v>
      </c>
      <c r="AQ36" s="78" t="b">
        <v>0</v>
      </c>
      <c r="AR36" s="78" t="b">
        <v>1</v>
      </c>
      <c r="AS36" s="78" t="s">
        <v>1182</v>
      </c>
      <c r="AT36" s="78">
        <v>463</v>
      </c>
      <c r="AU36" s="83" t="s">
        <v>1661</v>
      </c>
      <c r="AV36" s="78" t="b">
        <v>0</v>
      </c>
      <c r="AW36" s="78" t="s">
        <v>1705</v>
      </c>
      <c r="AX36" s="83" t="s">
        <v>1739</v>
      </c>
      <c r="AY36" s="78" t="s">
        <v>66</v>
      </c>
      <c r="AZ36" s="78" t="str">
        <f>REPLACE(INDEX(GroupVertices[Group],MATCH(Vertices[[#This Row],[Vertex]],GroupVertices[Vertex],0)),1,1,"")</f>
        <v>5</v>
      </c>
      <c r="BA36" s="48" t="s">
        <v>2260</v>
      </c>
      <c r="BB36" s="48" t="s">
        <v>2264</v>
      </c>
      <c r="BC36" s="48" t="s">
        <v>554</v>
      </c>
      <c r="BD36" s="48" t="s">
        <v>2268</v>
      </c>
      <c r="BE36" s="48" t="s">
        <v>581</v>
      </c>
      <c r="BF36" s="48" t="s">
        <v>581</v>
      </c>
      <c r="BG36" s="120" t="s">
        <v>2309</v>
      </c>
      <c r="BH36" s="120" t="s">
        <v>2347</v>
      </c>
      <c r="BI36" s="120" t="s">
        <v>2381</v>
      </c>
      <c r="BJ36" s="120" t="s">
        <v>2416</v>
      </c>
      <c r="BK36" s="120">
        <v>5</v>
      </c>
      <c r="BL36" s="123">
        <v>4.201680672268908</v>
      </c>
      <c r="BM36" s="120">
        <v>1</v>
      </c>
      <c r="BN36" s="123">
        <v>0.8403361344537815</v>
      </c>
      <c r="BO36" s="120">
        <v>0</v>
      </c>
      <c r="BP36" s="123">
        <v>0</v>
      </c>
      <c r="BQ36" s="120">
        <v>113</v>
      </c>
      <c r="BR36" s="123">
        <v>94.95798319327731</v>
      </c>
      <c r="BS36" s="120">
        <v>119</v>
      </c>
      <c r="BT36" s="2"/>
      <c r="BU36" s="3"/>
      <c r="BV36" s="3"/>
      <c r="BW36" s="3"/>
      <c r="BX36" s="3"/>
    </row>
    <row r="37" spans="1:76" ht="15">
      <c r="A37" s="64" t="s">
        <v>229</v>
      </c>
      <c r="B37" s="65"/>
      <c r="C37" s="65" t="s">
        <v>64</v>
      </c>
      <c r="D37" s="66">
        <v>170.25662710392456</v>
      </c>
      <c r="E37" s="68"/>
      <c r="F37" s="100" t="s">
        <v>678</v>
      </c>
      <c r="G37" s="65"/>
      <c r="H37" s="69" t="s">
        <v>229</v>
      </c>
      <c r="I37" s="70"/>
      <c r="J37" s="70"/>
      <c r="K37" s="69" t="s">
        <v>1835</v>
      </c>
      <c r="L37" s="73">
        <v>1</v>
      </c>
      <c r="M37" s="74">
        <v>2878.20458984375</v>
      </c>
      <c r="N37" s="74">
        <v>9646.09375</v>
      </c>
      <c r="O37" s="75"/>
      <c r="P37" s="76"/>
      <c r="Q37" s="76"/>
      <c r="R37" s="86"/>
      <c r="S37" s="48">
        <v>0</v>
      </c>
      <c r="T37" s="48">
        <v>3</v>
      </c>
      <c r="U37" s="49">
        <v>0</v>
      </c>
      <c r="V37" s="49">
        <v>0.005025</v>
      </c>
      <c r="W37" s="49">
        <v>0.008627</v>
      </c>
      <c r="X37" s="49">
        <v>0.672082</v>
      </c>
      <c r="Y37" s="49">
        <v>0.5</v>
      </c>
      <c r="Z37" s="49">
        <v>0</v>
      </c>
      <c r="AA37" s="71">
        <v>37</v>
      </c>
      <c r="AB37" s="71"/>
      <c r="AC37" s="72"/>
      <c r="AD37" s="78" t="s">
        <v>1285</v>
      </c>
      <c r="AE37" s="78">
        <v>1245</v>
      </c>
      <c r="AF37" s="78">
        <v>3821</v>
      </c>
      <c r="AG37" s="78">
        <v>121160</v>
      </c>
      <c r="AH37" s="78">
        <v>56263</v>
      </c>
      <c r="AI37" s="78"/>
      <c r="AJ37" s="78" t="s">
        <v>1378</v>
      </c>
      <c r="AK37" s="78" t="s">
        <v>1460</v>
      </c>
      <c r="AL37" s="83" t="s">
        <v>1520</v>
      </c>
      <c r="AM37" s="78"/>
      <c r="AN37" s="80">
        <v>40033.067349537036</v>
      </c>
      <c r="AO37" s="83" t="s">
        <v>1601</v>
      </c>
      <c r="AP37" s="78" t="b">
        <v>0</v>
      </c>
      <c r="AQ37" s="78" t="b">
        <v>0</v>
      </c>
      <c r="AR37" s="78" t="b">
        <v>0</v>
      </c>
      <c r="AS37" s="78" t="s">
        <v>1182</v>
      </c>
      <c r="AT37" s="78">
        <v>712</v>
      </c>
      <c r="AU37" s="83" t="s">
        <v>1662</v>
      </c>
      <c r="AV37" s="78" t="b">
        <v>0</v>
      </c>
      <c r="AW37" s="78" t="s">
        <v>1705</v>
      </c>
      <c r="AX37" s="83" t="s">
        <v>1740</v>
      </c>
      <c r="AY37" s="78" t="s">
        <v>66</v>
      </c>
      <c r="AZ37" s="78" t="str">
        <f>REPLACE(INDEX(GroupVertices[Group],MATCH(Vertices[[#This Row],[Vertex]],GroupVertices[Vertex],0)),1,1,"")</f>
        <v>2</v>
      </c>
      <c r="BA37" s="48"/>
      <c r="BB37" s="48"/>
      <c r="BC37" s="48"/>
      <c r="BD37" s="48"/>
      <c r="BE37" s="48"/>
      <c r="BF37" s="48"/>
      <c r="BG37" s="120" t="s">
        <v>2310</v>
      </c>
      <c r="BH37" s="120" t="s">
        <v>2348</v>
      </c>
      <c r="BI37" s="120" t="s">
        <v>2382</v>
      </c>
      <c r="BJ37" s="120" t="s">
        <v>2382</v>
      </c>
      <c r="BK37" s="120">
        <v>2</v>
      </c>
      <c r="BL37" s="123">
        <v>5.128205128205129</v>
      </c>
      <c r="BM37" s="120">
        <v>0</v>
      </c>
      <c r="BN37" s="123">
        <v>0</v>
      </c>
      <c r="BO37" s="120">
        <v>0</v>
      </c>
      <c r="BP37" s="123">
        <v>0</v>
      </c>
      <c r="BQ37" s="120">
        <v>37</v>
      </c>
      <c r="BR37" s="123">
        <v>94.87179487179488</v>
      </c>
      <c r="BS37" s="120">
        <v>39</v>
      </c>
      <c r="BT37" s="2"/>
      <c r="BU37" s="3"/>
      <c r="BV37" s="3"/>
      <c r="BW37" s="3"/>
      <c r="BX37" s="3"/>
    </row>
    <row r="38" spans="1:76" ht="15">
      <c r="A38" s="64" t="s">
        <v>240</v>
      </c>
      <c r="B38" s="65"/>
      <c r="C38" s="65" t="s">
        <v>64</v>
      </c>
      <c r="D38" s="66">
        <v>168.64948720069475</v>
      </c>
      <c r="E38" s="68"/>
      <c r="F38" s="100" t="s">
        <v>688</v>
      </c>
      <c r="G38" s="65"/>
      <c r="H38" s="69" t="s">
        <v>240</v>
      </c>
      <c r="I38" s="70"/>
      <c r="J38" s="70"/>
      <c r="K38" s="69" t="s">
        <v>1836</v>
      </c>
      <c r="L38" s="73">
        <v>1.9950820341897066</v>
      </c>
      <c r="M38" s="74">
        <v>3614.331787109375</v>
      </c>
      <c r="N38" s="74">
        <v>9321.7255859375</v>
      </c>
      <c r="O38" s="75"/>
      <c r="P38" s="76"/>
      <c r="Q38" s="76"/>
      <c r="R38" s="86"/>
      <c r="S38" s="48">
        <v>3</v>
      </c>
      <c r="T38" s="48">
        <v>1</v>
      </c>
      <c r="U38" s="49">
        <v>0.666667</v>
      </c>
      <c r="V38" s="49">
        <v>0.005051</v>
      </c>
      <c r="W38" s="49">
        <v>0.010577</v>
      </c>
      <c r="X38" s="49">
        <v>0.83104</v>
      </c>
      <c r="Y38" s="49">
        <v>0.5</v>
      </c>
      <c r="Z38" s="49">
        <v>0</v>
      </c>
      <c r="AA38" s="71">
        <v>38</v>
      </c>
      <c r="AB38" s="71"/>
      <c r="AC38" s="72"/>
      <c r="AD38" s="78" t="s">
        <v>1286</v>
      </c>
      <c r="AE38" s="78">
        <v>197</v>
      </c>
      <c r="AF38" s="78">
        <v>3079</v>
      </c>
      <c r="AG38" s="78">
        <v>8736</v>
      </c>
      <c r="AH38" s="78">
        <v>36</v>
      </c>
      <c r="AI38" s="78"/>
      <c r="AJ38" s="78" t="s">
        <v>1379</v>
      </c>
      <c r="AK38" s="78" t="s">
        <v>1461</v>
      </c>
      <c r="AL38" s="83" t="s">
        <v>1521</v>
      </c>
      <c r="AM38" s="78"/>
      <c r="AN38" s="80">
        <v>39707.947280092594</v>
      </c>
      <c r="AO38" s="78"/>
      <c r="AP38" s="78" t="b">
        <v>1</v>
      </c>
      <c r="AQ38" s="78" t="b">
        <v>0</v>
      </c>
      <c r="AR38" s="78" t="b">
        <v>0</v>
      </c>
      <c r="AS38" s="78" t="s">
        <v>1182</v>
      </c>
      <c r="AT38" s="78">
        <v>389</v>
      </c>
      <c r="AU38" s="83" t="s">
        <v>1653</v>
      </c>
      <c r="AV38" s="78" t="b">
        <v>0</v>
      </c>
      <c r="AW38" s="78" t="s">
        <v>1705</v>
      </c>
      <c r="AX38" s="83" t="s">
        <v>1741</v>
      </c>
      <c r="AY38" s="78" t="s">
        <v>66</v>
      </c>
      <c r="AZ38" s="78" t="str">
        <f>REPLACE(INDEX(GroupVertices[Group],MATCH(Vertices[[#This Row],[Vertex]],GroupVertices[Vertex],0)),1,1,"")</f>
        <v>2</v>
      </c>
      <c r="BA38" s="48" t="s">
        <v>508</v>
      </c>
      <c r="BB38" s="48" t="s">
        <v>508</v>
      </c>
      <c r="BC38" s="48" t="s">
        <v>545</v>
      </c>
      <c r="BD38" s="48" t="s">
        <v>545</v>
      </c>
      <c r="BE38" s="48"/>
      <c r="BF38" s="48"/>
      <c r="BG38" s="120" t="s">
        <v>2311</v>
      </c>
      <c r="BH38" s="120" t="s">
        <v>2311</v>
      </c>
      <c r="BI38" s="120" t="s">
        <v>2383</v>
      </c>
      <c r="BJ38" s="120" t="s">
        <v>2383</v>
      </c>
      <c r="BK38" s="120">
        <v>2</v>
      </c>
      <c r="BL38" s="123">
        <v>5.405405405405405</v>
      </c>
      <c r="BM38" s="120">
        <v>0</v>
      </c>
      <c r="BN38" s="123">
        <v>0</v>
      </c>
      <c r="BO38" s="120">
        <v>0</v>
      </c>
      <c r="BP38" s="123">
        <v>0</v>
      </c>
      <c r="BQ38" s="120">
        <v>35</v>
      </c>
      <c r="BR38" s="123">
        <v>94.5945945945946</v>
      </c>
      <c r="BS38" s="120">
        <v>37</v>
      </c>
      <c r="BT38" s="2"/>
      <c r="BU38" s="3"/>
      <c r="BV38" s="3"/>
      <c r="BW38" s="3"/>
      <c r="BX38" s="3"/>
    </row>
    <row r="39" spans="1:76" ht="15">
      <c r="A39" s="64" t="s">
        <v>241</v>
      </c>
      <c r="B39" s="65"/>
      <c r="C39" s="65" t="s">
        <v>64</v>
      </c>
      <c r="D39" s="66">
        <v>163.70677391340308</v>
      </c>
      <c r="E39" s="68"/>
      <c r="F39" s="100" t="s">
        <v>689</v>
      </c>
      <c r="G39" s="65"/>
      <c r="H39" s="69" t="s">
        <v>241</v>
      </c>
      <c r="I39" s="70"/>
      <c r="J39" s="70"/>
      <c r="K39" s="69" t="s">
        <v>1837</v>
      </c>
      <c r="L39" s="73">
        <v>1.9950820341897066</v>
      </c>
      <c r="M39" s="74">
        <v>3323.654541015625</v>
      </c>
      <c r="N39" s="74">
        <v>8601.3564453125</v>
      </c>
      <c r="O39" s="75"/>
      <c r="P39" s="76"/>
      <c r="Q39" s="76"/>
      <c r="R39" s="86"/>
      <c r="S39" s="48">
        <v>2</v>
      </c>
      <c r="T39" s="48">
        <v>2</v>
      </c>
      <c r="U39" s="49">
        <v>0.666667</v>
      </c>
      <c r="V39" s="49">
        <v>0.005051</v>
      </c>
      <c r="W39" s="49">
        <v>0.010577</v>
      </c>
      <c r="X39" s="49">
        <v>0.83104</v>
      </c>
      <c r="Y39" s="49">
        <v>0.5</v>
      </c>
      <c r="Z39" s="49">
        <v>0</v>
      </c>
      <c r="AA39" s="71">
        <v>39</v>
      </c>
      <c r="AB39" s="71"/>
      <c r="AC39" s="72"/>
      <c r="AD39" s="78" t="s">
        <v>1287</v>
      </c>
      <c r="AE39" s="78">
        <v>533</v>
      </c>
      <c r="AF39" s="78">
        <v>797</v>
      </c>
      <c r="AG39" s="78">
        <v>4372</v>
      </c>
      <c r="AH39" s="78">
        <v>1389</v>
      </c>
      <c r="AI39" s="78"/>
      <c r="AJ39" s="78" t="s">
        <v>1380</v>
      </c>
      <c r="AK39" s="78" t="s">
        <v>1451</v>
      </c>
      <c r="AL39" s="78"/>
      <c r="AM39" s="78"/>
      <c r="AN39" s="80">
        <v>39630.103796296295</v>
      </c>
      <c r="AO39" s="83" t="s">
        <v>1602</v>
      </c>
      <c r="AP39" s="78" t="b">
        <v>0</v>
      </c>
      <c r="AQ39" s="78" t="b">
        <v>0</v>
      </c>
      <c r="AR39" s="78" t="b">
        <v>0</v>
      </c>
      <c r="AS39" s="78" t="s">
        <v>1182</v>
      </c>
      <c r="AT39" s="78">
        <v>105</v>
      </c>
      <c r="AU39" s="83" t="s">
        <v>1658</v>
      </c>
      <c r="AV39" s="78" t="b">
        <v>0</v>
      </c>
      <c r="AW39" s="78" t="s">
        <v>1705</v>
      </c>
      <c r="AX39" s="83" t="s">
        <v>1742</v>
      </c>
      <c r="AY39" s="78" t="s">
        <v>66</v>
      </c>
      <c r="AZ39" s="78" t="str">
        <f>REPLACE(INDEX(GroupVertices[Group],MATCH(Vertices[[#This Row],[Vertex]],GroupVertices[Vertex],0)),1,1,"")</f>
        <v>2</v>
      </c>
      <c r="BA39" s="48"/>
      <c r="BB39" s="48"/>
      <c r="BC39" s="48"/>
      <c r="BD39" s="48"/>
      <c r="BE39" s="48" t="s">
        <v>572</v>
      </c>
      <c r="BF39" s="48" t="s">
        <v>572</v>
      </c>
      <c r="BG39" s="120" t="s">
        <v>2312</v>
      </c>
      <c r="BH39" s="120" t="s">
        <v>2312</v>
      </c>
      <c r="BI39" s="120" t="s">
        <v>2384</v>
      </c>
      <c r="BJ39" s="120" t="s">
        <v>2384</v>
      </c>
      <c r="BK39" s="120">
        <v>1</v>
      </c>
      <c r="BL39" s="123">
        <v>2.7777777777777777</v>
      </c>
      <c r="BM39" s="120">
        <v>1</v>
      </c>
      <c r="BN39" s="123">
        <v>2.7777777777777777</v>
      </c>
      <c r="BO39" s="120">
        <v>0</v>
      </c>
      <c r="BP39" s="123">
        <v>0</v>
      </c>
      <c r="BQ39" s="120">
        <v>34</v>
      </c>
      <c r="BR39" s="123">
        <v>94.44444444444444</v>
      </c>
      <c r="BS39" s="120">
        <v>36</v>
      </c>
      <c r="BT39" s="2"/>
      <c r="BU39" s="3"/>
      <c r="BV39" s="3"/>
      <c r="BW39" s="3"/>
      <c r="BX39" s="3"/>
    </row>
    <row r="40" spans="1:76" ht="15">
      <c r="A40" s="64" t="s">
        <v>230</v>
      </c>
      <c r="B40" s="65"/>
      <c r="C40" s="65" t="s">
        <v>64</v>
      </c>
      <c r="D40" s="66">
        <v>167.59466626690377</v>
      </c>
      <c r="E40" s="68"/>
      <c r="F40" s="100" t="s">
        <v>679</v>
      </c>
      <c r="G40" s="65"/>
      <c r="H40" s="69" t="s">
        <v>230</v>
      </c>
      <c r="I40" s="70"/>
      <c r="J40" s="70"/>
      <c r="K40" s="69" t="s">
        <v>1838</v>
      </c>
      <c r="L40" s="73">
        <v>1</v>
      </c>
      <c r="M40" s="74">
        <v>5632.69287109375</v>
      </c>
      <c r="N40" s="74">
        <v>6829.25537109375</v>
      </c>
      <c r="O40" s="75"/>
      <c r="P40" s="76"/>
      <c r="Q40" s="76"/>
      <c r="R40" s="86"/>
      <c r="S40" s="48">
        <v>0</v>
      </c>
      <c r="T40" s="48">
        <v>1</v>
      </c>
      <c r="U40" s="49">
        <v>0</v>
      </c>
      <c r="V40" s="49">
        <v>0.003922</v>
      </c>
      <c r="W40" s="49">
        <v>0.003756</v>
      </c>
      <c r="X40" s="49">
        <v>0.299286</v>
      </c>
      <c r="Y40" s="49">
        <v>0</v>
      </c>
      <c r="Z40" s="49">
        <v>0</v>
      </c>
      <c r="AA40" s="71">
        <v>40</v>
      </c>
      <c r="AB40" s="71"/>
      <c r="AC40" s="72"/>
      <c r="AD40" s="78" t="s">
        <v>1288</v>
      </c>
      <c r="AE40" s="78">
        <v>4898</v>
      </c>
      <c r="AF40" s="78">
        <v>2592</v>
      </c>
      <c r="AG40" s="78">
        <v>43587</v>
      </c>
      <c r="AH40" s="78">
        <v>43607</v>
      </c>
      <c r="AI40" s="78"/>
      <c r="AJ40" s="78" t="s">
        <v>1381</v>
      </c>
      <c r="AK40" s="78" t="s">
        <v>1462</v>
      </c>
      <c r="AL40" s="78"/>
      <c r="AM40" s="78"/>
      <c r="AN40" s="80">
        <v>41761.75315972222</v>
      </c>
      <c r="AO40" s="83" t="s">
        <v>1603</v>
      </c>
      <c r="AP40" s="78" t="b">
        <v>0</v>
      </c>
      <c r="AQ40" s="78" t="b">
        <v>0</v>
      </c>
      <c r="AR40" s="78" t="b">
        <v>1</v>
      </c>
      <c r="AS40" s="78" t="s">
        <v>1182</v>
      </c>
      <c r="AT40" s="78">
        <v>73</v>
      </c>
      <c r="AU40" s="83" t="s">
        <v>1653</v>
      </c>
      <c r="AV40" s="78" t="b">
        <v>0</v>
      </c>
      <c r="AW40" s="78" t="s">
        <v>1705</v>
      </c>
      <c r="AX40" s="83" t="s">
        <v>1743</v>
      </c>
      <c r="AY40" s="78" t="s">
        <v>66</v>
      </c>
      <c r="AZ40" s="78" t="str">
        <f>REPLACE(INDEX(GroupVertices[Group],MATCH(Vertices[[#This Row],[Vertex]],GroupVertices[Vertex],0)),1,1,"")</f>
        <v>2</v>
      </c>
      <c r="BA40" s="48"/>
      <c r="BB40" s="48"/>
      <c r="BC40" s="48"/>
      <c r="BD40" s="48"/>
      <c r="BE40" s="48"/>
      <c r="BF40" s="48"/>
      <c r="BG40" s="120" t="s">
        <v>2313</v>
      </c>
      <c r="BH40" s="120" t="s">
        <v>2313</v>
      </c>
      <c r="BI40" s="120" t="s">
        <v>2385</v>
      </c>
      <c r="BJ40" s="120" t="s">
        <v>2385</v>
      </c>
      <c r="BK40" s="120">
        <v>0</v>
      </c>
      <c r="BL40" s="123">
        <v>0</v>
      </c>
      <c r="BM40" s="120">
        <v>0</v>
      </c>
      <c r="BN40" s="123">
        <v>0</v>
      </c>
      <c r="BO40" s="120">
        <v>0</v>
      </c>
      <c r="BP40" s="123">
        <v>0</v>
      </c>
      <c r="BQ40" s="120">
        <v>22</v>
      </c>
      <c r="BR40" s="123">
        <v>100</v>
      </c>
      <c r="BS40" s="120">
        <v>22</v>
      </c>
      <c r="BT40" s="2"/>
      <c r="BU40" s="3"/>
      <c r="BV40" s="3"/>
      <c r="BW40" s="3"/>
      <c r="BX40" s="3"/>
    </row>
    <row r="41" spans="1:76" ht="15">
      <c r="A41" s="64" t="s">
        <v>231</v>
      </c>
      <c r="B41" s="65"/>
      <c r="C41" s="65" t="s">
        <v>64</v>
      </c>
      <c r="D41" s="66">
        <v>163.09597411190603</v>
      </c>
      <c r="E41" s="68"/>
      <c r="F41" s="100" t="s">
        <v>680</v>
      </c>
      <c r="G41" s="65"/>
      <c r="H41" s="69" t="s">
        <v>231</v>
      </c>
      <c r="I41" s="70"/>
      <c r="J41" s="70"/>
      <c r="K41" s="69" t="s">
        <v>1839</v>
      </c>
      <c r="L41" s="73">
        <v>1045.835613481385</v>
      </c>
      <c r="M41" s="74">
        <v>8361.7373046875</v>
      </c>
      <c r="N41" s="74">
        <v>1075.54150390625</v>
      </c>
      <c r="O41" s="75"/>
      <c r="P41" s="76"/>
      <c r="Q41" s="76"/>
      <c r="R41" s="86"/>
      <c r="S41" s="48">
        <v>1</v>
      </c>
      <c r="T41" s="48">
        <v>6</v>
      </c>
      <c r="U41" s="49">
        <v>700</v>
      </c>
      <c r="V41" s="49">
        <v>0.005181</v>
      </c>
      <c r="W41" s="49">
        <v>0.007707</v>
      </c>
      <c r="X41" s="49">
        <v>2.20059</v>
      </c>
      <c r="Y41" s="49">
        <v>0</v>
      </c>
      <c r="Z41" s="49">
        <v>0</v>
      </c>
      <c r="AA41" s="71">
        <v>41</v>
      </c>
      <c r="AB41" s="71"/>
      <c r="AC41" s="72"/>
      <c r="AD41" s="78" t="s">
        <v>1289</v>
      </c>
      <c r="AE41" s="78">
        <v>286</v>
      </c>
      <c r="AF41" s="78">
        <v>515</v>
      </c>
      <c r="AG41" s="78">
        <v>3938</v>
      </c>
      <c r="AH41" s="78">
        <v>89</v>
      </c>
      <c r="AI41" s="78"/>
      <c r="AJ41" s="78" t="s">
        <v>1382</v>
      </c>
      <c r="AK41" s="78" t="s">
        <v>1463</v>
      </c>
      <c r="AL41" s="83" t="s">
        <v>1522</v>
      </c>
      <c r="AM41" s="78"/>
      <c r="AN41" s="80">
        <v>40514.17649305556</v>
      </c>
      <c r="AO41" s="83" t="s">
        <v>1604</v>
      </c>
      <c r="AP41" s="78" t="b">
        <v>1</v>
      </c>
      <c r="AQ41" s="78" t="b">
        <v>0</v>
      </c>
      <c r="AR41" s="78" t="b">
        <v>0</v>
      </c>
      <c r="AS41" s="78" t="s">
        <v>1182</v>
      </c>
      <c r="AT41" s="78">
        <v>147</v>
      </c>
      <c r="AU41" s="83" t="s">
        <v>1653</v>
      </c>
      <c r="AV41" s="78" t="b">
        <v>0</v>
      </c>
      <c r="AW41" s="78" t="s">
        <v>1705</v>
      </c>
      <c r="AX41" s="83" t="s">
        <v>1744</v>
      </c>
      <c r="AY41" s="78" t="s">
        <v>66</v>
      </c>
      <c r="AZ41" s="78" t="str">
        <f>REPLACE(INDEX(GroupVertices[Group],MATCH(Vertices[[#This Row],[Vertex]],GroupVertices[Vertex],0)),1,1,"")</f>
        <v>6</v>
      </c>
      <c r="BA41" s="48" t="s">
        <v>2261</v>
      </c>
      <c r="BB41" s="48" t="s">
        <v>2261</v>
      </c>
      <c r="BC41" s="48" t="s">
        <v>2021</v>
      </c>
      <c r="BD41" s="48" t="s">
        <v>2269</v>
      </c>
      <c r="BE41" s="48" t="s">
        <v>2052</v>
      </c>
      <c r="BF41" s="48" t="s">
        <v>2281</v>
      </c>
      <c r="BG41" s="120" t="s">
        <v>2314</v>
      </c>
      <c r="BH41" s="120" t="s">
        <v>2349</v>
      </c>
      <c r="BI41" s="120" t="s">
        <v>2386</v>
      </c>
      <c r="BJ41" s="120" t="s">
        <v>2417</v>
      </c>
      <c r="BK41" s="120">
        <v>4</v>
      </c>
      <c r="BL41" s="123">
        <v>4.597701149425287</v>
      </c>
      <c r="BM41" s="120">
        <v>0</v>
      </c>
      <c r="BN41" s="123">
        <v>0</v>
      </c>
      <c r="BO41" s="120">
        <v>0</v>
      </c>
      <c r="BP41" s="123">
        <v>0</v>
      </c>
      <c r="BQ41" s="120">
        <v>83</v>
      </c>
      <c r="BR41" s="123">
        <v>95.40229885057471</v>
      </c>
      <c r="BS41" s="120">
        <v>87</v>
      </c>
      <c r="BT41" s="2"/>
      <c r="BU41" s="3"/>
      <c r="BV41" s="3"/>
      <c r="BW41" s="3"/>
      <c r="BX41" s="3"/>
    </row>
    <row r="42" spans="1:76" ht="15">
      <c r="A42" s="64" t="s">
        <v>280</v>
      </c>
      <c r="B42" s="65"/>
      <c r="C42" s="65" t="s">
        <v>64</v>
      </c>
      <c r="D42" s="66">
        <v>162.0801403994872</v>
      </c>
      <c r="E42" s="68"/>
      <c r="F42" s="100" t="s">
        <v>691</v>
      </c>
      <c r="G42" s="65"/>
      <c r="H42" s="69" t="s">
        <v>280</v>
      </c>
      <c r="I42" s="70"/>
      <c r="J42" s="70"/>
      <c r="K42" s="69" t="s">
        <v>1840</v>
      </c>
      <c r="L42" s="73">
        <v>1</v>
      </c>
      <c r="M42" s="74">
        <v>6490.5791015625</v>
      </c>
      <c r="N42" s="74">
        <v>352.9058837890625</v>
      </c>
      <c r="O42" s="75"/>
      <c r="P42" s="76"/>
      <c r="Q42" s="76"/>
      <c r="R42" s="86"/>
      <c r="S42" s="48">
        <v>1</v>
      </c>
      <c r="T42" s="48">
        <v>0</v>
      </c>
      <c r="U42" s="49">
        <v>0</v>
      </c>
      <c r="V42" s="49">
        <v>0.003546</v>
      </c>
      <c r="W42" s="49">
        <v>0.000655</v>
      </c>
      <c r="X42" s="49">
        <v>0.46175</v>
      </c>
      <c r="Y42" s="49">
        <v>0</v>
      </c>
      <c r="Z42" s="49">
        <v>0</v>
      </c>
      <c r="AA42" s="71">
        <v>42</v>
      </c>
      <c r="AB42" s="71"/>
      <c r="AC42" s="72"/>
      <c r="AD42" s="78" t="s">
        <v>1290</v>
      </c>
      <c r="AE42" s="78">
        <v>249</v>
      </c>
      <c r="AF42" s="78">
        <v>46</v>
      </c>
      <c r="AG42" s="78">
        <v>605</v>
      </c>
      <c r="AH42" s="78">
        <v>143</v>
      </c>
      <c r="AI42" s="78"/>
      <c r="AJ42" s="78"/>
      <c r="AK42" s="78"/>
      <c r="AL42" s="78"/>
      <c r="AM42" s="78"/>
      <c r="AN42" s="80">
        <v>41196.41579861111</v>
      </c>
      <c r="AO42" s="78"/>
      <c r="AP42" s="78" t="b">
        <v>1</v>
      </c>
      <c r="AQ42" s="78" t="b">
        <v>0</v>
      </c>
      <c r="AR42" s="78" t="b">
        <v>0</v>
      </c>
      <c r="AS42" s="78" t="s">
        <v>1182</v>
      </c>
      <c r="AT42" s="78">
        <v>25</v>
      </c>
      <c r="AU42" s="83" t="s">
        <v>1653</v>
      </c>
      <c r="AV42" s="78" t="b">
        <v>0</v>
      </c>
      <c r="AW42" s="78" t="s">
        <v>1705</v>
      </c>
      <c r="AX42" s="83" t="s">
        <v>1745</v>
      </c>
      <c r="AY42" s="78" t="s">
        <v>65</v>
      </c>
      <c r="AZ42" s="78" t="str">
        <f>REPLACE(INDEX(GroupVertices[Group],MATCH(Vertices[[#This Row],[Vertex]],GroupVertices[Vertex],0)),1,1,"")</f>
        <v>6</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281</v>
      </c>
      <c r="B43" s="65"/>
      <c r="C43" s="65" t="s">
        <v>64</v>
      </c>
      <c r="D43" s="66">
        <v>162.89237417807368</v>
      </c>
      <c r="E43" s="68"/>
      <c r="F43" s="100" t="s">
        <v>1678</v>
      </c>
      <c r="G43" s="65"/>
      <c r="H43" s="69" t="s">
        <v>281</v>
      </c>
      <c r="I43" s="70"/>
      <c r="J43" s="70"/>
      <c r="K43" s="69" t="s">
        <v>1841</v>
      </c>
      <c r="L43" s="73">
        <v>1</v>
      </c>
      <c r="M43" s="74">
        <v>8027.298828125</v>
      </c>
      <c r="N43" s="74">
        <v>1201.8408203125</v>
      </c>
      <c r="O43" s="75"/>
      <c r="P43" s="76"/>
      <c r="Q43" s="76"/>
      <c r="R43" s="86"/>
      <c r="S43" s="48">
        <v>1</v>
      </c>
      <c r="T43" s="48">
        <v>0</v>
      </c>
      <c r="U43" s="49">
        <v>0</v>
      </c>
      <c r="V43" s="49">
        <v>0.003546</v>
      </c>
      <c r="W43" s="49">
        <v>0.000655</v>
      </c>
      <c r="X43" s="49">
        <v>0.46175</v>
      </c>
      <c r="Y43" s="49">
        <v>0</v>
      </c>
      <c r="Z43" s="49">
        <v>0</v>
      </c>
      <c r="AA43" s="71">
        <v>43</v>
      </c>
      <c r="AB43" s="71"/>
      <c r="AC43" s="72"/>
      <c r="AD43" s="78" t="s">
        <v>1291</v>
      </c>
      <c r="AE43" s="78">
        <v>134</v>
      </c>
      <c r="AF43" s="78">
        <v>421</v>
      </c>
      <c r="AG43" s="78">
        <v>1619</v>
      </c>
      <c r="AH43" s="78">
        <v>21</v>
      </c>
      <c r="AI43" s="78"/>
      <c r="AJ43" s="78" t="s">
        <v>1383</v>
      </c>
      <c r="AK43" s="78" t="s">
        <v>1210</v>
      </c>
      <c r="AL43" s="83" t="s">
        <v>1522</v>
      </c>
      <c r="AM43" s="78"/>
      <c r="AN43" s="80">
        <v>39674.8674537037</v>
      </c>
      <c r="AO43" s="78"/>
      <c r="AP43" s="78" t="b">
        <v>0</v>
      </c>
      <c r="AQ43" s="78" t="b">
        <v>0</v>
      </c>
      <c r="AR43" s="78" t="b">
        <v>0</v>
      </c>
      <c r="AS43" s="78" t="s">
        <v>1182</v>
      </c>
      <c r="AT43" s="78">
        <v>42</v>
      </c>
      <c r="AU43" s="83" t="s">
        <v>1663</v>
      </c>
      <c r="AV43" s="78" t="b">
        <v>0</v>
      </c>
      <c r="AW43" s="78" t="s">
        <v>1705</v>
      </c>
      <c r="AX43" s="83" t="s">
        <v>1746</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282</v>
      </c>
      <c r="B44" s="65"/>
      <c r="C44" s="65" t="s">
        <v>64</v>
      </c>
      <c r="D44" s="66">
        <v>163.6093058599727</v>
      </c>
      <c r="E44" s="68"/>
      <c r="F44" s="100" t="s">
        <v>1679</v>
      </c>
      <c r="G44" s="65"/>
      <c r="H44" s="69" t="s">
        <v>282</v>
      </c>
      <c r="I44" s="70"/>
      <c r="J44" s="70"/>
      <c r="K44" s="69" t="s">
        <v>1842</v>
      </c>
      <c r="L44" s="73">
        <v>1</v>
      </c>
      <c r="M44" s="74">
        <v>6898.1572265625</v>
      </c>
      <c r="N44" s="74">
        <v>2411.5234375</v>
      </c>
      <c r="O44" s="75"/>
      <c r="P44" s="76"/>
      <c r="Q44" s="76"/>
      <c r="R44" s="86"/>
      <c r="S44" s="48">
        <v>1</v>
      </c>
      <c r="T44" s="48">
        <v>0</v>
      </c>
      <c r="U44" s="49">
        <v>0</v>
      </c>
      <c r="V44" s="49">
        <v>0.003546</v>
      </c>
      <c r="W44" s="49">
        <v>0.000655</v>
      </c>
      <c r="X44" s="49">
        <v>0.46175</v>
      </c>
      <c r="Y44" s="49">
        <v>0</v>
      </c>
      <c r="Z44" s="49">
        <v>0</v>
      </c>
      <c r="AA44" s="71">
        <v>44</v>
      </c>
      <c r="AB44" s="71"/>
      <c r="AC44" s="72"/>
      <c r="AD44" s="78" t="s">
        <v>1292</v>
      </c>
      <c r="AE44" s="78">
        <v>2181</v>
      </c>
      <c r="AF44" s="78">
        <v>752</v>
      </c>
      <c r="AG44" s="78">
        <v>492</v>
      </c>
      <c r="AH44" s="78">
        <v>955</v>
      </c>
      <c r="AI44" s="78">
        <v>-25200</v>
      </c>
      <c r="AJ44" s="78" t="s">
        <v>1384</v>
      </c>
      <c r="AK44" s="78" t="s">
        <v>1217</v>
      </c>
      <c r="AL44" s="83" t="s">
        <v>1523</v>
      </c>
      <c r="AM44" s="78" t="s">
        <v>1567</v>
      </c>
      <c r="AN44" s="80">
        <v>42535.99869212963</v>
      </c>
      <c r="AO44" s="78"/>
      <c r="AP44" s="78" t="b">
        <v>0</v>
      </c>
      <c r="AQ44" s="78" t="b">
        <v>0</v>
      </c>
      <c r="AR44" s="78" t="b">
        <v>1</v>
      </c>
      <c r="AS44" s="78" t="s">
        <v>1182</v>
      </c>
      <c r="AT44" s="78">
        <v>12</v>
      </c>
      <c r="AU44" s="83" t="s">
        <v>1653</v>
      </c>
      <c r="AV44" s="78" t="b">
        <v>0</v>
      </c>
      <c r="AW44" s="78" t="s">
        <v>1705</v>
      </c>
      <c r="AX44" s="83" t="s">
        <v>1747</v>
      </c>
      <c r="AY44" s="78" t="s">
        <v>65</v>
      </c>
      <c r="AZ44" s="78" t="str">
        <f>REPLACE(INDEX(GroupVertices[Group],MATCH(Vertices[[#This Row],[Vertex]],GroupVertices[Vertex],0)),1,1,"")</f>
        <v>6</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283</v>
      </c>
      <c r="B45" s="65"/>
      <c r="C45" s="65" t="s">
        <v>64</v>
      </c>
      <c r="D45" s="66">
        <v>170.2522951904388</v>
      </c>
      <c r="E45" s="68"/>
      <c r="F45" s="100" t="s">
        <v>1680</v>
      </c>
      <c r="G45" s="65"/>
      <c r="H45" s="69" t="s">
        <v>283</v>
      </c>
      <c r="I45" s="70"/>
      <c r="J45" s="70"/>
      <c r="K45" s="69" t="s">
        <v>1843</v>
      </c>
      <c r="L45" s="73">
        <v>1</v>
      </c>
      <c r="M45" s="74">
        <v>7338.60107421875</v>
      </c>
      <c r="N45" s="74">
        <v>1835.6934814453125</v>
      </c>
      <c r="O45" s="75"/>
      <c r="P45" s="76"/>
      <c r="Q45" s="76"/>
      <c r="R45" s="86"/>
      <c r="S45" s="48">
        <v>1</v>
      </c>
      <c r="T45" s="48">
        <v>0</v>
      </c>
      <c r="U45" s="49">
        <v>0</v>
      </c>
      <c r="V45" s="49">
        <v>0.003546</v>
      </c>
      <c r="W45" s="49">
        <v>0.000655</v>
      </c>
      <c r="X45" s="49">
        <v>0.46175</v>
      </c>
      <c r="Y45" s="49">
        <v>0</v>
      </c>
      <c r="Z45" s="49">
        <v>0</v>
      </c>
      <c r="AA45" s="71">
        <v>45</v>
      </c>
      <c r="AB45" s="71"/>
      <c r="AC45" s="72"/>
      <c r="AD45" s="78" t="s">
        <v>1293</v>
      </c>
      <c r="AE45" s="78">
        <v>2497</v>
      </c>
      <c r="AF45" s="78">
        <v>3819</v>
      </c>
      <c r="AG45" s="78">
        <v>16960</v>
      </c>
      <c r="AH45" s="78">
        <v>1033</v>
      </c>
      <c r="AI45" s="78"/>
      <c r="AJ45" s="78" t="s">
        <v>1385</v>
      </c>
      <c r="AK45" s="78" t="s">
        <v>1464</v>
      </c>
      <c r="AL45" s="83" t="s">
        <v>1524</v>
      </c>
      <c r="AM45" s="78"/>
      <c r="AN45" s="80">
        <v>39927.89550925926</v>
      </c>
      <c r="AO45" s="83" t="s">
        <v>1605</v>
      </c>
      <c r="AP45" s="78" t="b">
        <v>0</v>
      </c>
      <c r="AQ45" s="78" t="b">
        <v>0</v>
      </c>
      <c r="AR45" s="78" t="b">
        <v>1</v>
      </c>
      <c r="AS45" s="78" t="s">
        <v>1182</v>
      </c>
      <c r="AT45" s="78">
        <v>130</v>
      </c>
      <c r="AU45" s="83" t="s">
        <v>1653</v>
      </c>
      <c r="AV45" s="78" t="b">
        <v>0</v>
      </c>
      <c r="AW45" s="78" t="s">
        <v>1705</v>
      </c>
      <c r="AX45" s="83" t="s">
        <v>1748</v>
      </c>
      <c r="AY45" s="78" t="s">
        <v>65</v>
      </c>
      <c r="AZ45" s="78" t="str">
        <f>REPLACE(INDEX(GroupVertices[Group],MATCH(Vertices[[#This Row],[Vertex]],GroupVertices[Vertex],0)),1,1,"")</f>
        <v>6</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232</v>
      </c>
      <c r="B46" s="65"/>
      <c r="C46" s="65" t="s">
        <v>64</v>
      </c>
      <c r="D46" s="66">
        <v>164.9933522186841</v>
      </c>
      <c r="E46" s="68"/>
      <c r="F46" s="100" t="s">
        <v>1681</v>
      </c>
      <c r="G46" s="65"/>
      <c r="H46" s="69" t="s">
        <v>232</v>
      </c>
      <c r="I46" s="70"/>
      <c r="J46" s="70"/>
      <c r="K46" s="69" t="s">
        <v>1844</v>
      </c>
      <c r="L46" s="73">
        <v>1</v>
      </c>
      <c r="M46" s="74">
        <v>2577.2509765625</v>
      </c>
      <c r="N46" s="74">
        <v>3029.98974609375</v>
      </c>
      <c r="O46" s="75"/>
      <c r="P46" s="76"/>
      <c r="Q46" s="76"/>
      <c r="R46" s="86"/>
      <c r="S46" s="48">
        <v>0</v>
      </c>
      <c r="T46" s="48">
        <v>1</v>
      </c>
      <c r="U46" s="49">
        <v>0</v>
      </c>
      <c r="V46" s="49">
        <v>0.004975</v>
      </c>
      <c r="W46" s="49">
        <v>0.006828</v>
      </c>
      <c r="X46" s="49">
        <v>0.318891</v>
      </c>
      <c r="Y46" s="49">
        <v>0</v>
      </c>
      <c r="Z46" s="49">
        <v>0</v>
      </c>
      <c r="AA46" s="71">
        <v>46</v>
      </c>
      <c r="AB46" s="71"/>
      <c r="AC46" s="72"/>
      <c r="AD46" s="78" t="s">
        <v>1294</v>
      </c>
      <c r="AE46" s="78">
        <v>1169</v>
      </c>
      <c r="AF46" s="78">
        <v>1391</v>
      </c>
      <c r="AG46" s="78">
        <v>9155</v>
      </c>
      <c r="AH46" s="78">
        <v>1060</v>
      </c>
      <c r="AI46" s="78"/>
      <c r="AJ46" s="78" t="s">
        <v>1386</v>
      </c>
      <c r="AK46" s="78" t="s">
        <v>1461</v>
      </c>
      <c r="AL46" s="83" t="s">
        <v>1525</v>
      </c>
      <c r="AM46" s="78"/>
      <c r="AN46" s="80">
        <v>41647.53040509259</v>
      </c>
      <c r="AO46" s="83" t="s">
        <v>1606</v>
      </c>
      <c r="AP46" s="78" t="b">
        <v>0</v>
      </c>
      <c r="AQ46" s="78" t="b">
        <v>0</v>
      </c>
      <c r="AR46" s="78" t="b">
        <v>0</v>
      </c>
      <c r="AS46" s="78" t="s">
        <v>1651</v>
      </c>
      <c r="AT46" s="78">
        <v>167</v>
      </c>
      <c r="AU46" s="83" t="s">
        <v>1653</v>
      </c>
      <c r="AV46" s="78" t="b">
        <v>0</v>
      </c>
      <c r="AW46" s="78" t="s">
        <v>1705</v>
      </c>
      <c r="AX46" s="83" t="s">
        <v>1749</v>
      </c>
      <c r="AY46" s="78" t="s">
        <v>66</v>
      </c>
      <c r="AZ46" s="78" t="str">
        <f>REPLACE(INDEX(GroupVertices[Group],MATCH(Vertices[[#This Row],[Vertex]],GroupVertices[Vertex],0)),1,1,"")</f>
        <v>1</v>
      </c>
      <c r="BA46" s="48" t="s">
        <v>506</v>
      </c>
      <c r="BB46" s="48" t="s">
        <v>506</v>
      </c>
      <c r="BC46" s="48" t="s">
        <v>547</v>
      </c>
      <c r="BD46" s="48" t="s">
        <v>547</v>
      </c>
      <c r="BE46" s="48" t="s">
        <v>568</v>
      </c>
      <c r="BF46" s="48" t="s">
        <v>568</v>
      </c>
      <c r="BG46" s="120" t="s">
        <v>2315</v>
      </c>
      <c r="BH46" s="120" t="s">
        <v>2315</v>
      </c>
      <c r="BI46" s="120" t="s">
        <v>2387</v>
      </c>
      <c r="BJ46" s="120" t="s">
        <v>2387</v>
      </c>
      <c r="BK46" s="120">
        <v>0</v>
      </c>
      <c r="BL46" s="123">
        <v>0</v>
      </c>
      <c r="BM46" s="120">
        <v>0</v>
      </c>
      <c r="BN46" s="123">
        <v>0</v>
      </c>
      <c r="BO46" s="120">
        <v>0</v>
      </c>
      <c r="BP46" s="123">
        <v>0</v>
      </c>
      <c r="BQ46" s="120">
        <v>12</v>
      </c>
      <c r="BR46" s="123">
        <v>100</v>
      </c>
      <c r="BS46" s="120">
        <v>12</v>
      </c>
      <c r="BT46" s="2"/>
      <c r="BU46" s="3"/>
      <c r="BV46" s="3"/>
      <c r="BW46" s="3"/>
      <c r="BX46" s="3"/>
    </row>
    <row r="47" spans="1:76" ht="15">
      <c r="A47" s="64" t="s">
        <v>233</v>
      </c>
      <c r="B47" s="65"/>
      <c r="C47" s="65" t="s">
        <v>64</v>
      </c>
      <c r="D47" s="66">
        <v>164.47135664364583</v>
      </c>
      <c r="E47" s="68"/>
      <c r="F47" s="100" t="s">
        <v>681</v>
      </c>
      <c r="G47" s="65"/>
      <c r="H47" s="69" t="s">
        <v>233</v>
      </c>
      <c r="I47" s="70"/>
      <c r="J47" s="70"/>
      <c r="K47" s="69" t="s">
        <v>1845</v>
      </c>
      <c r="L47" s="73">
        <v>266.6867702852665</v>
      </c>
      <c r="M47" s="74">
        <v>5601.65771484375</v>
      </c>
      <c r="N47" s="74">
        <v>8385.384765625</v>
      </c>
      <c r="O47" s="75"/>
      <c r="P47" s="76"/>
      <c r="Q47" s="76"/>
      <c r="R47" s="86"/>
      <c r="S47" s="48">
        <v>0</v>
      </c>
      <c r="T47" s="48">
        <v>3</v>
      </c>
      <c r="U47" s="49">
        <v>178</v>
      </c>
      <c r="V47" s="49">
        <v>0.005155</v>
      </c>
      <c r="W47" s="49">
        <v>0.010661</v>
      </c>
      <c r="X47" s="49">
        <v>0.784645</v>
      </c>
      <c r="Y47" s="49">
        <v>0.3333333333333333</v>
      </c>
      <c r="Z47" s="49">
        <v>0</v>
      </c>
      <c r="AA47" s="71">
        <v>47</v>
      </c>
      <c r="AB47" s="71"/>
      <c r="AC47" s="72"/>
      <c r="AD47" s="78" t="s">
        <v>1295</v>
      </c>
      <c r="AE47" s="78">
        <v>388</v>
      </c>
      <c r="AF47" s="78">
        <v>1150</v>
      </c>
      <c r="AG47" s="78">
        <v>3087</v>
      </c>
      <c r="AH47" s="78">
        <v>617</v>
      </c>
      <c r="AI47" s="78"/>
      <c r="AJ47" s="78" t="s">
        <v>1387</v>
      </c>
      <c r="AK47" s="78" t="s">
        <v>1465</v>
      </c>
      <c r="AL47" s="83" t="s">
        <v>1526</v>
      </c>
      <c r="AM47" s="78"/>
      <c r="AN47" s="80">
        <v>39160.50287037037</v>
      </c>
      <c r="AO47" s="83" t="s">
        <v>1607</v>
      </c>
      <c r="AP47" s="78" t="b">
        <v>0</v>
      </c>
      <c r="AQ47" s="78" t="b">
        <v>0</v>
      </c>
      <c r="AR47" s="78" t="b">
        <v>1</v>
      </c>
      <c r="AS47" s="78" t="s">
        <v>1182</v>
      </c>
      <c r="AT47" s="78">
        <v>177</v>
      </c>
      <c r="AU47" s="83" t="s">
        <v>1653</v>
      </c>
      <c r="AV47" s="78" t="b">
        <v>0</v>
      </c>
      <c r="AW47" s="78" t="s">
        <v>1705</v>
      </c>
      <c r="AX47" s="83" t="s">
        <v>1750</v>
      </c>
      <c r="AY47" s="78" t="s">
        <v>66</v>
      </c>
      <c r="AZ47" s="78" t="str">
        <f>REPLACE(INDEX(GroupVertices[Group],MATCH(Vertices[[#This Row],[Vertex]],GroupVertices[Vertex],0)),1,1,"")</f>
        <v>2</v>
      </c>
      <c r="BA47" s="48" t="s">
        <v>506</v>
      </c>
      <c r="BB47" s="48" t="s">
        <v>506</v>
      </c>
      <c r="BC47" s="48" t="s">
        <v>547</v>
      </c>
      <c r="BD47" s="48" t="s">
        <v>547</v>
      </c>
      <c r="BE47" s="48" t="s">
        <v>569</v>
      </c>
      <c r="BF47" s="48" t="s">
        <v>569</v>
      </c>
      <c r="BG47" s="120" t="s">
        <v>2316</v>
      </c>
      <c r="BH47" s="120" t="s">
        <v>2316</v>
      </c>
      <c r="BI47" s="120" t="s">
        <v>2388</v>
      </c>
      <c r="BJ47" s="120" t="s">
        <v>2388</v>
      </c>
      <c r="BK47" s="120">
        <v>0</v>
      </c>
      <c r="BL47" s="123">
        <v>0</v>
      </c>
      <c r="BM47" s="120">
        <v>0</v>
      </c>
      <c r="BN47" s="123">
        <v>0</v>
      </c>
      <c r="BO47" s="120">
        <v>0</v>
      </c>
      <c r="BP47" s="123">
        <v>0</v>
      </c>
      <c r="BQ47" s="120">
        <v>11</v>
      </c>
      <c r="BR47" s="123">
        <v>100</v>
      </c>
      <c r="BS47" s="120">
        <v>11</v>
      </c>
      <c r="BT47" s="2"/>
      <c r="BU47" s="3"/>
      <c r="BV47" s="3"/>
      <c r="BW47" s="3"/>
      <c r="BX47" s="3"/>
    </row>
    <row r="48" spans="1:76" ht="15">
      <c r="A48" s="64" t="s">
        <v>284</v>
      </c>
      <c r="B48" s="65"/>
      <c r="C48" s="65" t="s">
        <v>64</v>
      </c>
      <c r="D48" s="66">
        <v>166.9188877631198</v>
      </c>
      <c r="E48" s="68"/>
      <c r="F48" s="100" t="s">
        <v>1682</v>
      </c>
      <c r="G48" s="65"/>
      <c r="H48" s="69" t="s">
        <v>284</v>
      </c>
      <c r="I48" s="70"/>
      <c r="J48" s="70"/>
      <c r="K48" s="69" t="s">
        <v>1846</v>
      </c>
      <c r="L48" s="73">
        <v>1</v>
      </c>
      <c r="M48" s="74">
        <v>6295.66650390625</v>
      </c>
      <c r="N48" s="74">
        <v>9067.7529296875</v>
      </c>
      <c r="O48" s="75"/>
      <c r="P48" s="76"/>
      <c r="Q48" s="76"/>
      <c r="R48" s="86"/>
      <c r="S48" s="48">
        <v>1</v>
      </c>
      <c r="T48" s="48">
        <v>0</v>
      </c>
      <c r="U48" s="49">
        <v>0</v>
      </c>
      <c r="V48" s="49">
        <v>0.003534</v>
      </c>
      <c r="W48" s="49">
        <v>0.000907</v>
      </c>
      <c r="X48" s="49">
        <v>0.372316</v>
      </c>
      <c r="Y48" s="49">
        <v>0</v>
      </c>
      <c r="Z48" s="49">
        <v>0</v>
      </c>
      <c r="AA48" s="71">
        <v>48</v>
      </c>
      <c r="AB48" s="71"/>
      <c r="AC48" s="72"/>
      <c r="AD48" s="78" t="s">
        <v>1296</v>
      </c>
      <c r="AE48" s="78">
        <v>2340</v>
      </c>
      <c r="AF48" s="78">
        <v>2280</v>
      </c>
      <c r="AG48" s="78">
        <v>2872</v>
      </c>
      <c r="AH48" s="78">
        <v>854</v>
      </c>
      <c r="AI48" s="78"/>
      <c r="AJ48" s="78" t="s">
        <v>1388</v>
      </c>
      <c r="AK48" s="78" t="s">
        <v>1465</v>
      </c>
      <c r="AL48" s="83" t="s">
        <v>1527</v>
      </c>
      <c r="AM48" s="78"/>
      <c r="AN48" s="80">
        <v>41052.675717592596</v>
      </c>
      <c r="AO48" s="83" t="s">
        <v>1608</v>
      </c>
      <c r="AP48" s="78" t="b">
        <v>0</v>
      </c>
      <c r="AQ48" s="78" t="b">
        <v>0</v>
      </c>
      <c r="AR48" s="78" t="b">
        <v>0</v>
      </c>
      <c r="AS48" s="78" t="s">
        <v>1182</v>
      </c>
      <c r="AT48" s="78">
        <v>154</v>
      </c>
      <c r="AU48" s="83" t="s">
        <v>1653</v>
      </c>
      <c r="AV48" s="78" t="b">
        <v>0</v>
      </c>
      <c r="AW48" s="78" t="s">
        <v>1705</v>
      </c>
      <c r="AX48" s="83" t="s">
        <v>1751</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234</v>
      </c>
      <c r="B49" s="65"/>
      <c r="C49" s="65" t="s">
        <v>64</v>
      </c>
      <c r="D49" s="66">
        <v>162.74508911955667</v>
      </c>
      <c r="E49" s="68"/>
      <c r="F49" s="100" t="s">
        <v>682</v>
      </c>
      <c r="G49" s="65"/>
      <c r="H49" s="69" t="s">
        <v>234</v>
      </c>
      <c r="I49" s="70"/>
      <c r="J49" s="70"/>
      <c r="K49" s="69" t="s">
        <v>1847</v>
      </c>
      <c r="L49" s="73">
        <v>1</v>
      </c>
      <c r="M49" s="74">
        <v>4846.52294921875</v>
      </c>
      <c r="N49" s="74">
        <v>2914.607666015625</v>
      </c>
      <c r="O49" s="75"/>
      <c r="P49" s="76"/>
      <c r="Q49" s="76"/>
      <c r="R49" s="86"/>
      <c r="S49" s="48">
        <v>0</v>
      </c>
      <c r="T49" s="48">
        <v>3</v>
      </c>
      <c r="U49" s="49">
        <v>0</v>
      </c>
      <c r="V49" s="49">
        <v>0.005051</v>
      </c>
      <c r="W49" s="49">
        <v>0.010383</v>
      </c>
      <c r="X49" s="49">
        <v>0.643822</v>
      </c>
      <c r="Y49" s="49">
        <v>0.6666666666666666</v>
      </c>
      <c r="Z49" s="49">
        <v>0</v>
      </c>
      <c r="AA49" s="71">
        <v>49</v>
      </c>
      <c r="AB49" s="71"/>
      <c r="AC49" s="72"/>
      <c r="AD49" s="78" t="s">
        <v>1297</v>
      </c>
      <c r="AE49" s="78">
        <v>819</v>
      </c>
      <c r="AF49" s="78">
        <v>353</v>
      </c>
      <c r="AG49" s="78">
        <v>401</v>
      </c>
      <c r="AH49" s="78">
        <v>1116</v>
      </c>
      <c r="AI49" s="78"/>
      <c r="AJ49" s="78" t="s">
        <v>1389</v>
      </c>
      <c r="AK49" s="78" t="s">
        <v>1217</v>
      </c>
      <c r="AL49" s="78"/>
      <c r="AM49" s="78"/>
      <c r="AN49" s="80">
        <v>40647.617256944446</v>
      </c>
      <c r="AO49" s="83" t="s">
        <v>1609</v>
      </c>
      <c r="AP49" s="78" t="b">
        <v>0</v>
      </c>
      <c r="AQ49" s="78" t="b">
        <v>0</v>
      </c>
      <c r="AR49" s="78" t="b">
        <v>1</v>
      </c>
      <c r="AS49" s="78" t="s">
        <v>1182</v>
      </c>
      <c r="AT49" s="78">
        <v>21</v>
      </c>
      <c r="AU49" s="83" t="s">
        <v>1658</v>
      </c>
      <c r="AV49" s="78" t="b">
        <v>0</v>
      </c>
      <c r="AW49" s="78" t="s">
        <v>1705</v>
      </c>
      <c r="AX49" s="83" t="s">
        <v>1752</v>
      </c>
      <c r="AY49" s="78" t="s">
        <v>66</v>
      </c>
      <c r="AZ49" s="78" t="str">
        <f>REPLACE(INDEX(GroupVertices[Group],MATCH(Vertices[[#This Row],[Vertex]],GroupVertices[Vertex],0)),1,1,"")</f>
        <v>3</v>
      </c>
      <c r="BA49" s="48"/>
      <c r="BB49" s="48"/>
      <c r="BC49" s="48"/>
      <c r="BD49" s="48"/>
      <c r="BE49" s="48"/>
      <c r="BF49" s="48"/>
      <c r="BG49" s="120" t="s">
        <v>2317</v>
      </c>
      <c r="BH49" s="120" t="s">
        <v>2317</v>
      </c>
      <c r="BI49" s="120" t="s">
        <v>2389</v>
      </c>
      <c r="BJ49" s="120" t="s">
        <v>2389</v>
      </c>
      <c r="BK49" s="120">
        <v>0</v>
      </c>
      <c r="BL49" s="123">
        <v>0</v>
      </c>
      <c r="BM49" s="120">
        <v>0</v>
      </c>
      <c r="BN49" s="123">
        <v>0</v>
      </c>
      <c r="BO49" s="120">
        <v>0</v>
      </c>
      <c r="BP49" s="123">
        <v>0</v>
      </c>
      <c r="BQ49" s="120">
        <v>15</v>
      </c>
      <c r="BR49" s="123">
        <v>100</v>
      </c>
      <c r="BS49" s="120">
        <v>15</v>
      </c>
      <c r="BT49" s="2"/>
      <c r="BU49" s="3"/>
      <c r="BV49" s="3"/>
      <c r="BW49" s="3"/>
      <c r="BX49" s="3"/>
    </row>
    <row r="50" spans="1:76" ht="15">
      <c r="A50" s="64" t="s">
        <v>251</v>
      </c>
      <c r="B50" s="65"/>
      <c r="C50" s="65" t="s">
        <v>64</v>
      </c>
      <c r="D50" s="66">
        <v>165.1319734502295</v>
      </c>
      <c r="E50" s="68"/>
      <c r="F50" s="100" t="s">
        <v>700</v>
      </c>
      <c r="G50" s="65"/>
      <c r="H50" s="69" t="s">
        <v>251</v>
      </c>
      <c r="I50" s="70"/>
      <c r="J50" s="70"/>
      <c r="K50" s="69" t="s">
        <v>1848</v>
      </c>
      <c r="L50" s="73">
        <v>5.477866914920222</v>
      </c>
      <c r="M50" s="74">
        <v>4535.373046875</v>
      </c>
      <c r="N50" s="74">
        <v>3211.845703125</v>
      </c>
      <c r="O50" s="75"/>
      <c r="P50" s="76"/>
      <c r="Q50" s="76"/>
      <c r="R50" s="86"/>
      <c r="S50" s="48">
        <v>3</v>
      </c>
      <c r="T50" s="48">
        <v>4</v>
      </c>
      <c r="U50" s="49">
        <v>3</v>
      </c>
      <c r="V50" s="49">
        <v>0.005076</v>
      </c>
      <c r="W50" s="49">
        <v>0.011933</v>
      </c>
      <c r="X50" s="49">
        <v>1.036665</v>
      </c>
      <c r="Y50" s="49">
        <v>0.3333333333333333</v>
      </c>
      <c r="Z50" s="49">
        <v>0.25</v>
      </c>
      <c r="AA50" s="71">
        <v>50</v>
      </c>
      <c r="AB50" s="71"/>
      <c r="AC50" s="72"/>
      <c r="AD50" s="78" t="s">
        <v>1298</v>
      </c>
      <c r="AE50" s="78">
        <v>2035</v>
      </c>
      <c r="AF50" s="78">
        <v>1455</v>
      </c>
      <c r="AG50" s="78">
        <v>5345</v>
      </c>
      <c r="AH50" s="78">
        <v>18308</v>
      </c>
      <c r="AI50" s="78"/>
      <c r="AJ50" s="78" t="s">
        <v>1390</v>
      </c>
      <c r="AK50" s="78" t="s">
        <v>1466</v>
      </c>
      <c r="AL50" s="83" t="s">
        <v>1528</v>
      </c>
      <c r="AM50" s="78"/>
      <c r="AN50" s="80">
        <v>42570.012604166666</v>
      </c>
      <c r="AO50" s="83" t="s">
        <v>1610</v>
      </c>
      <c r="AP50" s="78" t="b">
        <v>0</v>
      </c>
      <c r="AQ50" s="78" t="b">
        <v>0</v>
      </c>
      <c r="AR50" s="78" t="b">
        <v>1</v>
      </c>
      <c r="AS50" s="78" t="s">
        <v>1182</v>
      </c>
      <c r="AT50" s="78">
        <v>34</v>
      </c>
      <c r="AU50" s="83" t="s">
        <v>1653</v>
      </c>
      <c r="AV50" s="78" t="b">
        <v>0</v>
      </c>
      <c r="AW50" s="78" t="s">
        <v>1705</v>
      </c>
      <c r="AX50" s="83" t="s">
        <v>1753</v>
      </c>
      <c r="AY50" s="78" t="s">
        <v>66</v>
      </c>
      <c r="AZ50" s="78" t="str">
        <f>REPLACE(INDEX(GroupVertices[Group],MATCH(Vertices[[#This Row],[Vertex]],GroupVertices[Vertex],0)),1,1,"")</f>
        <v>3</v>
      </c>
      <c r="BA50" s="48" t="s">
        <v>511</v>
      </c>
      <c r="BB50" s="48" t="s">
        <v>511</v>
      </c>
      <c r="BC50" s="48" t="s">
        <v>545</v>
      </c>
      <c r="BD50" s="48" t="s">
        <v>545</v>
      </c>
      <c r="BE50" s="48" t="s">
        <v>574</v>
      </c>
      <c r="BF50" s="48" t="s">
        <v>574</v>
      </c>
      <c r="BG50" s="120" t="s">
        <v>2318</v>
      </c>
      <c r="BH50" s="120" t="s">
        <v>2350</v>
      </c>
      <c r="BI50" s="120" t="s">
        <v>2390</v>
      </c>
      <c r="BJ50" s="120" t="s">
        <v>2418</v>
      </c>
      <c r="BK50" s="120">
        <v>3</v>
      </c>
      <c r="BL50" s="123">
        <v>6.666666666666667</v>
      </c>
      <c r="BM50" s="120">
        <v>0</v>
      </c>
      <c r="BN50" s="123">
        <v>0</v>
      </c>
      <c r="BO50" s="120">
        <v>0</v>
      </c>
      <c r="BP50" s="123">
        <v>0</v>
      </c>
      <c r="BQ50" s="120">
        <v>42</v>
      </c>
      <c r="BR50" s="123">
        <v>93.33333333333333</v>
      </c>
      <c r="BS50" s="120">
        <v>45</v>
      </c>
      <c r="BT50" s="2"/>
      <c r="BU50" s="3"/>
      <c r="BV50" s="3"/>
      <c r="BW50" s="3"/>
      <c r="BX50" s="3"/>
    </row>
    <row r="51" spans="1:76" ht="15">
      <c r="A51" s="64" t="s">
        <v>235</v>
      </c>
      <c r="B51" s="65"/>
      <c r="C51" s="65" t="s">
        <v>64</v>
      </c>
      <c r="D51" s="66">
        <v>173.39943033786858</v>
      </c>
      <c r="E51" s="68"/>
      <c r="F51" s="100" t="s">
        <v>683</v>
      </c>
      <c r="G51" s="65"/>
      <c r="H51" s="69" t="s">
        <v>235</v>
      </c>
      <c r="I51" s="70"/>
      <c r="J51" s="70"/>
      <c r="K51" s="69" t="s">
        <v>1849</v>
      </c>
      <c r="L51" s="73">
        <v>1</v>
      </c>
      <c r="M51" s="74">
        <v>321.12933349609375</v>
      </c>
      <c r="N51" s="74">
        <v>3183.439697265625</v>
      </c>
      <c r="O51" s="75"/>
      <c r="P51" s="76"/>
      <c r="Q51" s="76"/>
      <c r="R51" s="86"/>
      <c r="S51" s="48">
        <v>0</v>
      </c>
      <c r="T51" s="48">
        <v>2</v>
      </c>
      <c r="U51" s="49">
        <v>0</v>
      </c>
      <c r="V51" s="49">
        <v>0.005025</v>
      </c>
      <c r="W51" s="49">
        <v>0.007469</v>
      </c>
      <c r="X51" s="49">
        <v>0.550186</v>
      </c>
      <c r="Y51" s="49">
        <v>0.5</v>
      </c>
      <c r="Z51" s="49">
        <v>0</v>
      </c>
      <c r="AA51" s="71">
        <v>51</v>
      </c>
      <c r="AB51" s="71"/>
      <c r="AC51" s="72"/>
      <c r="AD51" s="78" t="s">
        <v>1299</v>
      </c>
      <c r="AE51" s="78">
        <v>5737</v>
      </c>
      <c r="AF51" s="78">
        <v>5272</v>
      </c>
      <c r="AG51" s="78">
        <v>41078</v>
      </c>
      <c r="AH51" s="78">
        <v>3408</v>
      </c>
      <c r="AI51" s="78"/>
      <c r="AJ51" s="78" t="s">
        <v>1391</v>
      </c>
      <c r="AK51" s="78" t="s">
        <v>1467</v>
      </c>
      <c r="AL51" s="83" t="s">
        <v>1529</v>
      </c>
      <c r="AM51" s="78"/>
      <c r="AN51" s="80">
        <v>39016.056608796294</v>
      </c>
      <c r="AO51" s="83" t="s">
        <v>1611</v>
      </c>
      <c r="AP51" s="78" t="b">
        <v>0</v>
      </c>
      <c r="AQ51" s="78" t="b">
        <v>0</v>
      </c>
      <c r="AR51" s="78" t="b">
        <v>0</v>
      </c>
      <c r="AS51" s="78" t="s">
        <v>1651</v>
      </c>
      <c r="AT51" s="78">
        <v>528</v>
      </c>
      <c r="AU51" s="83" t="s">
        <v>1657</v>
      </c>
      <c r="AV51" s="78" t="b">
        <v>0</v>
      </c>
      <c r="AW51" s="78" t="s">
        <v>1705</v>
      </c>
      <c r="AX51" s="83" t="s">
        <v>1754</v>
      </c>
      <c r="AY51" s="78" t="s">
        <v>66</v>
      </c>
      <c r="AZ51" s="78" t="str">
        <f>REPLACE(INDEX(GroupVertices[Group],MATCH(Vertices[[#This Row],[Vertex]],GroupVertices[Vertex],0)),1,1,"")</f>
        <v>1</v>
      </c>
      <c r="BA51" s="48"/>
      <c r="BB51" s="48"/>
      <c r="BC51" s="48"/>
      <c r="BD51" s="48"/>
      <c r="BE51" s="48"/>
      <c r="BF51" s="48"/>
      <c r="BG51" s="120" t="s">
        <v>2319</v>
      </c>
      <c r="BH51" s="120" t="s">
        <v>2319</v>
      </c>
      <c r="BI51" s="120" t="s">
        <v>2391</v>
      </c>
      <c r="BJ51" s="120" t="s">
        <v>2391</v>
      </c>
      <c r="BK51" s="120">
        <v>0</v>
      </c>
      <c r="BL51" s="123">
        <v>0</v>
      </c>
      <c r="BM51" s="120">
        <v>0</v>
      </c>
      <c r="BN51" s="123">
        <v>0</v>
      </c>
      <c r="BO51" s="120">
        <v>0</v>
      </c>
      <c r="BP51" s="123">
        <v>0</v>
      </c>
      <c r="BQ51" s="120">
        <v>7</v>
      </c>
      <c r="BR51" s="123">
        <v>100</v>
      </c>
      <c r="BS51" s="120">
        <v>7</v>
      </c>
      <c r="BT51" s="2"/>
      <c r="BU51" s="3"/>
      <c r="BV51" s="3"/>
      <c r="BW51" s="3"/>
      <c r="BX51" s="3"/>
    </row>
    <row r="52" spans="1:76" ht="15">
      <c r="A52" s="64" t="s">
        <v>238</v>
      </c>
      <c r="B52" s="65"/>
      <c r="C52" s="65" t="s">
        <v>64</v>
      </c>
      <c r="D52" s="66">
        <v>167.20912596666804</v>
      </c>
      <c r="E52" s="68"/>
      <c r="F52" s="100" t="s">
        <v>686</v>
      </c>
      <c r="G52" s="65"/>
      <c r="H52" s="69" t="s">
        <v>238</v>
      </c>
      <c r="I52" s="70"/>
      <c r="J52" s="70"/>
      <c r="K52" s="69" t="s">
        <v>1850</v>
      </c>
      <c r="L52" s="73">
        <v>239.3717821042531</v>
      </c>
      <c r="M52" s="74">
        <v>488.9622802734375</v>
      </c>
      <c r="N52" s="74">
        <v>2172.11669921875</v>
      </c>
      <c r="O52" s="75"/>
      <c r="P52" s="76"/>
      <c r="Q52" s="76"/>
      <c r="R52" s="86"/>
      <c r="S52" s="48">
        <v>2</v>
      </c>
      <c r="T52" s="48">
        <v>1</v>
      </c>
      <c r="U52" s="49">
        <v>159.7</v>
      </c>
      <c r="V52" s="49">
        <v>0.005076</v>
      </c>
      <c r="W52" s="49">
        <v>0.007537</v>
      </c>
      <c r="X52" s="49">
        <v>0.816338</v>
      </c>
      <c r="Y52" s="49">
        <v>0.16666666666666666</v>
      </c>
      <c r="Z52" s="49">
        <v>0</v>
      </c>
      <c r="AA52" s="71">
        <v>52</v>
      </c>
      <c r="AB52" s="71"/>
      <c r="AC52" s="72"/>
      <c r="AD52" s="78" t="s">
        <v>1300</v>
      </c>
      <c r="AE52" s="78">
        <v>2185</v>
      </c>
      <c r="AF52" s="78">
        <v>2414</v>
      </c>
      <c r="AG52" s="78">
        <v>8371</v>
      </c>
      <c r="AH52" s="78">
        <v>7204</v>
      </c>
      <c r="AI52" s="78"/>
      <c r="AJ52" s="78" t="s">
        <v>1392</v>
      </c>
      <c r="AK52" s="78" t="s">
        <v>1454</v>
      </c>
      <c r="AL52" s="83" t="s">
        <v>1530</v>
      </c>
      <c r="AM52" s="78"/>
      <c r="AN52" s="80">
        <v>39668.36759259259</v>
      </c>
      <c r="AO52" s="83" t="s">
        <v>1612</v>
      </c>
      <c r="AP52" s="78" t="b">
        <v>0</v>
      </c>
      <c r="AQ52" s="78" t="b">
        <v>0</v>
      </c>
      <c r="AR52" s="78" t="b">
        <v>1</v>
      </c>
      <c r="AS52" s="78" t="s">
        <v>1182</v>
      </c>
      <c r="AT52" s="78">
        <v>288</v>
      </c>
      <c r="AU52" s="83" t="s">
        <v>1656</v>
      </c>
      <c r="AV52" s="78" t="b">
        <v>0</v>
      </c>
      <c r="AW52" s="78" t="s">
        <v>1705</v>
      </c>
      <c r="AX52" s="83" t="s">
        <v>1755</v>
      </c>
      <c r="AY52" s="78" t="s">
        <v>66</v>
      </c>
      <c r="AZ52" s="78" t="str">
        <f>REPLACE(INDEX(GroupVertices[Group],MATCH(Vertices[[#This Row],[Vertex]],GroupVertices[Vertex],0)),1,1,"")</f>
        <v>1</v>
      </c>
      <c r="BA52" s="48" t="s">
        <v>506</v>
      </c>
      <c r="BB52" s="48" t="s">
        <v>506</v>
      </c>
      <c r="BC52" s="48" t="s">
        <v>547</v>
      </c>
      <c r="BD52" s="48" t="s">
        <v>547</v>
      </c>
      <c r="BE52" s="48" t="s">
        <v>570</v>
      </c>
      <c r="BF52" s="48" t="s">
        <v>570</v>
      </c>
      <c r="BG52" s="120" t="s">
        <v>2320</v>
      </c>
      <c r="BH52" s="120" t="s">
        <v>2320</v>
      </c>
      <c r="BI52" s="120" t="s">
        <v>2392</v>
      </c>
      <c r="BJ52" s="120" t="s">
        <v>2392</v>
      </c>
      <c r="BK52" s="120">
        <v>1</v>
      </c>
      <c r="BL52" s="123">
        <v>3.4482758620689653</v>
      </c>
      <c r="BM52" s="120">
        <v>0</v>
      </c>
      <c r="BN52" s="123">
        <v>0</v>
      </c>
      <c r="BO52" s="120">
        <v>0</v>
      </c>
      <c r="BP52" s="123">
        <v>0</v>
      </c>
      <c r="BQ52" s="120">
        <v>28</v>
      </c>
      <c r="BR52" s="123">
        <v>96.55172413793103</v>
      </c>
      <c r="BS52" s="120">
        <v>29</v>
      </c>
      <c r="BT52" s="2"/>
      <c r="BU52" s="3"/>
      <c r="BV52" s="3"/>
      <c r="BW52" s="3"/>
      <c r="BX52" s="3"/>
    </row>
    <row r="53" spans="1:76" ht="15">
      <c r="A53" s="64" t="s">
        <v>236</v>
      </c>
      <c r="B53" s="65"/>
      <c r="C53" s="65" t="s">
        <v>64</v>
      </c>
      <c r="D53" s="66">
        <v>164.31540775815722</v>
      </c>
      <c r="E53" s="68"/>
      <c r="F53" s="100" t="s">
        <v>684</v>
      </c>
      <c r="G53" s="65"/>
      <c r="H53" s="69" t="s">
        <v>236</v>
      </c>
      <c r="I53" s="70"/>
      <c r="J53" s="70"/>
      <c r="K53" s="69" t="s">
        <v>1851</v>
      </c>
      <c r="L53" s="73">
        <v>26.822365876039942</v>
      </c>
      <c r="M53" s="74">
        <v>5456.29443359375</v>
      </c>
      <c r="N53" s="74">
        <v>2282.671875</v>
      </c>
      <c r="O53" s="75"/>
      <c r="P53" s="76"/>
      <c r="Q53" s="76"/>
      <c r="R53" s="86"/>
      <c r="S53" s="48">
        <v>1</v>
      </c>
      <c r="T53" s="48">
        <v>1</v>
      </c>
      <c r="U53" s="49">
        <v>17.3</v>
      </c>
      <c r="V53" s="49">
        <v>0.003731</v>
      </c>
      <c r="W53" s="49">
        <v>0.002613</v>
      </c>
      <c r="X53" s="49">
        <v>0.562317</v>
      </c>
      <c r="Y53" s="49">
        <v>0</v>
      </c>
      <c r="Z53" s="49">
        <v>0</v>
      </c>
      <c r="AA53" s="71">
        <v>53</v>
      </c>
      <c r="AB53" s="71"/>
      <c r="AC53" s="72"/>
      <c r="AD53" s="78" t="s">
        <v>1301</v>
      </c>
      <c r="AE53" s="78">
        <v>820</v>
      </c>
      <c r="AF53" s="78">
        <v>1078</v>
      </c>
      <c r="AG53" s="78">
        <v>3143</v>
      </c>
      <c r="AH53" s="78">
        <v>1019</v>
      </c>
      <c r="AI53" s="78"/>
      <c r="AJ53" s="78" t="s">
        <v>1393</v>
      </c>
      <c r="AK53" s="78" t="s">
        <v>1468</v>
      </c>
      <c r="AL53" s="83" t="s">
        <v>1531</v>
      </c>
      <c r="AM53" s="78"/>
      <c r="AN53" s="80">
        <v>39561.826585648145</v>
      </c>
      <c r="AO53" s="83" t="s">
        <v>1613</v>
      </c>
      <c r="AP53" s="78" t="b">
        <v>0</v>
      </c>
      <c r="AQ53" s="78" t="b">
        <v>0</v>
      </c>
      <c r="AR53" s="78" t="b">
        <v>1</v>
      </c>
      <c r="AS53" s="78" t="s">
        <v>1182</v>
      </c>
      <c r="AT53" s="78">
        <v>119</v>
      </c>
      <c r="AU53" s="83" t="s">
        <v>1656</v>
      </c>
      <c r="AV53" s="78" t="b">
        <v>0</v>
      </c>
      <c r="AW53" s="78" t="s">
        <v>1705</v>
      </c>
      <c r="AX53" s="83" t="s">
        <v>1756</v>
      </c>
      <c r="AY53" s="78" t="s">
        <v>66</v>
      </c>
      <c r="AZ53" s="78" t="str">
        <f>REPLACE(INDEX(GroupVertices[Group],MATCH(Vertices[[#This Row],[Vertex]],GroupVertices[Vertex],0)),1,1,"")</f>
        <v>3</v>
      </c>
      <c r="BA53" s="48" t="s">
        <v>507</v>
      </c>
      <c r="BB53" s="48" t="s">
        <v>507</v>
      </c>
      <c r="BC53" s="48" t="s">
        <v>549</v>
      </c>
      <c r="BD53" s="48" t="s">
        <v>549</v>
      </c>
      <c r="BE53" s="48" t="s">
        <v>562</v>
      </c>
      <c r="BF53" s="48" t="s">
        <v>562</v>
      </c>
      <c r="BG53" s="120" t="s">
        <v>2321</v>
      </c>
      <c r="BH53" s="120" t="s">
        <v>2321</v>
      </c>
      <c r="BI53" s="120" t="s">
        <v>2393</v>
      </c>
      <c r="BJ53" s="120" t="s">
        <v>2393</v>
      </c>
      <c r="BK53" s="120">
        <v>2</v>
      </c>
      <c r="BL53" s="123">
        <v>5.882352941176471</v>
      </c>
      <c r="BM53" s="120">
        <v>0</v>
      </c>
      <c r="BN53" s="123">
        <v>0</v>
      </c>
      <c r="BO53" s="120">
        <v>0</v>
      </c>
      <c r="BP53" s="123">
        <v>0</v>
      </c>
      <c r="BQ53" s="120">
        <v>32</v>
      </c>
      <c r="BR53" s="123">
        <v>94.11764705882354</v>
      </c>
      <c r="BS53" s="120">
        <v>34</v>
      </c>
      <c r="BT53" s="2"/>
      <c r="BU53" s="3"/>
      <c r="BV53" s="3"/>
      <c r="BW53" s="3"/>
      <c r="BX53" s="3"/>
    </row>
    <row r="54" spans="1:76" ht="15">
      <c r="A54" s="64" t="s">
        <v>237</v>
      </c>
      <c r="B54" s="65"/>
      <c r="C54" s="65" t="s">
        <v>64</v>
      </c>
      <c r="D54" s="66">
        <v>170.2392994499814</v>
      </c>
      <c r="E54" s="68"/>
      <c r="F54" s="100" t="s">
        <v>685</v>
      </c>
      <c r="G54" s="65"/>
      <c r="H54" s="69" t="s">
        <v>237</v>
      </c>
      <c r="I54" s="70"/>
      <c r="J54" s="70"/>
      <c r="K54" s="69" t="s">
        <v>1852</v>
      </c>
      <c r="L54" s="73">
        <v>5.477866914920222</v>
      </c>
      <c r="M54" s="74">
        <v>6295.66650390625</v>
      </c>
      <c r="N54" s="74">
        <v>2211.954345703125</v>
      </c>
      <c r="O54" s="75"/>
      <c r="P54" s="76"/>
      <c r="Q54" s="76"/>
      <c r="R54" s="86"/>
      <c r="S54" s="48">
        <v>0</v>
      </c>
      <c r="T54" s="48">
        <v>2</v>
      </c>
      <c r="U54" s="49">
        <v>3</v>
      </c>
      <c r="V54" s="49">
        <v>0.003534</v>
      </c>
      <c r="W54" s="49">
        <v>0.000863</v>
      </c>
      <c r="X54" s="49">
        <v>0.62028</v>
      </c>
      <c r="Y54" s="49">
        <v>0</v>
      </c>
      <c r="Z54" s="49">
        <v>0</v>
      </c>
      <c r="AA54" s="71">
        <v>54</v>
      </c>
      <c r="AB54" s="71"/>
      <c r="AC54" s="72"/>
      <c r="AD54" s="78" t="s">
        <v>1302</v>
      </c>
      <c r="AE54" s="78">
        <v>1632</v>
      </c>
      <c r="AF54" s="78">
        <v>3813</v>
      </c>
      <c r="AG54" s="78">
        <v>9326</v>
      </c>
      <c r="AH54" s="78">
        <v>3791</v>
      </c>
      <c r="AI54" s="78"/>
      <c r="AJ54" s="78" t="s">
        <v>1394</v>
      </c>
      <c r="AK54" s="78" t="s">
        <v>1469</v>
      </c>
      <c r="AL54" s="83" t="s">
        <v>1532</v>
      </c>
      <c r="AM54" s="78"/>
      <c r="AN54" s="80">
        <v>39657.413935185185</v>
      </c>
      <c r="AO54" s="83" t="s">
        <v>1614</v>
      </c>
      <c r="AP54" s="78" t="b">
        <v>0</v>
      </c>
      <c r="AQ54" s="78" t="b">
        <v>0</v>
      </c>
      <c r="AR54" s="78" t="b">
        <v>0</v>
      </c>
      <c r="AS54" s="78" t="s">
        <v>1182</v>
      </c>
      <c r="AT54" s="78">
        <v>386</v>
      </c>
      <c r="AU54" s="83" t="s">
        <v>1653</v>
      </c>
      <c r="AV54" s="78" t="b">
        <v>0</v>
      </c>
      <c r="AW54" s="78" t="s">
        <v>1705</v>
      </c>
      <c r="AX54" s="83" t="s">
        <v>1757</v>
      </c>
      <c r="AY54" s="78" t="s">
        <v>66</v>
      </c>
      <c r="AZ54" s="78" t="str">
        <f>REPLACE(INDEX(GroupVertices[Group],MATCH(Vertices[[#This Row],[Vertex]],GroupVertices[Vertex],0)),1,1,"")</f>
        <v>3</v>
      </c>
      <c r="BA54" s="48"/>
      <c r="BB54" s="48"/>
      <c r="BC54" s="48"/>
      <c r="BD54" s="48"/>
      <c r="BE54" s="48" t="s">
        <v>571</v>
      </c>
      <c r="BF54" s="48" t="s">
        <v>571</v>
      </c>
      <c r="BG54" s="120" t="s">
        <v>2322</v>
      </c>
      <c r="BH54" s="120" t="s">
        <v>2351</v>
      </c>
      <c r="BI54" s="120" t="s">
        <v>2394</v>
      </c>
      <c r="BJ54" s="120" t="s">
        <v>2394</v>
      </c>
      <c r="BK54" s="120">
        <v>1</v>
      </c>
      <c r="BL54" s="123">
        <v>2.127659574468085</v>
      </c>
      <c r="BM54" s="120">
        <v>0</v>
      </c>
      <c r="BN54" s="123">
        <v>0</v>
      </c>
      <c r="BO54" s="120">
        <v>0</v>
      </c>
      <c r="BP54" s="123">
        <v>0</v>
      </c>
      <c r="BQ54" s="120">
        <v>46</v>
      </c>
      <c r="BR54" s="123">
        <v>97.87234042553192</v>
      </c>
      <c r="BS54" s="120">
        <v>47</v>
      </c>
      <c r="BT54" s="2"/>
      <c r="BU54" s="3"/>
      <c r="BV54" s="3"/>
      <c r="BW54" s="3"/>
      <c r="BX54" s="3"/>
    </row>
    <row r="55" spans="1:76" ht="15">
      <c r="A55" s="64" t="s">
        <v>239</v>
      </c>
      <c r="B55" s="65"/>
      <c r="C55" s="65" t="s">
        <v>64</v>
      </c>
      <c r="D55" s="66">
        <v>172.83194967122947</v>
      </c>
      <c r="E55" s="68"/>
      <c r="F55" s="100" t="s">
        <v>687</v>
      </c>
      <c r="G55" s="65"/>
      <c r="H55" s="69" t="s">
        <v>239</v>
      </c>
      <c r="I55" s="70"/>
      <c r="J55" s="70"/>
      <c r="K55" s="69" t="s">
        <v>1853</v>
      </c>
      <c r="L55" s="73">
        <v>34.96071137185316</v>
      </c>
      <c r="M55" s="74">
        <v>4849.80810546875</v>
      </c>
      <c r="N55" s="74">
        <v>8664.1181640625</v>
      </c>
      <c r="O55" s="75"/>
      <c r="P55" s="76"/>
      <c r="Q55" s="76"/>
      <c r="R55" s="86"/>
      <c r="S55" s="48">
        <v>0</v>
      </c>
      <c r="T55" s="48">
        <v>6</v>
      </c>
      <c r="U55" s="49">
        <v>22.752381</v>
      </c>
      <c r="V55" s="49">
        <v>0.005236</v>
      </c>
      <c r="W55" s="49">
        <v>0.017772</v>
      </c>
      <c r="X55" s="49">
        <v>1.058449</v>
      </c>
      <c r="Y55" s="49">
        <v>0.5666666666666667</v>
      </c>
      <c r="Z55" s="49">
        <v>0</v>
      </c>
      <c r="AA55" s="71">
        <v>55</v>
      </c>
      <c r="AB55" s="71"/>
      <c r="AC55" s="72"/>
      <c r="AD55" s="78" t="s">
        <v>1303</v>
      </c>
      <c r="AE55" s="78">
        <v>3038</v>
      </c>
      <c r="AF55" s="78">
        <v>5010</v>
      </c>
      <c r="AG55" s="78">
        <v>15010</v>
      </c>
      <c r="AH55" s="78">
        <v>19875</v>
      </c>
      <c r="AI55" s="78"/>
      <c r="AJ55" s="78" t="s">
        <v>1395</v>
      </c>
      <c r="AK55" s="78" t="s">
        <v>1470</v>
      </c>
      <c r="AL55" s="83" t="s">
        <v>1533</v>
      </c>
      <c r="AM55" s="78"/>
      <c r="AN55" s="80">
        <v>39889.1330787037</v>
      </c>
      <c r="AO55" s="83" t="s">
        <v>1615</v>
      </c>
      <c r="AP55" s="78" t="b">
        <v>0</v>
      </c>
      <c r="AQ55" s="78" t="b">
        <v>0</v>
      </c>
      <c r="AR55" s="78" t="b">
        <v>0</v>
      </c>
      <c r="AS55" s="78" t="s">
        <v>1182</v>
      </c>
      <c r="AT55" s="78">
        <v>561</v>
      </c>
      <c r="AU55" s="83" t="s">
        <v>1659</v>
      </c>
      <c r="AV55" s="78" t="b">
        <v>0</v>
      </c>
      <c r="AW55" s="78" t="s">
        <v>1705</v>
      </c>
      <c r="AX55" s="83" t="s">
        <v>1758</v>
      </c>
      <c r="AY55" s="78" t="s">
        <v>66</v>
      </c>
      <c r="AZ55" s="78" t="str">
        <f>REPLACE(INDEX(GroupVertices[Group],MATCH(Vertices[[#This Row],[Vertex]],GroupVertices[Vertex],0)),1,1,"")</f>
        <v>2</v>
      </c>
      <c r="BA55" s="48"/>
      <c r="BB55" s="48"/>
      <c r="BC55" s="48"/>
      <c r="BD55" s="48"/>
      <c r="BE55" s="48"/>
      <c r="BF55" s="48"/>
      <c r="BG55" s="120" t="s">
        <v>2323</v>
      </c>
      <c r="BH55" s="120" t="s">
        <v>2323</v>
      </c>
      <c r="BI55" s="120" t="s">
        <v>2395</v>
      </c>
      <c r="BJ55" s="120" t="s">
        <v>2395</v>
      </c>
      <c r="BK55" s="120">
        <v>2</v>
      </c>
      <c r="BL55" s="123">
        <v>7.142857142857143</v>
      </c>
      <c r="BM55" s="120">
        <v>0</v>
      </c>
      <c r="BN55" s="123">
        <v>0</v>
      </c>
      <c r="BO55" s="120">
        <v>0</v>
      </c>
      <c r="BP55" s="123">
        <v>0</v>
      </c>
      <c r="BQ55" s="120">
        <v>26</v>
      </c>
      <c r="BR55" s="123">
        <v>92.85714285714286</v>
      </c>
      <c r="BS55" s="120">
        <v>28</v>
      </c>
      <c r="BT55" s="2"/>
      <c r="BU55" s="3"/>
      <c r="BV55" s="3"/>
      <c r="BW55" s="3"/>
      <c r="BX55" s="3"/>
    </row>
    <row r="56" spans="1:76" ht="15">
      <c r="A56" s="64" t="s">
        <v>243</v>
      </c>
      <c r="B56" s="65"/>
      <c r="C56" s="65" t="s">
        <v>64</v>
      </c>
      <c r="D56" s="66">
        <v>162.16461271246018</v>
      </c>
      <c r="E56" s="68"/>
      <c r="F56" s="100" t="s">
        <v>691</v>
      </c>
      <c r="G56" s="65"/>
      <c r="H56" s="69" t="s">
        <v>243</v>
      </c>
      <c r="I56" s="70"/>
      <c r="J56" s="70"/>
      <c r="K56" s="69" t="s">
        <v>1854</v>
      </c>
      <c r="L56" s="73">
        <v>51.578572536349654</v>
      </c>
      <c r="M56" s="74">
        <v>6490.5791015625</v>
      </c>
      <c r="N56" s="74">
        <v>8001.267578125</v>
      </c>
      <c r="O56" s="75"/>
      <c r="P56" s="76"/>
      <c r="Q56" s="76"/>
      <c r="R56" s="86"/>
      <c r="S56" s="48">
        <v>0</v>
      </c>
      <c r="T56" s="48">
        <v>6</v>
      </c>
      <c r="U56" s="49">
        <v>33.885714</v>
      </c>
      <c r="V56" s="49">
        <v>0.005155</v>
      </c>
      <c r="W56" s="49">
        <v>0.013305</v>
      </c>
      <c r="X56" s="49">
        <v>1.03161</v>
      </c>
      <c r="Y56" s="49">
        <v>0.4666666666666667</v>
      </c>
      <c r="Z56" s="49">
        <v>0</v>
      </c>
      <c r="AA56" s="71">
        <v>56</v>
      </c>
      <c r="AB56" s="71"/>
      <c r="AC56" s="72"/>
      <c r="AD56" s="78" t="s">
        <v>1304</v>
      </c>
      <c r="AE56" s="78">
        <v>85</v>
      </c>
      <c r="AF56" s="78">
        <v>85</v>
      </c>
      <c r="AG56" s="78">
        <v>11848</v>
      </c>
      <c r="AH56" s="78">
        <v>77</v>
      </c>
      <c r="AI56" s="78"/>
      <c r="AJ56" s="78"/>
      <c r="AK56" s="78"/>
      <c r="AL56" s="78"/>
      <c r="AM56" s="78"/>
      <c r="AN56" s="80">
        <v>43004.357303240744</v>
      </c>
      <c r="AO56" s="78"/>
      <c r="AP56" s="78" t="b">
        <v>1</v>
      </c>
      <c r="AQ56" s="78" t="b">
        <v>0</v>
      </c>
      <c r="AR56" s="78" t="b">
        <v>0</v>
      </c>
      <c r="AS56" s="78" t="s">
        <v>1182</v>
      </c>
      <c r="AT56" s="78">
        <v>7</v>
      </c>
      <c r="AU56" s="78"/>
      <c r="AV56" s="78" t="b">
        <v>0</v>
      </c>
      <c r="AW56" s="78" t="s">
        <v>1705</v>
      </c>
      <c r="AX56" s="83" t="s">
        <v>1759</v>
      </c>
      <c r="AY56" s="78" t="s">
        <v>66</v>
      </c>
      <c r="AZ56" s="78" t="str">
        <f>REPLACE(INDEX(GroupVertices[Group],MATCH(Vertices[[#This Row],[Vertex]],GroupVertices[Vertex],0)),1,1,"")</f>
        <v>4</v>
      </c>
      <c r="BA56" s="48"/>
      <c r="BB56" s="48"/>
      <c r="BC56" s="48"/>
      <c r="BD56" s="48"/>
      <c r="BE56" s="48"/>
      <c r="BF56" s="48"/>
      <c r="BG56" s="120" t="s">
        <v>2324</v>
      </c>
      <c r="BH56" s="120" t="s">
        <v>2324</v>
      </c>
      <c r="BI56" s="120" t="s">
        <v>2396</v>
      </c>
      <c r="BJ56" s="120" t="s">
        <v>2396</v>
      </c>
      <c r="BK56" s="120">
        <v>1</v>
      </c>
      <c r="BL56" s="123">
        <v>5</v>
      </c>
      <c r="BM56" s="120">
        <v>0</v>
      </c>
      <c r="BN56" s="123">
        <v>0</v>
      </c>
      <c r="BO56" s="120">
        <v>0</v>
      </c>
      <c r="BP56" s="123">
        <v>0</v>
      </c>
      <c r="BQ56" s="120">
        <v>19</v>
      </c>
      <c r="BR56" s="123">
        <v>95</v>
      </c>
      <c r="BS56" s="120">
        <v>20</v>
      </c>
      <c r="BT56" s="2"/>
      <c r="BU56" s="3"/>
      <c r="BV56" s="3"/>
      <c r="BW56" s="3"/>
      <c r="BX56" s="3"/>
    </row>
    <row r="57" spans="1:76" ht="15">
      <c r="A57" s="64" t="s">
        <v>250</v>
      </c>
      <c r="B57" s="65"/>
      <c r="C57" s="65" t="s">
        <v>64</v>
      </c>
      <c r="D57" s="66">
        <v>167.0770026053513</v>
      </c>
      <c r="E57" s="68"/>
      <c r="F57" s="100" t="s">
        <v>698</v>
      </c>
      <c r="G57" s="65"/>
      <c r="H57" s="69" t="s">
        <v>250</v>
      </c>
      <c r="I57" s="70"/>
      <c r="J57" s="70"/>
      <c r="K57" s="69" t="s">
        <v>1855</v>
      </c>
      <c r="L57" s="73">
        <v>53.00011765978254</v>
      </c>
      <c r="M57" s="74">
        <v>7052.03271484375</v>
      </c>
      <c r="N57" s="74">
        <v>8027.26220703125</v>
      </c>
      <c r="O57" s="75"/>
      <c r="P57" s="76"/>
      <c r="Q57" s="76"/>
      <c r="R57" s="86"/>
      <c r="S57" s="48">
        <v>4</v>
      </c>
      <c r="T57" s="48">
        <v>5</v>
      </c>
      <c r="U57" s="49">
        <v>34.838095</v>
      </c>
      <c r="V57" s="49">
        <v>0.005208</v>
      </c>
      <c r="W57" s="49">
        <v>0.015439</v>
      </c>
      <c r="X57" s="49">
        <v>1.327275</v>
      </c>
      <c r="Y57" s="49">
        <v>0.42857142857142855</v>
      </c>
      <c r="Z57" s="49">
        <v>0.125</v>
      </c>
      <c r="AA57" s="71">
        <v>57</v>
      </c>
      <c r="AB57" s="71"/>
      <c r="AC57" s="72"/>
      <c r="AD57" s="78" t="s">
        <v>1305</v>
      </c>
      <c r="AE57" s="78">
        <v>1573</v>
      </c>
      <c r="AF57" s="78">
        <v>2353</v>
      </c>
      <c r="AG57" s="78">
        <v>80109</v>
      </c>
      <c r="AH57" s="78">
        <v>7196</v>
      </c>
      <c r="AI57" s="78"/>
      <c r="AJ57" s="78" t="s">
        <v>1396</v>
      </c>
      <c r="AK57" s="78" t="s">
        <v>1436</v>
      </c>
      <c r="AL57" s="83" t="s">
        <v>1534</v>
      </c>
      <c r="AM57" s="78"/>
      <c r="AN57" s="80">
        <v>39757.15415509259</v>
      </c>
      <c r="AO57" s="83" t="s">
        <v>1616</v>
      </c>
      <c r="AP57" s="78" t="b">
        <v>0</v>
      </c>
      <c r="AQ57" s="78" t="b">
        <v>0</v>
      </c>
      <c r="AR57" s="78" t="b">
        <v>0</v>
      </c>
      <c r="AS57" s="78" t="s">
        <v>1182</v>
      </c>
      <c r="AT57" s="78">
        <v>301</v>
      </c>
      <c r="AU57" s="83" t="s">
        <v>1660</v>
      </c>
      <c r="AV57" s="78" t="b">
        <v>0</v>
      </c>
      <c r="AW57" s="78" t="s">
        <v>1705</v>
      </c>
      <c r="AX57" s="83" t="s">
        <v>1760</v>
      </c>
      <c r="AY57" s="78" t="s">
        <v>66</v>
      </c>
      <c r="AZ57" s="78" t="str">
        <f>REPLACE(INDEX(GroupVertices[Group],MATCH(Vertices[[#This Row],[Vertex]],GroupVertices[Vertex],0)),1,1,"")</f>
        <v>4</v>
      </c>
      <c r="BA57" s="48"/>
      <c r="BB57" s="48"/>
      <c r="BC57" s="48"/>
      <c r="BD57" s="48"/>
      <c r="BE57" s="48"/>
      <c r="BF57" s="48"/>
      <c r="BG57" s="120" t="s">
        <v>2324</v>
      </c>
      <c r="BH57" s="120" t="s">
        <v>2324</v>
      </c>
      <c r="BI57" s="120" t="s">
        <v>2396</v>
      </c>
      <c r="BJ57" s="120" t="s">
        <v>2396</v>
      </c>
      <c r="BK57" s="120">
        <v>1</v>
      </c>
      <c r="BL57" s="123">
        <v>5</v>
      </c>
      <c r="BM57" s="120">
        <v>0</v>
      </c>
      <c r="BN57" s="123">
        <v>0</v>
      </c>
      <c r="BO57" s="120">
        <v>0</v>
      </c>
      <c r="BP57" s="123">
        <v>0</v>
      </c>
      <c r="BQ57" s="120">
        <v>19</v>
      </c>
      <c r="BR57" s="123">
        <v>95</v>
      </c>
      <c r="BS57" s="120">
        <v>20</v>
      </c>
      <c r="BT57" s="2"/>
      <c r="BU57" s="3"/>
      <c r="BV57" s="3"/>
      <c r="BW57" s="3"/>
      <c r="BX57" s="3"/>
    </row>
    <row r="58" spans="1:76" ht="15">
      <c r="A58" s="64" t="s">
        <v>285</v>
      </c>
      <c r="B58" s="65"/>
      <c r="C58" s="65" t="s">
        <v>64</v>
      </c>
      <c r="D58" s="66">
        <v>162.58264236383937</v>
      </c>
      <c r="E58" s="68"/>
      <c r="F58" s="100" t="s">
        <v>1683</v>
      </c>
      <c r="G58" s="65"/>
      <c r="H58" s="69" t="s">
        <v>285</v>
      </c>
      <c r="I58" s="70"/>
      <c r="J58" s="70"/>
      <c r="K58" s="69" t="s">
        <v>1856</v>
      </c>
      <c r="L58" s="73">
        <v>2.4215451234328786</v>
      </c>
      <c r="M58" s="74">
        <v>6877.2333984375</v>
      </c>
      <c r="N58" s="74">
        <v>9640.951171875</v>
      </c>
      <c r="O58" s="75"/>
      <c r="P58" s="76"/>
      <c r="Q58" s="76"/>
      <c r="R58" s="86"/>
      <c r="S58" s="48">
        <v>5</v>
      </c>
      <c r="T58" s="48">
        <v>0</v>
      </c>
      <c r="U58" s="49">
        <v>0.952381</v>
      </c>
      <c r="V58" s="49">
        <v>0.003623</v>
      </c>
      <c r="W58" s="49">
        <v>0.006098</v>
      </c>
      <c r="X58" s="49">
        <v>0.868634</v>
      </c>
      <c r="Y58" s="49">
        <v>0.45</v>
      </c>
      <c r="Z58" s="49">
        <v>0</v>
      </c>
      <c r="AA58" s="71">
        <v>58</v>
      </c>
      <c r="AB58" s="71"/>
      <c r="AC58" s="72"/>
      <c r="AD58" s="78" t="s">
        <v>1306</v>
      </c>
      <c r="AE58" s="78">
        <v>437</v>
      </c>
      <c r="AF58" s="78">
        <v>278</v>
      </c>
      <c r="AG58" s="78">
        <v>951</v>
      </c>
      <c r="AH58" s="78">
        <v>1330</v>
      </c>
      <c r="AI58" s="78">
        <v>36000</v>
      </c>
      <c r="AJ58" s="78" t="s">
        <v>1397</v>
      </c>
      <c r="AK58" s="78" t="s">
        <v>1214</v>
      </c>
      <c r="AL58" s="83" t="s">
        <v>1535</v>
      </c>
      <c r="AM58" s="78" t="s">
        <v>1222</v>
      </c>
      <c r="AN58" s="80">
        <v>39855.951377314814</v>
      </c>
      <c r="AO58" s="83" t="s">
        <v>1617</v>
      </c>
      <c r="AP58" s="78" t="b">
        <v>0</v>
      </c>
      <c r="AQ58" s="78" t="b">
        <v>0</v>
      </c>
      <c r="AR58" s="78" t="b">
        <v>1</v>
      </c>
      <c r="AS58" s="78" t="s">
        <v>1182</v>
      </c>
      <c r="AT58" s="78">
        <v>29</v>
      </c>
      <c r="AU58" s="83" t="s">
        <v>1657</v>
      </c>
      <c r="AV58" s="78" t="b">
        <v>0</v>
      </c>
      <c r="AW58" s="78" t="s">
        <v>1705</v>
      </c>
      <c r="AX58" s="83" t="s">
        <v>1761</v>
      </c>
      <c r="AY58" s="78" t="s">
        <v>65</v>
      </c>
      <c r="AZ58" s="78"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261</v>
      </c>
      <c r="B59" s="65"/>
      <c r="C59" s="65" t="s">
        <v>64</v>
      </c>
      <c r="D59" s="66">
        <v>165.9572029692734</v>
      </c>
      <c r="E59" s="68"/>
      <c r="F59" s="100" t="s">
        <v>709</v>
      </c>
      <c r="G59" s="65"/>
      <c r="H59" s="69" t="s">
        <v>261</v>
      </c>
      <c r="I59" s="70"/>
      <c r="J59" s="70"/>
      <c r="K59" s="69" t="s">
        <v>1857</v>
      </c>
      <c r="L59" s="73">
        <v>54.86234160729116</v>
      </c>
      <c r="M59" s="74">
        <v>7900.982421875</v>
      </c>
      <c r="N59" s="74">
        <v>7171.49658203125</v>
      </c>
      <c r="O59" s="75"/>
      <c r="P59" s="76"/>
      <c r="Q59" s="76"/>
      <c r="R59" s="86"/>
      <c r="S59" s="48">
        <v>7</v>
      </c>
      <c r="T59" s="48">
        <v>2</v>
      </c>
      <c r="U59" s="49">
        <v>36.085714</v>
      </c>
      <c r="V59" s="49">
        <v>0.005348</v>
      </c>
      <c r="W59" s="49">
        <v>0.019221</v>
      </c>
      <c r="X59" s="49">
        <v>1.335509</v>
      </c>
      <c r="Y59" s="49">
        <v>0.32142857142857145</v>
      </c>
      <c r="Z59" s="49">
        <v>0.125</v>
      </c>
      <c r="AA59" s="71">
        <v>59</v>
      </c>
      <c r="AB59" s="71"/>
      <c r="AC59" s="72"/>
      <c r="AD59" s="78" t="s">
        <v>1307</v>
      </c>
      <c r="AE59" s="78">
        <v>1739</v>
      </c>
      <c r="AF59" s="78">
        <v>1836</v>
      </c>
      <c r="AG59" s="78">
        <v>6519</v>
      </c>
      <c r="AH59" s="78">
        <v>2029</v>
      </c>
      <c r="AI59" s="78"/>
      <c r="AJ59" s="78" t="s">
        <v>1398</v>
      </c>
      <c r="AK59" s="78" t="s">
        <v>1471</v>
      </c>
      <c r="AL59" s="78"/>
      <c r="AM59" s="78"/>
      <c r="AN59" s="80">
        <v>40311.08351851852</v>
      </c>
      <c r="AO59" s="83" t="s">
        <v>1618</v>
      </c>
      <c r="AP59" s="78" t="b">
        <v>0</v>
      </c>
      <c r="AQ59" s="78" t="b">
        <v>0</v>
      </c>
      <c r="AR59" s="78" t="b">
        <v>1</v>
      </c>
      <c r="AS59" s="78" t="s">
        <v>1651</v>
      </c>
      <c r="AT59" s="78">
        <v>170</v>
      </c>
      <c r="AU59" s="83" t="s">
        <v>1663</v>
      </c>
      <c r="AV59" s="78" t="b">
        <v>0</v>
      </c>
      <c r="AW59" s="78" t="s">
        <v>1705</v>
      </c>
      <c r="AX59" s="83" t="s">
        <v>1762</v>
      </c>
      <c r="AY59" s="78" t="s">
        <v>66</v>
      </c>
      <c r="AZ59" s="78" t="str">
        <f>REPLACE(INDEX(GroupVertices[Group],MATCH(Vertices[[#This Row],[Vertex]],GroupVertices[Vertex],0)),1,1,"")</f>
        <v>4</v>
      </c>
      <c r="BA59" s="48"/>
      <c r="BB59" s="48"/>
      <c r="BC59" s="48"/>
      <c r="BD59" s="48"/>
      <c r="BE59" s="48"/>
      <c r="BF59" s="48"/>
      <c r="BG59" s="120" t="s">
        <v>2323</v>
      </c>
      <c r="BH59" s="120" t="s">
        <v>2323</v>
      </c>
      <c r="BI59" s="120" t="s">
        <v>2395</v>
      </c>
      <c r="BJ59" s="120" t="s">
        <v>2395</v>
      </c>
      <c r="BK59" s="120">
        <v>1</v>
      </c>
      <c r="BL59" s="123">
        <v>4.545454545454546</v>
      </c>
      <c r="BM59" s="120">
        <v>0</v>
      </c>
      <c r="BN59" s="123">
        <v>0</v>
      </c>
      <c r="BO59" s="120">
        <v>0</v>
      </c>
      <c r="BP59" s="123">
        <v>0</v>
      </c>
      <c r="BQ59" s="120">
        <v>21</v>
      </c>
      <c r="BR59" s="123">
        <v>95.45454545454545</v>
      </c>
      <c r="BS59" s="120">
        <v>22</v>
      </c>
      <c r="BT59" s="2"/>
      <c r="BU59" s="3"/>
      <c r="BV59" s="3"/>
      <c r="BW59" s="3"/>
      <c r="BX59" s="3"/>
    </row>
    <row r="60" spans="1:76" ht="15">
      <c r="A60" s="64" t="s">
        <v>259</v>
      </c>
      <c r="B60" s="65"/>
      <c r="C60" s="65" t="s">
        <v>64</v>
      </c>
      <c r="D60" s="66">
        <v>164.02300359786608</v>
      </c>
      <c r="E60" s="68"/>
      <c r="F60" s="100" t="s">
        <v>707</v>
      </c>
      <c r="G60" s="65"/>
      <c r="H60" s="69" t="s">
        <v>259</v>
      </c>
      <c r="I60" s="70"/>
      <c r="J60" s="70"/>
      <c r="K60" s="69" t="s">
        <v>1858</v>
      </c>
      <c r="L60" s="73">
        <v>42.17505201501719</v>
      </c>
      <c r="M60" s="74">
        <v>7052.83935546875</v>
      </c>
      <c r="N60" s="74">
        <v>6862.408203125</v>
      </c>
      <c r="O60" s="75"/>
      <c r="P60" s="76"/>
      <c r="Q60" s="76"/>
      <c r="R60" s="86"/>
      <c r="S60" s="48">
        <v>8</v>
      </c>
      <c r="T60" s="48">
        <v>2</v>
      </c>
      <c r="U60" s="49">
        <v>27.585714</v>
      </c>
      <c r="V60" s="49">
        <v>0.005291</v>
      </c>
      <c r="W60" s="49">
        <v>0.019664</v>
      </c>
      <c r="X60" s="49">
        <v>1.495151</v>
      </c>
      <c r="Y60" s="49">
        <v>0.2777777777777778</v>
      </c>
      <c r="Z60" s="49">
        <v>0.1111111111111111</v>
      </c>
      <c r="AA60" s="71">
        <v>60</v>
      </c>
      <c r="AB60" s="71"/>
      <c r="AC60" s="72"/>
      <c r="AD60" s="78" t="s">
        <v>1308</v>
      </c>
      <c r="AE60" s="78">
        <v>439</v>
      </c>
      <c r="AF60" s="78">
        <v>943</v>
      </c>
      <c r="AG60" s="78">
        <v>3305</v>
      </c>
      <c r="AH60" s="78">
        <v>2855</v>
      </c>
      <c r="AI60" s="78"/>
      <c r="AJ60" s="78" t="s">
        <v>1399</v>
      </c>
      <c r="AK60" s="78" t="s">
        <v>1214</v>
      </c>
      <c r="AL60" s="83" t="s">
        <v>1536</v>
      </c>
      <c r="AM60" s="78"/>
      <c r="AN60" s="80">
        <v>39622.21634259259</v>
      </c>
      <c r="AO60" s="83" t="s">
        <v>1619</v>
      </c>
      <c r="AP60" s="78" t="b">
        <v>1</v>
      </c>
      <c r="AQ60" s="78" t="b">
        <v>0</v>
      </c>
      <c r="AR60" s="78" t="b">
        <v>1</v>
      </c>
      <c r="AS60" s="78" t="s">
        <v>1182</v>
      </c>
      <c r="AT60" s="78">
        <v>66</v>
      </c>
      <c r="AU60" s="83" t="s">
        <v>1653</v>
      </c>
      <c r="AV60" s="78" t="b">
        <v>0</v>
      </c>
      <c r="AW60" s="78" t="s">
        <v>1705</v>
      </c>
      <c r="AX60" s="83" t="s">
        <v>1763</v>
      </c>
      <c r="AY60" s="78" t="s">
        <v>66</v>
      </c>
      <c r="AZ60" s="78" t="str">
        <f>REPLACE(INDEX(GroupVertices[Group],MATCH(Vertices[[#This Row],[Vertex]],GroupVertices[Vertex],0)),1,1,"")</f>
        <v>4</v>
      </c>
      <c r="BA60" s="48" t="s">
        <v>503</v>
      </c>
      <c r="BB60" s="48" t="s">
        <v>503</v>
      </c>
      <c r="BC60" s="48" t="s">
        <v>547</v>
      </c>
      <c r="BD60" s="48" t="s">
        <v>547</v>
      </c>
      <c r="BE60" s="48" t="s">
        <v>265</v>
      </c>
      <c r="BF60" s="48" t="s">
        <v>265</v>
      </c>
      <c r="BG60" s="120" t="s">
        <v>2325</v>
      </c>
      <c r="BH60" s="120" t="s">
        <v>2352</v>
      </c>
      <c r="BI60" s="120" t="s">
        <v>2395</v>
      </c>
      <c r="BJ60" s="120" t="s">
        <v>2395</v>
      </c>
      <c r="BK60" s="120">
        <v>2</v>
      </c>
      <c r="BL60" s="123">
        <v>4</v>
      </c>
      <c r="BM60" s="120">
        <v>0</v>
      </c>
      <c r="BN60" s="123">
        <v>0</v>
      </c>
      <c r="BO60" s="120">
        <v>0</v>
      </c>
      <c r="BP60" s="123">
        <v>0</v>
      </c>
      <c r="BQ60" s="120">
        <v>48</v>
      </c>
      <c r="BR60" s="123">
        <v>96</v>
      </c>
      <c r="BS60" s="120">
        <v>50</v>
      </c>
      <c r="BT60" s="2"/>
      <c r="BU60" s="3"/>
      <c r="BV60" s="3"/>
      <c r="BW60" s="3"/>
      <c r="BX60" s="3"/>
    </row>
    <row r="61" spans="1:76" ht="15">
      <c r="A61" s="64" t="s">
        <v>245</v>
      </c>
      <c r="B61" s="65"/>
      <c r="C61" s="65" t="s">
        <v>64</v>
      </c>
      <c r="D61" s="66">
        <v>171.01904387742442</v>
      </c>
      <c r="E61" s="68"/>
      <c r="F61" s="100" t="s">
        <v>693</v>
      </c>
      <c r="G61" s="65"/>
      <c r="H61" s="69" t="s">
        <v>245</v>
      </c>
      <c r="I61" s="70"/>
      <c r="J61" s="70"/>
      <c r="K61" s="69" t="s">
        <v>1859</v>
      </c>
      <c r="L61" s="73">
        <v>141.56237541661957</v>
      </c>
      <c r="M61" s="74">
        <v>7498.6123046875</v>
      </c>
      <c r="N61" s="74">
        <v>8370.125</v>
      </c>
      <c r="O61" s="75"/>
      <c r="P61" s="76"/>
      <c r="Q61" s="76"/>
      <c r="R61" s="86"/>
      <c r="S61" s="48">
        <v>4</v>
      </c>
      <c r="T61" s="48">
        <v>7</v>
      </c>
      <c r="U61" s="49">
        <v>94.171429</v>
      </c>
      <c r="V61" s="49">
        <v>0.005236</v>
      </c>
      <c r="W61" s="49">
        <v>0.015725</v>
      </c>
      <c r="X61" s="49">
        <v>1.492124</v>
      </c>
      <c r="Y61" s="49">
        <v>0.3472222222222222</v>
      </c>
      <c r="Z61" s="49">
        <v>0.2222222222222222</v>
      </c>
      <c r="AA61" s="71">
        <v>61</v>
      </c>
      <c r="AB61" s="71"/>
      <c r="AC61" s="72"/>
      <c r="AD61" s="78" t="s">
        <v>1309</v>
      </c>
      <c r="AE61" s="78">
        <v>2511</v>
      </c>
      <c r="AF61" s="78">
        <v>4173</v>
      </c>
      <c r="AG61" s="78">
        <v>32679</v>
      </c>
      <c r="AH61" s="78">
        <v>1878</v>
      </c>
      <c r="AI61" s="78"/>
      <c r="AJ61" s="78" t="s">
        <v>1400</v>
      </c>
      <c r="AK61" s="78" t="s">
        <v>1472</v>
      </c>
      <c r="AL61" s="83" t="s">
        <v>1537</v>
      </c>
      <c r="AM61" s="78"/>
      <c r="AN61" s="80">
        <v>39361.973645833335</v>
      </c>
      <c r="AO61" s="83" t="s">
        <v>1620</v>
      </c>
      <c r="AP61" s="78" t="b">
        <v>0</v>
      </c>
      <c r="AQ61" s="78" t="b">
        <v>0</v>
      </c>
      <c r="AR61" s="78" t="b">
        <v>1</v>
      </c>
      <c r="AS61" s="78" t="s">
        <v>1182</v>
      </c>
      <c r="AT61" s="78">
        <v>516</v>
      </c>
      <c r="AU61" s="83" t="s">
        <v>1661</v>
      </c>
      <c r="AV61" s="78" t="b">
        <v>0</v>
      </c>
      <c r="AW61" s="78" t="s">
        <v>1705</v>
      </c>
      <c r="AX61" s="83" t="s">
        <v>1764</v>
      </c>
      <c r="AY61" s="78" t="s">
        <v>66</v>
      </c>
      <c r="AZ61" s="78" t="str">
        <f>REPLACE(INDEX(GroupVertices[Group],MATCH(Vertices[[#This Row],[Vertex]],GroupVertices[Vertex],0)),1,1,"")</f>
        <v>4</v>
      </c>
      <c r="BA61" s="48"/>
      <c r="BB61" s="48"/>
      <c r="BC61" s="48"/>
      <c r="BD61" s="48"/>
      <c r="BE61" s="48" t="s">
        <v>573</v>
      </c>
      <c r="BF61" s="48" t="s">
        <v>573</v>
      </c>
      <c r="BG61" s="120" t="s">
        <v>2326</v>
      </c>
      <c r="BH61" s="120" t="s">
        <v>2353</v>
      </c>
      <c r="BI61" s="120" t="s">
        <v>2397</v>
      </c>
      <c r="BJ61" s="120" t="s">
        <v>2419</v>
      </c>
      <c r="BK61" s="120">
        <v>2</v>
      </c>
      <c r="BL61" s="123">
        <v>3.8461538461538463</v>
      </c>
      <c r="BM61" s="120">
        <v>0</v>
      </c>
      <c r="BN61" s="123">
        <v>0</v>
      </c>
      <c r="BO61" s="120">
        <v>0</v>
      </c>
      <c r="BP61" s="123">
        <v>0</v>
      </c>
      <c r="BQ61" s="120">
        <v>50</v>
      </c>
      <c r="BR61" s="123">
        <v>96.15384615384616</v>
      </c>
      <c r="BS61" s="120">
        <v>52</v>
      </c>
      <c r="BT61" s="2"/>
      <c r="BU61" s="3"/>
      <c r="BV61" s="3"/>
      <c r="BW61" s="3"/>
      <c r="BX61" s="3"/>
    </row>
    <row r="62" spans="1:76" ht="15">
      <c r="A62" s="64" t="s">
        <v>244</v>
      </c>
      <c r="B62" s="65"/>
      <c r="C62" s="65" t="s">
        <v>64</v>
      </c>
      <c r="D62" s="66">
        <v>166.14347524916258</v>
      </c>
      <c r="E62" s="68"/>
      <c r="F62" s="100" t="s">
        <v>692</v>
      </c>
      <c r="G62" s="65"/>
      <c r="H62" s="69" t="s">
        <v>244</v>
      </c>
      <c r="I62" s="70"/>
      <c r="J62" s="70"/>
      <c r="K62" s="69" t="s">
        <v>1860</v>
      </c>
      <c r="L62" s="73">
        <v>1</v>
      </c>
      <c r="M62" s="74">
        <v>5249.7724609375</v>
      </c>
      <c r="N62" s="74">
        <v>1593.75</v>
      </c>
      <c r="O62" s="75"/>
      <c r="P62" s="76"/>
      <c r="Q62" s="76"/>
      <c r="R62" s="86"/>
      <c r="S62" s="48">
        <v>0</v>
      </c>
      <c r="T62" s="48">
        <v>2</v>
      </c>
      <c r="U62" s="49">
        <v>0</v>
      </c>
      <c r="V62" s="49">
        <v>0.005025</v>
      </c>
      <c r="W62" s="49">
        <v>0.009368</v>
      </c>
      <c r="X62" s="49">
        <v>0.467589</v>
      </c>
      <c r="Y62" s="49">
        <v>0.5</v>
      </c>
      <c r="Z62" s="49">
        <v>0</v>
      </c>
      <c r="AA62" s="71">
        <v>62</v>
      </c>
      <c r="AB62" s="71"/>
      <c r="AC62" s="72"/>
      <c r="AD62" s="78" t="s">
        <v>1310</v>
      </c>
      <c r="AE62" s="78">
        <v>3610</v>
      </c>
      <c r="AF62" s="78">
        <v>1922</v>
      </c>
      <c r="AG62" s="78">
        <v>5009</v>
      </c>
      <c r="AH62" s="78">
        <v>6237</v>
      </c>
      <c r="AI62" s="78"/>
      <c r="AJ62" s="78" t="s">
        <v>1401</v>
      </c>
      <c r="AK62" s="78" t="s">
        <v>1473</v>
      </c>
      <c r="AL62" s="83" t="s">
        <v>1538</v>
      </c>
      <c r="AM62" s="78"/>
      <c r="AN62" s="80">
        <v>41281.04670138889</v>
      </c>
      <c r="AO62" s="83" t="s">
        <v>1621</v>
      </c>
      <c r="AP62" s="78" t="b">
        <v>1</v>
      </c>
      <c r="AQ62" s="78" t="b">
        <v>0</v>
      </c>
      <c r="AR62" s="78" t="b">
        <v>0</v>
      </c>
      <c r="AS62" s="78" t="s">
        <v>1182</v>
      </c>
      <c r="AT62" s="78">
        <v>149</v>
      </c>
      <c r="AU62" s="83" t="s">
        <v>1653</v>
      </c>
      <c r="AV62" s="78" t="b">
        <v>0</v>
      </c>
      <c r="AW62" s="78" t="s">
        <v>1705</v>
      </c>
      <c r="AX62" s="83" t="s">
        <v>1765</v>
      </c>
      <c r="AY62" s="78" t="s">
        <v>66</v>
      </c>
      <c r="AZ62" s="78" t="str">
        <f>REPLACE(INDEX(GroupVertices[Group],MATCH(Vertices[[#This Row],[Vertex]],GroupVertices[Vertex],0)),1,1,"")</f>
        <v>3</v>
      </c>
      <c r="BA62" s="48"/>
      <c r="BB62" s="48"/>
      <c r="BC62" s="48"/>
      <c r="BD62" s="48"/>
      <c r="BE62" s="48"/>
      <c r="BF62" s="48"/>
      <c r="BG62" s="120" t="s">
        <v>2323</v>
      </c>
      <c r="BH62" s="120" t="s">
        <v>2323</v>
      </c>
      <c r="BI62" s="120" t="s">
        <v>2395</v>
      </c>
      <c r="BJ62" s="120" t="s">
        <v>2395</v>
      </c>
      <c r="BK62" s="120">
        <v>1</v>
      </c>
      <c r="BL62" s="123">
        <v>4.545454545454546</v>
      </c>
      <c r="BM62" s="120">
        <v>0</v>
      </c>
      <c r="BN62" s="123">
        <v>0</v>
      </c>
      <c r="BO62" s="120">
        <v>0</v>
      </c>
      <c r="BP62" s="123">
        <v>0</v>
      </c>
      <c r="BQ62" s="120">
        <v>21</v>
      </c>
      <c r="BR62" s="123">
        <v>95.45454545454545</v>
      </c>
      <c r="BS62" s="120">
        <v>22</v>
      </c>
      <c r="BT62" s="2"/>
      <c r="BU62" s="3"/>
      <c r="BV62" s="3"/>
      <c r="BW62" s="3"/>
      <c r="BX62" s="3"/>
    </row>
    <row r="63" spans="1:76" ht="15">
      <c r="A63" s="64" t="s">
        <v>246</v>
      </c>
      <c r="B63" s="65"/>
      <c r="C63" s="65" t="s">
        <v>64</v>
      </c>
      <c r="D63" s="66">
        <v>164.27425458004217</v>
      </c>
      <c r="E63" s="68"/>
      <c r="F63" s="100" t="s">
        <v>694</v>
      </c>
      <c r="G63" s="65"/>
      <c r="H63" s="69" t="s">
        <v>246</v>
      </c>
      <c r="I63" s="70"/>
      <c r="J63" s="70"/>
      <c r="K63" s="69" t="s">
        <v>1861</v>
      </c>
      <c r="L63" s="73">
        <v>137.15558568323988</v>
      </c>
      <c r="M63" s="74">
        <v>7525.123046875</v>
      </c>
      <c r="N63" s="74">
        <v>9251.0791015625</v>
      </c>
      <c r="O63" s="75"/>
      <c r="P63" s="76"/>
      <c r="Q63" s="76"/>
      <c r="R63" s="86"/>
      <c r="S63" s="48">
        <v>1</v>
      </c>
      <c r="T63" s="48">
        <v>7</v>
      </c>
      <c r="U63" s="49">
        <v>91.219048</v>
      </c>
      <c r="V63" s="49">
        <v>0.005181</v>
      </c>
      <c r="W63" s="49">
        <v>0.013615</v>
      </c>
      <c r="X63" s="49">
        <v>1.196358</v>
      </c>
      <c r="Y63" s="49">
        <v>0.35714285714285715</v>
      </c>
      <c r="Z63" s="49">
        <v>0.14285714285714285</v>
      </c>
      <c r="AA63" s="71">
        <v>63</v>
      </c>
      <c r="AB63" s="71"/>
      <c r="AC63" s="72"/>
      <c r="AD63" s="78" t="s">
        <v>1311</v>
      </c>
      <c r="AE63" s="78">
        <v>1671</v>
      </c>
      <c r="AF63" s="78">
        <v>1059</v>
      </c>
      <c r="AG63" s="78">
        <v>4434</v>
      </c>
      <c r="AH63" s="78">
        <v>2971</v>
      </c>
      <c r="AI63" s="78"/>
      <c r="AJ63" s="78" t="s">
        <v>1402</v>
      </c>
      <c r="AK63" s="78" t="s">
        <v>1436</v>
      </c>
      <c r="AL63" s="83" t="s">
        <v>1539</v>
      </c>
      <c r="AM63" s="78"/>
      <c r="AN63" s="80">
        <v>39869.28055555555</v>
      </c>
      <c r="AO63" s="83" t="s">
        <v>1622</v>
      </c>
      <c r="AP63" s="78" t="b">
        <v>0</v>
      </c>
      <c r="AQ63" s="78" t="b">
        <v>0</v>
      </c>
      <c r="AR63" s="78" t="b">
        <v>1</v>
      </c>
      <c r="AS63" s="78" t="s">
        <v>1182</v>
      </c>
      <c r="AT63" s="78">
        <v>92</v>
      </c>
      <c r="AU63" s="83" t="s">
        <v>1660</v>
      </c>
      <c r="AV63" s="78" t="b">
        <v>0</v>
      </c>
      <c r="AW63" s="78" t="s">
        <v>1705</v>
      </c>
      <c r="AX63" s="83" t="s">
        <v>1766</v>
      </c>
      <c r="AY63" s="78" t="s">
        <v>66</v>
      </c>
      <c r="AZ63" s="78" t="str">
        <f>REPLACE(INDEX(GroupVertices[Group],MATCH(Vertices[[#This Row],[Vertex]],GroupVertices[Vertex],0)),1,1,"")</f>
        <v>4</v>
      </c>
      <c r="BA63" s="48"/>
      <c r="BB63" s="48"/>
      <c r="BC63" s="48"/>
      <c r="BD63" s="48"/>
      <c r="BE63" s="48"/>
      <c r="BF63" s="48"/>
      <c r="BG63" s="120" t="s">
        <v>2327</v>
      </c>
      <c r="BH63" s="120" t="s">
        <v>2354</v>
      </c>
      <c r="BI63" s="120" t="s">
        <v>2398</v>
      </c>
      <c r="BJ63" s="120" t="s">
        <v>2420</v>
      </c>
      <c r="BK63" s="120">
        <v>0</v>
      </c>
      <c r="BL63" s="123">
        <v>0</v>
      </c>
      <c r="BM63" s="120">
        <v>2</v>
      </c>
      <c r="BN63" s="123">
        <v>5.405405405405405</v>
      </c>
      <c r="BO63" s="120">
        <v>0</v>
      </c>
      <c r="BP63" s="123">
        <v>0</v>
      </c>
      <c r="BQ63" s="120">
        <v>35</v>
      </c>
      <c r="BR63" s="123">
        <v>94.5945945945946</v>
      </c>
      <c r="BS63" s="120">
        <v>37</v>
      </c>
      <c r="BT63" s="2"/>
      <c r="BU63" s="3"/>
      <c r="BV63" s="3"/>
      <c r="BW63" s="3"/>
      <c r="BX63" s="3"/>
    </row>
    <row r="64" spans="1:76" ht="15">
      <c r="A64" s="64" t="s">
        <v>286</v>
      </c>
      <c r="B64" s="65"/>
      <c r="C64" s="65" t="s">
        <v>64</v>
      </c>
      <c r="D64" s="66">
        <v>169.84942723625988</v>
      </c>
      <c r="E64" s="68"/>
      <c r="F64" s="100" t="s">
        <v>1684</v>
      </c>
      <c r="G64" s="65"/>
      <c r="H64" s="69" t="s">
        <v>286</v>
      </c>
      <c r="I64" s="70"/>
      <c r="J64" s="70"/>
      <c r="K64" s="69" t="s">
        <v>1862</v>
      </c>
      <c r="L64" s="73">
        <v>1.426463089243172</v>
      </c>
      <c r="M64" s="74">
        <v>8361.7373046875</v>
      </c>
      <c r="N64" s="74">
        <v>9646.09375</v>
      </c>
      <c r="O64" s="75"/>
      <c r="P64" s="76"/>
      <c r="Q64" s="76"/>
      <c r="R64" s="86"/>
      <c r="S64" s="48">
        <v>3</v>
      </c>
      <c r="T64" s="48">
        <v>0</v>
      </c>
      <c r="U64" s="49">
        <v>0.285714</v>
      </c>
      <c r="V64" s="49">
        <v>0.003597</v>
      </c>
      <c r="W64" s="49">
        <v>0.003653</v>
      </c>
      <c r="X64" s="49">
        <v>0.581466</v>
      </c>
      <c r="Y64" s="49">
        <v>0.5</v>
      </c>
      <c r="Z64" s="49">
        <v>0</v>
      </c>
      <c r="AA64" s="71">
        <v>64</v>
      </c>
      <c r="AB64" s="71"/>
      <c r="AC64" s="72"/>
      <c r="AD64" s="78" t="s">
        <v>1312</v>
      </c>
      <c r="AE64" s="78">
        <v>255</v>
      </c>
      <c r="AF64" s="78">
        <v>3633</v>
      </c>
      <c r="AG64" s="78">
        <v>6366</v>
      </c>
      <c r="AH64" s="78">
        <v>756</v>
      </c>
      <c r="AI64" s="78"/>
      <c r="AJ64" s="78" t="s">
        <v>1403</v>
      </c>
      <c r="AK64" s="78" t="s">
        <v>1225</v>
      </c>
      <c r="AL64" s="83" t="s">
        <v>1540</v>
      </c>
      <c r="AM64" s="78"/>
      <c r="AN64" s="80">
        <v>39437.13767361111</v>
      </c>
      <c r="AO64" s="78"/>
      <c r="AP64" s="78" t="b">
        <v>1</v>
      </c>
      <c r="AQ64" s="78" t="b">
        <v>0</v>
      </c>
      <c r="AR64" s="78" t="b">
        <v>1</v>
      </c>
      <c r="AS64" s="78" t="s">
        <v>1182</v>
      </c>
      <c r="AT64" s="78">
        <v>370</v>
      </c>
      <c r="AU64" s="83" t="s">
        <v>1653</v>
      </c>
      <c r="AV64" s="78" t="b">
        <v>0</v>
      </c>
      <c r="AW64" s="78" t="s">
        <v>1705</v>
      </c>
      <c r="AX64" s="83" t="s">
        <v>1767</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248</v>
      </c>
      <c r="B65" s="65"/>
      <c r="C65" s="65" t="s">
        <v>64</v>
      </c>
      <c r="D65" s="66">
        <v>169.1065040734461</v>
      </c>
      <c r="E65" s="68"/>
      <c r="F65" s="100" t="s">
        <v>696</v>
      </c>
      <c r="G65" s="65"/>
      <c r="H65" s="69" t="s">
        <v>248</v>
      </c>
      <c r="I65" s="70"/>
      <c r="J65" s="70"/>
      <c r="K65" s="69" t="s">
        <v>1863</v>
      </c>
      <c r="L65" s="73">
        <v>1</v>
      </c>
      <c r="M65" s="74">
        <v>9492.228515625</v>
      </c>
      <c r="N65" s="74">
        <v>2240.952392578125</v>
      </c>
      <c r="O65" s="75"/>
      <c r="P65" s="76"/>
      <c r="Q65" s="76"/>
      <c r="R65" s="86"/>
      <c r="S65" s="48">
        <v>1</v>
      </c>
      <c r="T65" s="48">
        <v>1</v>
      </c>
      <c r="U65" s="49">
        <v>0</v>
      </c>
      <c r="V65" s="49">
        <v>0</v>
      </c>
      <c r="W65" s="49">
        <v>0</v>
      </c>
      <c r="X65" s="49">
        <v>0.999994</v>
      </c>
      <c r="Y65" s="49">
        <v>0</v>
      </c>
      <c r="Z65" s="49" t="s">
        <v>2825</v>
      </c>
      <c r="AA65" s="71">
        <v>65</v>
      </c>
      <c r="AB65" s="71"/>
      <c r="AC65" s="72"/>
      <c r="AD65" s="78" t="s">
        <v>1313</v>
      </c>
      <c r="AE65" s="78">
        <v>459</v>
      </c>
      <c r="AF65" s="78">
        <v>3290</v>
      </c>
      <c r="AG65" s="78">
        <v>7858</v>
      </c>
      <c r="AH65" s="78">
        <v>597</v>
      </c>
      <c r="AI65" s="78"/>
      <c r="AJ65" s="78" t="s">
        <v>1404</v>
      </c>
      <c r="AK65" s="78" t="s">
        <v>1474</v>
      </c>
      <c r="AL65" s="83" t="s">
        <v>1541</v>
      </c>
      <c r="AM65" s="78"/>
      <c r="AN65" s="80">
        <v>39146.65723379629</v>
      </c>
      <c r="AO65" s="83" t="s">
        <v>1623</v>
      </c>
      <c r="AP65" s="78" t="b">
        <v>0</v>
      </c>
      <c r="AQ65" s="78" t="b">
        <v>0</v>
      </c>
      <c r="AR65" s="78" t="b">
        <v>1</v>
      </c>
      <c r="AS65" s="78" t="s">
        <v>1182</v>
      </c>
      <c r="AT65" s="78">
        <v>221</v>
      </c>
      <c r="AU65" s="83" t="s">
        <v>1661</v>
      </c>
      <c r="AV65" s="78" t="b">
        <v>0</v>
      </c>
      <c r="AW65" s="78" t="s">
        <v>1705</v>
      </c>
      <c r="AX65" s="83" t="s">
        <v>1768</v>
      </c>
      <c r="AY65" s="78" t="s">
        <v>66</v>
      </c>
      <c r="AZ65" s="78" t="str">
        <f>REPLACE(INDEX(GroupVertices[Group],MATCH(Vertices[[#This Row],[Vertex]],GroupVertices[Vertex],0)),1,1,"")</f>
        <v>10</v>
      </c>
      <c r="BA65" s="48" t="s">
        <v>510</v>
      </c>
      <c r="BB65" s="48" t="s">
        <v>510</v>
      </c>
      <c r="BC65" s="48" t="s">
        <v>547</v>
      </c>
      <c r="BD65" s="48" t="s">
        <v>547</v>
      </c>
      <c r="BE65" s="48"/>
      <c r="BF65" s="48"/>
      <c r="BG65" s="120" t="s">
        <v>2328</v>
      </c>
      <c r="BH65" s="120" t="s">
        <v>2328</v>
      </c>
      <c r="BI65" s="120" t="s">
        <v>2399</v>
      </c>
      <c r="BJ65" s="120" t="s">
        <v>2399</v>
      </c>
      <c r="BK65" s="120">
        <v>0</v>
      </c>
      <c r="BL65" s="123">
        <v>0</v>
      </c>
      <c r="BM65" s="120">
        <v>0</v>
      </c>
      <c r="BN65" s="123">
        <v>0</v>
      </c>
      <c r="BO65" s="120">
        <v>0</v>
      </c>
      <c r="BP65" s="123">
        <v>0</v>
      </c>
      <c r="BQ65" s="120">
        <v>13</v>
      </c>
      <c r="BR65" s="123">
        <v>100</v>
      </c>
      <c r="BS65" s="120">
        <v>13</v>
      </c>
      <c r="BT65" s="2"/>
      <c r="BU65" s="3"/>
      <c r="BV65" s="3"/>
      <c r="BW65" s="3"/>
      <c r="BX65" s="3"/>
    </row>
    <row r="66" spans="1:76" ht="15">
      <c r="A66" s="64" t="s">
        <v>249</v>
      </c>
      <c r="B66" s="65"/>
      <c r="C66" s="65" t="s">
        <v>64</v>
      </c>
      <c r="D66" s="66">
        <v>169.27761465613497</v>
      </c>
      <c r="E66" s="68"/>
      <c r="F66" s="100" t="s">
        <v>697</v>
      </c>
      <c r="G66" s="65"/>
      <c r="H66" s="69" t="s">
        <v>249</v>
      </c>
      <c r="I66" s="70"/>
      <c r="J66" s="70"/>
      <c r="K66" s="69" t="s">
        <v>1864</v>
      </c>
      <c r="L66" s="73">
        <v>137.15558568323988</v>
      </c>
      <c r="M66" s="74">
        <v>8075.07666015625</v>
      </c>
      <c r="N66" s="74">
        <v>8027.8017578125</v>
      </c>
      <c r="O66" s="75"/>
      <c r="P66" s="76"/>
      <c r="Q66" s="76"/>
      <c r="R66" s="86"/>
      <c r="S66" s="48">
        <v>0</v>
      </c>
      <c r="T66" s="48">
        <v>7</v>
      </c>
      <c r="U66" s="49">
        <v>91.219048</v>
      </c>
      <c r="V66" s="49">
        <v>0.005181</v>
      </c>
      <c r="W66" s="49">
        <v>0.013615</v>
      </c>
      <c r="X66" s="49">
        <v>1.196358</v>
      </c>
      <c r="Y66" s="49">
        <v>0.35714285714285715</v>
      </c>
      <c r="Z66" s="49">
        <v>0</v>
      </c>
      <c r="AA66" s="71">
        <v>66</v>
      </c>
      <c r="AB66" s="71"/>
      <c r="AC66" s="72"/>
      <c r="AD66" s="78" t="s">
        <v>1314</v>
      </c>
      <c r="AE66" s="78">
        <v>3080</v>
      </c>
      <c r="AF66" s="78">
        <v>3369</v>
      </c>
      <c r="AG66" s="78">
        <v>9457</v>
      </c>
      <c r="AH66" s="78">
        <v>12602</v>
      </c>
      <c r="AI66" s="78"/>
      <c r="AJ66" s="78" t="s">
        <v>1405</v>
      </c>
      <c r="AK66" s="78" t="s">
        <v>1475</v>
      </c>
      <c r="AL66" s="83" t="s">
        <v>1542</v>
      </c>
      <c r="AM66" s="78"/>
      <c r="AN66" s="80">
        <v>41411.31884259259</v>
      </c>
      <c r="AO66" s="83" t="s">
        <v>1624</v>
      </c>
      <c r="AP66" s="78" t="b">
        <v>0</v>
      </c>
      <c r="AQ66" s="78" t="b">
        <v>0</v>
      </c>
      <c r="AR66" s="78" t="b">
        <v>1</v>
      </c>
      <c r="AS66" s="78" t="s">
        <v>1182</v>
      </c>
      <c r="AT66" s="78">
        <v>421</v>
      </c>
      <c r="AU66" s="83" t="s">
        <v>1659</v>
      </c>
      <c r="AV66" s="78" t="b">
        <v>0</v>
      </c>
      <c r="AW66" s="78" t="s">
        <v>1705</v>
      </c>
      <c r="AX66" s="83" t="s">
        <v>1769</v>
      </c>
      <c r="AY66" s="78" t="s">
        <v>66</v>
      </c>
      <c r="AZ66" s="78" t="str">
        <f>REPLACE(INDEX(GroupVertices[Group],MATCH(Vertices[[#This Row],[Vertex]],GroupVertices[Vertex],0)),1,1,"")</f>
        <v>4</v>
      </c>
      <c r="BA66" s="48"/>
      <c r="BB66" s="48"/>
      <c r="BC66" s="48"/>
      <c r="BD66" s="48"/>
      <c r="BE66" s="48"/>
      <c r="BF66" s="48"/>
      <c r="BG66" s="120" t="s">
        <v>2329</v>
      </c>
      <c r="BH66" s="120" t="s">
        <v>2329</v>
      </c>
      <c r="BI66" s="120" t="s">
        <v>2400</v>
      </c>
      <c r="BJ66" s="120" t="s">
        <v>2400</v>
      </c>
      <c r="BK66" s="120">
        <v>1</v>
      </c>
      <c r="BL66" s="123">
        <v>4</v>
      </c>
      <c r="BM66" s="120">
        <v>0</v>
      </c>
      <c r="BN66" s="123">
        <v>0</v>
      </c>
      <c r="BO66" s="120">
        <v>0</v>
      </c>
      <c r="BP66" s="123">
        <v>0</v>
      </c>
      <c r="BQ66" s="120">
        <v>24</v>
      </c>
      <c r="BR66" s="123">
        <v>96</v>
      </c>
      <c r="BS66" s="120">
        <v>25</v>
      </c>
      <c r="BT66" s="2"/>
      <c r="BU66" s="3"/>
      <c r="BV66" s="3"/>
      <c r="BW66" s="3"/>
      <c r="BX66" s="3"/>
    </row>
    <row r="67" spans="1:76" ht="15">
      <c r="A67" s="64" t="s">
        <v>287</v>
      </c>
      <c r="B67" s="65"/>
      <c r="C67" s="65" t="s">
        <v>64</v>
      </c>
      <c r="D67" s="66">
        <v>1000</v>
      </c>
      <c r="E67" s="68"/>
      <c r="F67" s="100" t="s">
        <v>1685</v>
      </c>
      <c r="G67" s="65"/>
      <c r="H67" s="69" t="s">
        <v>287</v>
      </c>
      <c r="I67" s="70"/>
      <c r="J67" s="70"/>
      <c r="K67" s="69" t="s">
        <v>1865</v>
      </c>
      <c r="L67" s="73">
        <v>1</v>
      </c>
      <c r="M67" s="74">
        <v>4728.20458984375</v>
      </c>
      <c r="N67" s="74">
        <v>4128.9990234375</v>
      </c>
      <c r="O67" s="75"/>
      <c r="P67" s="76"/>
      <c r="Q67" s="76"/>
      <c r="R67" s="86"/>
      <c r="S67" s="48">
        <v>2</v>
      </c>
      <c r="T67" s="48">
        <v>0</v>
      </c>
      <c r="U67" s="49">
        <v>0</v>
      </c>
      <c r="V67" s="49">
        <v>0.005</v>
      </c>
      <c r="W67" s="49">
        <v>0.007843</v>
      </c>
      <c r="X67" s="49">
        <v>0.495123</v>
      </c>
      <c r="Y67" s="49">
        <v>1</v>
      </c>
      <c r="Z67" s="49">
        <v>0</v>
      </c>
      <c r="AA67" s="71">
        <v>67</v>
      </c>
      <c r="AB67" s="71"/>
      <c r="AC67" s="72"/>
      <c r="AD67" s="78" t="s">
        <v>1315</v>
      </c>
      <c r="AE67" s="78">
        <v>51548</v>
      </c>
      <c r="AF67" s="78">
        <v>386905</v>
      </c>
      <c r="AG67" s="78">
        <v>23676</v>
      </c>
      <c r="AH67" s="78">
        <v>3382</v>
      </c>
      <c r="AI67" s="78"/>
      <c r="AJ67" s="78" t="s">
        <v>1406</v>
      </c>
      <c r="AK67" s="78" t="s">
        <v>1476</v>
      </c>
      <c r="AL67" s="83" t="s">
        <v>1543</v>
      </c>
      <c r="AM67" s="78"/>
      <c r="AN67" s="80">
        <v>39624.585648148146</v>
      </c>
      <c r="AO67" s="83" t="s">
        <v>1625</v>
      </c>
      <c r="AP67" s="78" t="b">
        <v>0</v>
      </c>
      <c r="AQ67" s="78" t="b">
        <v>0</v>
      </c>
      <c r="AR67" s="78" t="b">
        <v>0</v>
      </c>
      <c r="AS67" s="78" t="s">
        <v>1182</v>
      </c>
      <c r="AT67" s="78">
        <v>11127</v>
      </c>
      <c r="AU67" s="83" t="s">
        <v>1653</v>
      </c>
      <c r="AV67" s="78" t="b">
        <v>1</v>
      </c>
      <c r="AW67" s="78" t="s">
        <v>1705</v>
      </c>
      <c r="AX67" s="83" t="s">
        <v>1770</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253</v>
      </c>
      <c r="B68" s="65"/>
      <c r="C68" s="65" t="s">
        <v>64</v>
      </c>
      <c r="D68" s="66">
        <v>162</v>
      </c>
      <c r="E68" s="68"/>
      <c r="F68" s="100" t="s">
        <v>701</v>
      </c>
      <c r="G68" s="65"/>
      <c r="H68" s="69" t="s">
        <v>253</v>
      </c>
      <c r="I68" s="70"/>
      <c r="J68" s="70"/>
      <c r="K68" s="69" t="s">
        <v>1866</v>
      </c>
      <c r="L68" s="73">
        <v>352.666554127553</v>
      </c>
      <c r="M68" s="74">
        <v>3686.343994140625</v>
      </c>
      <c r="N68" s="74">
        <v>2015.373291015625</v>
      </c>
      <c r="O68" s="75"/>
      <c r="P68" s="76"/>
      <c r="Q68" s="76"/>
      <c r="R68" s="86"/>
      <c r="S68" s="48">
        <v>2</v>
      </c>
      <c r="T68" s="48">
        <v>19</v>
      </c>
      <c r="U68" s="49">
        <v>235.603175</v>
      </c>
      <c r="V68" s="49">
        <v>0.00578</v>
      </c>
      <c r="W68" s="49">
        <v>0.034564</v>
      </c>
      <c r="X68" s="49">
        <v>3.478484</v>
      </c>
      <c r="Y68" s="49">
        <v>0.12894736842105264</v>
      </c>
      <c r="Z68" s="49">
        <v>0.05</v>
      </c>
      <c r="AA68" s="71">
        <v>68</v>
      </c>
      <c r="AB68" s="71"/>
      <c r="AC68" s="72"/>
      <c r="AD68" s="78" t="s">
        <v>1316</v>
      </c>
      <c r="AE68" s="78">
        <v>16</v>
      </c>
      <c r="AF68" s="78">
        <v>9</v>
      </c>
      <c r="AG68" s="78">
        <v>256</v>
      </c>
      <c r="AH68" s="78">
        <v>655</v>
      </c>
      <c r="AI68" s="78"/>
      <c r="AJ68" s="78"/>
      <c r="AK68" s="78"/>
      <c r="AL68" s="78"/>
      <c r="AM68" s="78"/>
      <c r="AN68" s="80">
        <v>42849.85391203704</v>
      </c>
      <c r="AO68" s="78"/>
      <c r="AP68" s="78" t="b">
        <v>1</v>
      </c>
      <c r="AQ68" s="78" t="b">
        <v>0</v>
      </c>
      <c r="AR68" s="78" t="b">
        <v>0</v>
      </c>
      <c r="AS68" s="78" t="s">
        <v>1182</v>
      </c>
      <c r="AT68" s="78">
        <v>1</v>
      </c>
      <c r="AU68" s="78"/>
      <c r="AV68" s="78" t="b">
        <v>0</v>
      </c>
      <c r="AW68" s="78" t="s">
        <v>1705</v>
      </c>
      <c r="AX68" s="83" t="s">
        <v>1771</v>
      </c>
      <c r="AY68" s="78" t="s">
        <v>66</v>
      </c>
      <c r="AZ68" s="78" t="str">
        <f>REPLACE(INDEX(GroupVertices[Group],MATCH(Vertices[[#This Row],[Vertex]],GroupVertices[Vertex],0)),1,1,"")</f>
        <v>3</v>
      </c>
      <c r="BA68" s="48"/>
      <c r="BB68" s="48"/>
      <c r="BC68" s="48"/>
      <c r="BD68" s="48"/>
      <c r="BE68" s="48" t="s">
        <v>2274</v>
      </c>
      <c r="BF68" s="48" t="s">
        <v>2282</v>
      </c>
      <c r="BG68" s="120" t="s">
        <v>2330</v>
      </c>
      <c r="BH68" s="120" t="s">
        <v>2355</v>
      </c>
      <c r="BI68" s="120" t="s">
        <v>2401</v>
      </c>
      <c r="BJ68" s="120" t="s">
        <v>2421</v>
      </c>
      <c r="BK68" s="120">
        <v>31</v>
      </c>
      <c r="BL68" s="123">
        <v>4.8742138364779874</v>
      </c>
      <c r="BM68" s="120">
        <v>2</v>
      </c>
      <c r="BN68" s="123">
        <v>0.31446540880503143</v>
      </c>
      <c r="BO68" s="120">
        <v>0</v>
      </c>
      <c r="BP68" s="123">
        <v>0</v>
      </c>
      <c r="BQ68" s="120">
        <v>603</v>
      </c>
      <c r="BR68" s="123">
        <v>94.81132075471699</v>
      </c>
      <c r="BS68" s="120">
        <v>636</v>
      </c>
      <c r="BT68" s="2"/>
      <c r="BU68" s="3"/>
      <c r="BV68" s="3"/>
      <c r="BW68" s="3"/>
      <c r="BX68" s="3"/>
    </row>
    <row r="69" spans="1:76" ht="15">
      <c r="A69" s="64" t="s">
        <v>288</v>
      </c>
      <c r="B69" s="65"/>
      <c r="C69" s="65" t="s">
        <v>64</v>
      </c>
      <c r="D69" s="66">
        <v>302.34966502626025</v>
      </c>
      <c r="E69" s="68"/>
      <c r="F69" s="100" t="s">
        <v>1686</v>
      </c>
      <c r="G69" s="65"/>
      <c r="H69" s="69" t="s">
        <v>288</v>
      </c>
      <c r="I69" s="70"/>
      <c r="J69" s="70"/>
      <c r="K69" s="69" t="s">
        <v>1867</v>
      </c>
      <c r="L69" s="73">
        <v>1</v>
      </c>
      <c r="M69" s="74">
        <v>2923.9677734375</v>
      </c>
      <c r="N69" s="74">
        <v>1470.149658203125</v>
      </c>
      <c r="O69" s="75"/>
      <c r="P69" s="76"/>
      <c r="Q69" s="76"/>
      <c r="R69" s="86"/>
      <c r="S69" s="48">
        <v>2</v>
      </c>
      <c r="T69" s="48">
        <v>0</v>
      </c>
      <c r="U69" s="49">
        <v>0</v>
      </c>
      <c r="V69" s="49">
        <v>0.005025</v>
      </c>
      <c r="W69" s="49">
        <v>0.009768</v>
      </c>
      <c r="X69" s="49">
        <v>0.466726</v>
      </c>
      <c r="Y69" s="49">
        <v>1</v>
      </c>
      <c r="Z69" s="49">
        <v>0</v>
      </c>
      <c r="AA69" s="71">
        <v>69</v>
      </c>
      <c r="AB69" s="71"/>
      <c r="AC69" s="72"/>
      <c r="AD69" s="78" t="s">
        <v>1317</v>
      </c>
      <c r="AE69" s="78">
        <v>522</v>
      </c>
      <c r="AF69" s="78">
        <v>64807</v>
      </c>
      <c r="AG69" s="78">
        <v>25304</v>
      </c>
      <c r="AH69" s="78">
        <v>13285</v>
      </c>
      <c r="AI69" s="78"/>
      <c r="AJ69" s="78" t="s">
        <v>1407</v>
      </c>
      <c r="AK69" s="78" t="s">
        <v>1225</v>
      </c>
      <c r="AL69" s="83" t="s">
        <v>1544</v>
      </c>
      <c r="AM69" s="78"/>
      <c r="AN69" s="80">
        <v>39848.954421296294</v>
      </c>
      <c r="AO69" s="83" t="s">
        <v>1626</v>
      </c>
      <c r="AP69" s="78" t="b">
        <v>1</v>
      </c>
      <c r="AQ69" s="78" t="b">
        <v>0</v>
      </c>
      <c r="AR69" s="78" t="b">
        <v>1</v>
      </c>
      <c r="AS69" s="78" t="s">
        <v>1182</v>
      </c>
      <c r="AT69" s="78">
        <v>1015</v>
      </c>
      <c r="AU69" s="83" t="s">
        <v>1653</v>
      </c>
      <c r="AV69" s="78" t="b">
        <v>1</v>
      </c>
      <c r="AW69" s="78" t="s">
        <v>1705</v>
      </c>
      <c r="AX69" s="83" t="s">
        <v>1772</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289</v>
      </c>
      <c r="B70" s="65"/>
      <c r="C70" s="65" t="s">
        <v>64</v>
      </c>
      <c r="D70" s="66">
        <v>169.24079339150572</v>
      </c>
      <c r="E70" s="68"/>
      <c r="F70" s="100" t="s">
        <v>1687</v>
      </c>
      <c r="G70" s="65"/>
      <c r="H70" s="69" t="s">
        <v>289</v>
      </c>
      <c r="I70" s="70"/>
      <c r="J70" s="70"/>
      <c r="K70" s="69" t="s">
        <v>1868</v>
      </c>
      <c r="L70" s="73">
        <v>1</v>
      </c>
      <c r="M70" s="74">
        <v>3143.55126953125</v>
      </c>
      <c r="N70" s="74">
        <v>2784.029052734375</v>
      </c>
      <c r="O70" s="75"/>
      <c r="P70" s="76"/>
      <c r="Q70" s="76"/>
      <c r="R70" s="86"/>
      <c r="S70" s="48">
        <v>2</v>
      </c>
      <c r="T70" s="48">
        <v>0</v>
      </c>
      <c r="U70" s="49">
        <v>0</v>
      </c>
      <c r="V70" s="49">
        <v>0.005025</v>
      </c>
      <c r="W70" s="49">
        <v>0.009768</v>
      </c>
      <c r="X70" s="49">
        <v>0.466726</v>
      </c>
      <c r="Y70" s="49">
        <v>1</v>
      </c>
      <c r="Z70" s="49">
        <v>0</v>
      </c>
      <c r="AA70" s="71">
        <v>70</v>
      </c>
      <c r="AB70" s="71"/>
      <c r="AC70" s="72"/>
      <c r="AD70" s="78" t="s">
        <v>1318</v>
      </c>
      <c r="AE70" s="78">
        <v>286</v>
      </c>
      <c r="AF70" s="78">
        <v>3352</v>
      </c>
      <c r="AG70" s="78">
        <v>13157</v>
      </c>
      <c r="AH70" s="78">
        <v>16912</v>
      </c>
      <c r="AI70" s="78"/>
      <c r="AJ70" s="78" t="s">
        <v>1408</v>
      </c>
      <c r="AK70" s="78" t="s">
        <v>1477</v>
      </c>
      <c r="AL70" s="83" t="s">
        <v>1545</v>
      </c>
      <c r="AM70" s="78"/>
      <c r="AN70" s="80">
        <v>39263.47800925926</v>
      </c>
      <c r="AO70" s="83" t="s">
        <v>1627</v>
      </c>
      <c r="AP70" s="78" t="b">
        <v>0</v>
      </c>
      <c r="AQ70" s="78" t="b">
        <v>0</v>
      </c>
      <c r="AR70" s="78" t="b">
        <v>1</v>
      </c>
      <c r="AS70" s="78" t="s">
        <v>1182</v>
      </c>
      <c r="AT70" s="78">
        <v>97</v>
      </c>
      <c r="AU70" s="83" t="s">
        <v>1653</v>
      </c>
      <c r="AV70" s="78" t="b">
        <v>0</v>
      </c>
      <c r="AW70" s="78" t="s">
        <v>1705</v>
      </c>
      <c r="AX70" s="83" t="s">
        <v>1773</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254</v>
      </c>
      <c r="B71" s="65"/>
      <c r="C71" s="65" t="s">
        <v>64</v>
      </c>
      <c r="D71" s="66">
        <v>162.68660828749844</v>
      </c>
      <c r="E71" s="68"/>
      <c r="F71" s="100" t="s">
        <v>702</v>
      </c>
      <c r="G71" s="65"/>
      <c r="H71" s="69" t="s">
        <v>254</v>
      </c>
      <c r="I71" s="70"/>
      <c r="J71" s="70"/>
      <c r="K71" s="69" t="s">
        <v>1869</v>
      </c>
      <c r="L71" s="73">
        <v>9.70696294813744</v>
      </c>
      <c r="M71" s="74">
        <v>2242.7939453125</v>
      </c>
      <c r="N71" s="74">
        <v>4714.83154296875</v>
      </c>
      <c r="O71" s="75"/>
      <c r="P71" s="76"/>
      <c r="Q71" s="76"/>
      <c r="R71" s="86"/>
      <c r="S71" s="48">
        <v>4</v>
      </c>
      <c r="T71" s="48">
        <v>3</v>
      </c>
      <c r="U71" s="49">
        <v>5.833333</v>
      </c>
      <c r="V71" s="49">
        <v>0.005128</v>
      </c>
      <c r="W71" s="49">
        <v>0.014133</v>
      </c>
      <c r="X71" s="49">
        <v>1.173597</v>
      </c>
      <c r="Y71" s="49">
        <v>0.4</v>
      </c>
      <c r="Z71" s="49">
        <v>0.16666666666666666</v>
      </c>
      <c r="AA71" s="71">
        <v>71</v>
      </c>
      <c r="AB71" s="71"/>
      <c r="AC71" s="72"/>
      <c r="AD71" s="78" t="s">
        <v>1319</v>
      </c>
      <c r="AE71" s="78">
        <v>309</v>
      </c>
      <c r="AF71" s="78">
        <v>326</v>
      </c>
      <c r="AG71" s="78">
        <v>1970</v>
      </c>
      <c r="AH71" s="78">
        <v>1845</v>
      </c>
      <c r="AI71" s="78"/>
      <c r="AJ71" s="78" t="s">
        <v>1409</v>
      </c>
      <c r="AK71" s="78" t="s">
        <v>1478</v>
      </c>
      <c r="AL71" s="83" t="s">
        <v>1546</v>
      </c>
      <c r="AM71" s="78"/>
      <c r="AN71" s="80">
        <v>41579.92648148148</v>
      </c>
      <c r="AO71" s="83" t="s">
        <v>1628</v>
      </c>
      <c r="AP71" s="78" t="b">
        <v>0</v>
      </c>
      <c r="AQ71" s="78" t="b">
        <v>0</v>
      </c>
      <c r="AR71" s="78" t="b">
        <v>1</v>
      </c>
      <c r="AS71" s="78" t="s">
        <v>1182</v>
      </c>
      <c r="AT71" s="78">
        <v>31</v>
      </c>
      <c r="AU71" s="83" t="s">
        <v>1653</v>
      </c>
      <c r="AV71" s="78" t="b">
        <v>0</v>
      </c>
      <c r="AW71" s="78" t="s">
        <v>1705</v>
      </c>
      <c r="AX71" s="83" t="s">
        <v>1774</v>
      </c>
      <c r="AY71" s="78" t="s">
        <v>66</v>
      </c>
      <c r="AZ71" s="78" t="str">
        <f>REPLACE(INDEX(GroupVertices[Group],MATCH(Vertices[[#This Row],[Vertex]],GroupVertices[Vertex],0)),1,1,"")</f>
        <v>1</v>
      </c>
      <c r="BA71" s="48"/>
      <c r="BB71" s="48"/>
      <c r="BC71" s="48"/>
      <c r="BD71" s="48"/>
      <c r="BE71" s="48" t="s">
        <v>2275</v>
      </c>
      <c r="BF71" s="48" t="s">
        <v>2283</v>
      </c>
      <c r="BG71" s="120" t="s">
        <v>2331</v>
      </c>
      <c r="BH71" s="120" t="s">
        <v>2356</v>
      </c>
      <c r="BI71" s="120" t="s">
        <v>2402</v>
      </c>
      <c r="BJ71" s="120" t="s">
        <v>2402</v>
      </c>
      <c r="BK71" s="120">
        <v>7</v>
      </c>
      <c r="BL71" s="123">
        <v>6.25</v>
      </c>
      <c r="BM71" s="120">
        <v>1</v>
      </c>
      <c r="BN71" s="123">
        <v>0.8928571428571429</v>
      </c>
      <c r="BO71" s="120">
        <v>0</v>
      </c>
      <c r="BP71" s="123">
        <v>0</v>
      </c>
      <c r="BQ71" s="120">
        <v>104</v>
      </c>
      <c r="BR71" s="123">
        <v>92.85714285714286</v>
      </c>
      <c r="BS71" s="120">
        <v>112</v>
      </c>
      <c r="BT71" s="2"/>
      <c r="BU71" s="3"/>
      <c r="BV71" s="3"/>
      <c r="BW71" s="3"/>
      <c r="BX71" s="3"/>
    </row>
    <row r="72" spans="1:76" ht="15">
      <c r="A72" s="64" t="s">
        <v>290</v>
      </c>
      <c r="B72" s="65"/>
      <c r="C72" s="65" t="s">
        <v>64</v>
      </c>
      <c r="D72" s="66">
        <v>162.51333174806666</v>
      </c>
      <c r="E72" s="68"/>
      <c r="F72" s="100" t="s">
        <v>1688</v>
      </c>
      <c r="G72" s="65"/>
      <c r="H72" s="69" t="s">
        <v>290</v>
      </c>
      <c r="I72" s="70"/>
      <c r="J72" s="70"/>
      <c r="K72" s="69" t="s">
        <v>1870</v>
      </c>
      <c r="L72" s="73">
        <v>1</v>
      </c>
      <c r="M72" s="74">
        <v>1987.8955078125</v>
      </c>
      <c r="N72" s="74">
        <v>6198.0751953125</v>
      </c>
      <c r="O72" s="75"/>
      <c r="P72" s="76"/>
      <c r="Q72" s="76"/>
      <c r="R72" s="86"/>
      <c r="S72" s="48">
        <v>3</v>
      </c>
      <c r="T72" s="48">
        <v>0</v>
      </c>
      <c r="U72" s="49">
        <v>0</v>
      </c>
      <c r="V72" s="49">
        <v>0.005051</v>
      </c>
      <c r="W72" s="49">
        <v>0.01097</v>
      </c>
      <c r="X72" s="49">
        <v>0.632985</v>
      </c>
      <c r="Y72" s="49">
        <v>0.8333333333333334</v>
      </c>
      <c r="Z72" s="49">
        <v>0</v>
      </c>
      <c r="AA72" s="71">
        <v>72</v>
      </c>
      <c r="AB72" s="71"/>
      <c r="AC72" s="72"/>
      <c r="AD72" s="78" t="s">
        <v>1320</v>
      </c>
      <c r="AE72" s="78">
        <v>447</v>
      </c>
      <c r="AF72" s="78">
        <v>246</v>
      </c>
      <c r="AG72" s="78">
        <v>81</v>
      </c>
      <c r="AH72" s="78">
        <v>952</v>
      </c>
      <c r="AI72" s="78"/>
      <c r="AJ72" s="78"/>
      <c r="AK72" s="78"/>
      <c r="AL72" s="78"/>
      <c r="AM72" s="78"/>
      <c r="AN72" s="80">
        <v>39910.09003472222</v>
      </c>
      <c r="AO72" s="78"/>
      <c r="AP72" s="78" t="b">
        <v>1</v>
      </c>
      <c r="AQ72" s="78" t="b">
        <v>0</v>
      </c>
      <c r="AR72" s="78" t="b">
        <v>0</v>
      </c>
      <c r="AS72" s="78" t="s">
        <v>1182</v>
      </c>
      <c r="AT72" s="78">
        <v>10</v>
      </c>
      <c r="AU72" s="83" t="s">
        <v>1653</v>
      </c>
      <c r="AV72" s="78" t="b">
        <v>0</v>
      </c>
      <c r="AW72" s="78" t="s">
        <v>1705</v>
      </c>
      <c r="AX72" s="83" t="s">
        <v>1775</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165.88572639675778</v>
      </c>
      <c r="E73" s="68"/>
      <c r="F73" s="100" t="s">
        <v>703</v>
      </c>
      <c r="G73" s="65"/>
      <c r="H73" s="69" t="s">
        <v>255</v>
      </c>
      <c r="I73" s="70"/>
      <c r="J73" s="70"/>
      <c r="K73" s="69" t="s">
        <v>1871</v>
      </c>
      <c r="L73" s="73">
        <v>32.92790159159835</v>
      </c>
      <c r="M73" s="74">
        <v>2144.8798828125</v>
      </c>
      <c r="N73" s="74">
        <v>1972.5501708984375</v>
      </c>
      <c r="O73" s="75"/>
      <c r="P73" s="76"/>
      <c r="Q73" s="76"/>
      <c r="R73" s="86"/>
      <c r="S73" s="48">
        <v>4</v>
      </c>
      <c r="T73" s="48">
        <v>6</v>
      </c>
      <c r="U73" s="49">
        <v>21.390476</v>
      </c>
      <c r="V73" s="49">
        <v>0.005376</v>
      </c>
      <c r="W73" s="49">
        <v>0.019683</v>
      </c>
      <c r="X73" s="49">
        <v>1.450214</v>
      </c>
      <c r="Y73" s="49">
        <v>0.35714285714285715</v>
      </c>
      <c r="Z73" s="49">
        <v>0.25</v>
      </c>
      <c r="AA73" s="71">
        <v>73</v>
      </c>
      <c r="AB73" s="71"/>
      <c r="AC73" s="72"/>
      <c r="AD73" s="78" t="s">
        <v>1321</v>
      </c>
      <c r="AE73" s="78">
        <v>2259</v>
      </c>
      <c r="AF73" s="78">
        <v>1803</v>
      </c>
      <c r="AG73" s="78">
        <v>6276</v>
      </c>
      <c r="AH73" s="78">
        <v>1686</v>
      </c>
      <c r="AI73" s="78"/>
      <c r="AJ73" s="78" t="s">
        <v>1410</v>
      </c>
      <c r="AK73" s="78" t="s">
        <v>1479</v>
      </c>
      <c r="AL73" s="83" t="s">
        <v>1547</v>
      </c>
      <c r="AM73" s="78"/>
      <c r="AN73" s="80">
        <v>40502.83829861111</v>
      </c>
      <c r="AO73" s="78"/>
      <c r="AP73" s="78" t="b">
        <v>0</v>
      </c>
      <c r="AQ73" s="78" t="b">
        <v>0</v>
      </c>
      <c r="AR73" s="78" t="b">
        <v>1</v>
      </c>
      <c r="AS73" s="78" t="s">
        <v>1182</v>
      </c>
      <c r="AT73" s="78">
        <v>230</v>
      </c>
      <c r="AU73" s="83" t="s">
        <v>1653</v>
      </c>
      <c r="AV73" s="78" t="b">
        <v>0</v>
      </c>
      <c r="AW73" s="78" t="s">
        <v>1705</v>
      </c>
      <c r="AX73" s="83" t="s">
        <v>1776</v>
      </c>
      <c r="AY73" s="78" t="s">
        <v>66</v>
      </c>
      <c r="AZ73" s="78" t="str">
        <f>REPLACE(INDEX(GroupVertices[Group],MATCH(Vertices[[#This Row],[Vertex]],GroupVertices[Vertex],0)),1,1,"")</f>
        <v>1</v>
      </c>
      <c r="BA73" s="48" t="s">
        <v>519</v>
      </c>
      <c r="BB73" s="48" t="s">
        <v>519</v>
      </c>
      <c r="BC73" s="48" t="s">
        <v>553</v>
      </c>
      <c r="BD73" s="48" t="s">
        <v>553</v>
      </c>
      <c r="BE73" s="48" t="s">
        <v>565</v>
      </c>
      <c r="BF73" s="48" t="s">
        <v>2284</v>
      </c>
      <c r="BG73" s="120" t="s">
        <v>2332</v>
      </c>
      <c r="BH73" s="120" t="s">
        <v>2357</v>
      </c>
      <c r="BI73" s="120" t="s">
        <v>2403</v>
      </c>
      <c r="BJ73" s="120" t="s">
        <v>2403</v>
      </c>
      <c r="BK73" s="120">
        <v>6</v>
      </c>
      <c r="BL73" s="123">
        <v>5.405405405405405</v>
      </c>
      <c r="BM73" s="120">
        <v>1</v>
      </c>
      <c r="BN73" s="123">
        <v>0.9009009009009009</v>
      </c>
      <c r="BO73" s="120">
        <v>0</v>
      </c>
      <c r="BP73" s="123">
        <v>0</v>
      </c>
      <c r="BQ73" s="120">
        <v>104</v>
      </c>
      <c r="BR73" s="123">
        <v>93.69369369369369</v>
      </c>
      <c r="BS73" s="120">
        <v>111</v>
      </c>
      <c r="BT73" s="2"/>
      <c r="BU73" s="3"/>
      <c r="BV73" s="3"/>
      <c r="BW73" s="3"/>
      <c r="BX73" s="3"/>
    </row>
    <row r="74" spans="1:76" ht="15">
      <c r="A74" s="64" t="s">
        <v>291</v>
      </c>
      <c r="B74" s="65"/>
      <c r="C74" s="65" t="s">
        <v>64</v>
      </c>
      <c r="D74" s="66">
        <v>1000</v>
      </c>
      <c r="E74" s="68"/>
      <c r="F74" s="100" t="s">
        <v>1689</v>
      </c>
      <c r="G74" s="65"/>
      <c r="H74" s="69" t="s">
        <v>291</v>
      </c>
      <c r="I74" s="70"/>
      <c r="J74" s="70"/>
      <c r="K74" s="69" t="s">
        <v>1872</v>
      </c>
      <c r="L74" s="73">
        <v>1</v>
      </c>
      <c r="M74" s="74">
        <v>1896.677978515625</v>
      </c>
      <c r="N74" s="74">
        <v>846.8455810546875</v>
      </c>
      <c r="O74" s="75"/>
      <c r="P74" s="76"/>
      <c r="Q74" s="76"/>
      <c r="R74" s="86"/>
      <c r="S74" s="48">
        <v>3</v>
      </c>
      <c r="T74" s="48">
        <v>0</v>
      </c>
      <c r="U74" s="49">
        <v>0</v>
      </c>
      <c r="V74" s="49">
        <v>0.005051</v>
      </c>
      <c r="W74" s="49">
        <v>0.011442</v>
      </c>
      <c r="X74" s="49">
        <v>0.620811</v>
      </c>
      <c r="Y74" s="49">
        <v>0.8333333333333334</v>
      </c>
      <c r="Z74" s="49">
        <v>0</v>
      </c>
      <c r="AA74" s="71">
        <v>74</v>
      </c>
      <c r="AB74" s="71"/>
      <c r="AC74" s="72"/>
      <c r="AD74" s="78" t="s">
        <v>1322</v>
      </c>
      <c r="AE74" s="78">
        <v>1173</v>
      </c>
      <c r="AF74" s="78">
        <v>10811408</v>
      </c>
      <c r="AG74" s="78">
        <v>67557</v>
      </c>
      <c r="AH74" s="78">
        <v>1341</v>
      </c>
      <c r="AI74" s="78"/>
      <c r="AJ74" s="78" t="s">
        <v>1411</v>
      </c>
      <c r="AK74" s="78" t="s">
        <v>1480</v>
      </c>
      <c r="AL74" s="83" t="s">
        <v>1548</v>
      </c>
      <c r="AM74" s="78"/>
      <c r="AN74" s="80">
        <v>39523.84416666667</v>
      </c>
      <c r="AO74" s="83" t="s">
        <v>1629</v>
      </c>
      <c r="AP74" s="78" t="b">
        <v>0</v>
      </c>
      <c r="AQ74" s="78" t="b">
        <v>0</v>
      </c>
      <c r="AR74" s="78" t="b">
        <v>1</v>
      </c>
      <c r="AS74" s="78" t="s">
        <v>1182</v>
      </c>
      <c r="AT74" s="78">
        <v>39436</v>
      </c>
      <c r="AU74" s="83" t="s">
        <v>1653</v>
      </c>
      <c r="AV74" s="78" t="b">
        <v>1</v>
      </c>
      <c r="AW74" s="78" t="s">
        <v>1705</v>
      </c>
      <c r="AX74" s="83" t="s">
        <v>1777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292</v>
      </c>
      <c r="B75" s="65"/>
      <c r="C75" s="65" t="s">
        <v>64</v>
      </c>
      <c r="D75" s="66">
        <v>168.39607026177578</v>
      </c>
      <c r="E75" s="68"/>
      <c r="F75" s="100" t="s">
        <v>1690</v>
      </c>
      <c r="G75" s="65"/>
      <c r="H75" s="69" t="s">
        <v>292</v>
      </c>
      <c r="I75" s="70"/>
      <c r="J75" s="70"/>
      <c r="K75" s="69" t="s">
        <v>1873</v>
      </c>
      <c r="L75" s="73">
        <v>1</v>
      </c>
      <c r="M75" s="74">
        <v>2085.69677734375</v>
      </c>
      <c r="N75" s="74">
        <v>3256.048583984375</v>
      </c>
      <c r="O75" s="75"/>
      <c r="P75" s="76"/>
      <c r="Q75" s="76"/>
      <c r="R75" s="86"/>
      <c r="S75" s="48">
        <v>4</v>
      </c>
      <c r="T75" s="48">
        <v>0</v>
      </c>
      <c r="U75" s="49">
        <v>0</v>
      </c>
      <c r="V75" s="49">
        <v>0.005076</v>
      </c>
      <c r="W75" s="49">
        <v>0.012644</v>
      </c>
      <c r="X75" s="49">
        <v>0.78707</v>
      </c>
      <c r="Y75" s="49">
        <v>0.75</v>
      </c>
      <c r="Z75" s="49">
        <v>0</v>
      </c>
      <c r="AA75" s="71">
        <v>75</v>
      </c>
      <c r="AB75" s="71"/>
      <c r="AC75" s="72"/>
      <c r="AD75" s="78" t="s">
        <v>1323</v>
      </c>
      <c r="AE75" s="78">
        <v>267</v>
      </c>
      <c r="AF75" s="78">
        <v>2962</v>
      </c>
      <c r="AG75" s="78">
        <v>2647</v>
      </c>
      <c r="AH75" s="78">
        <v>521</v>
      </c>
      <c r="AI75" s="78"/>
      <c r="AJ75" s="78" t="s">
        <v>1412</v>
      </c>
      <c r="AK75" s="78"/>
      <c r="AL75" s="83" t="s">
        <v>1549</v>
      </c>
      <c r="AM75" s="78"/>
      <c r="AN75" s="80">
        <v>42543.55342592593</v>
      </c>
      <c r="AO75" s="83" t="s">
        <v>1630</v>
      </c>
      <c r="AP75" s="78" t="b">
        <v>0</v>
      </c>
      <c r="AQ75" s="78" t="b">
        <v>0</v>
      </c>
      <c r="AR75" s="78" t="b">
        <v>0</v>
      </c>
      <c r="AS75" s="78" t="s">
        <v>1182</v>
      </c>
      <c r="AT75" s="78">
        <v>65</v>
      </c>
      <c r="AU75" s="83" t="s">
        <v>1653</v>
      </c>
      <c r="AV75" s="78" t="b">
        <v>0</v>
      </c>
      <c r="AW75" s="78" t="s">
        <v>1705</v>
      </c>
      <c r="AX75" s="83" t="s">
        <v>1778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293</v>
      </c>
      <c r="B76" s="65"/>
      <c r="C76" s="65" t="s">
        <v>64</v>
      </c>
      <c r="D76" s="66">
        <v>174.08387266862414</v>
      </c>
      <c r="E76" s="68"/>
      <c r="F76" s="100" t="s">
        <v>1691</v>
      </c>
      <c r="G76" s="65"/>
      <c r="H76" s="69" t="s">
        <v>293</v>
      </c>
      <c r="I76" s="70"/>
      <c r="J76" s="70"/>
      <c r="K76" s="69" t="s">
        <v>1874</v>
      </c>
      <c r="L76" s="73">
        <v>1</v>
      </c>
      <c r="M76" s="74">
        <v>1878.9754638671875</v>
      </c>
      <c r="N76" s="74">
        <v>9531.3251953125</v>
      </c>
      <c r="O76" s="75"/>
      <c r="P76" s="76"/>
      <c r="Q76" s="76"/>
      <c r="R76" s="86"/>
      <c r="S76" s="48">
        <v>1</v>
      </c>
      <c r="T76" s="48">
        <v>0</v>
      </c>
      <c r="U76" s="49">
        <v>0</v>
      </c>
      <c r="V76" s="49">
        <v>0.004975</v>
      </c>
      <c r="W76" s="49">
        <v>0.006828</v>
      </c>
      <c r="X76" s="49">
        <v>0.318891</v>
      </c>
      <c r="Y76" s="49">
        <v>0</v>
      </c>
      <c r="Z76" s="49">
        <v>0</v>
      </c>
      <c r="AA76" s="71">
        <v>76</v>
      </c>
      <c r="AB76" s="71"/>
      <c r="AC76" s="72"/>
      <c r="AD76" s="78" t="s">
        <v>1324</v>
      </c>
      <c r="AE76" s="78">
        <v>458</v>
      </c>
      <c r="AF76" s="78">
        <v>5588</v>
      </c>
      <c r="AG76" s="78">
        <v>18202</v>
      </c>
      <c r="AH76" s="78">
        <v>8275</v>
      </c>
      <c r="AI76" s="78"/>
      <c r="AJ76" s="78" t="s">
        <v>1413</v>
      </c>
      <c r="AK76" s="78" t="s">
        <v>1481</v>
      </c>
      <c r="AL76" s="83" t="s">
        <v>1550</v>
      </c>
      <c r="AM76" s="78"/>
      <c r="AN76" s="80">
        <v>39877.638657407406</v>
      </c>
      <c r="AO76" s="83" t="s">
        <v>1631</v>
      </c>
      <c r="AP76" s="78" t="b">
        <v>0</v>
      </c>
      <c r="AQ76" s="78" t="b">
        <v>0</v>
      </c>
      <c r="AR76" s="78" t="b">
        <v>0</v>
      </c>
      <c r="AS76" s="78" t="s">
        <v>1182</v>
      </c>
      <c r="AT76" s="78">
        <v>461</v>
      </c>
      <c r="AU76" s="83" t="s">
        <v>1663</v>
      </c>
      <c r="AV76" s="78" t="b">
        <v>0</v>
      </c>
      <c r="AW76" s="78" t="s">
        <v>1705</v>
      </c>
      <c r="AX76" s="83" t="s">
        <v>1779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294</v>
      </c>
      <c r="B77" s="65"/>
      <c r="C77" s="65" t="s">
        <v>64</v>
      </c>
      <c r="D77" s="66">
        <v>162.02382552417188</v>
      </c>
      <c r="E77" s="68"/>
      <c r="F77" s="100" t="s">
        <v>1692</v>
      </c>
      <c r="G77" s="65"/>
      <c r="H77" s="69" t="s">
        <v>294</v>
      </c>
      <c r="I77" s="70"/>
      <c r="J77" s="70"/>
      <c r="K77" s="69" t="s">
        <v>1875</v>
      </c>
      <c r="L77" s="73">
        <v>5.353482220379872</v>
      </c>
      <c r="M77" s="74">
        <v>4590.748046875</v>
      </c>
      <c r="N77" s="74">
        <v>5785.01708984375</v>
      </c>
      <c r="O77" s="75"/>
      <c r="P77" s="76"/>
      <c r="Q77" s="76"/>
      <c r="R77" s="86"/>
      <c r="S77" s="48">
        <v>3</v>
      </c>
      <c r="T77" s="48">
        <v>0</v>
      </c>
      <c r="U77" s="49">
        <v>2.916667</v>
      </c>
      <c r="V77" s="49">
        <v>0.004098</v>
      </c>
      <c r="W77" s="49">
        <v>0.007474</v>
      </c>
      <c r="X77" s="49">
        <v>0.621419</v>
      </c>
      <c r="Y77" s="49">
        <v>0.16666666666666666</v>
      </c>
      <c r="Z77" s="49">
        <v>0</v>
      </c>
      <c r="AA77" s="71">
        <v>77</v>
      </c>
      <c r="AB77" s="71"/>
      <c r="AC77" s="72"/>
      <c r="AD77" s="78" t="s">
        <v>1325</v>
      </c>
      <c r="AE77" s="78">
        <v>35</v>
      </c>
      <c r="AF77" s="78">
        <v>20</v>
      </c>
      <c r="AG77" s="78">
        <v>40</v>
      </c>
      <c r="AH77" s="78">
        <v>2</v>
      </c>
      <c r="AI77" s="78">
        <v>-14400</v>
      </c>
      <c r="AJ77" s="78" t="s">
        <v>1414</v>
      </c>
      <c r="AK77" s="78" t="s">
        <v>1482</v>
      </c>
      <c r="AL77" s="83" t="s">
        <v>1551</v>
      </c>
      <c r="AM77" s="78" t="s">
        <v>1568</v>
      </c>
      <c r="AN77" s="80">
        <v>39899.638125</v>
      </c>
      <c r="AO77" s="78"/>
      <c r="AP77" s="78" t="b">
        <v>0</v>
      </c>
      <c r="AQ77" s="78" t="b">
        <v>0</v>
      </c>
      <c r="AR77" s="78" t="b">
        <v>0</v>
      </c>
      <c r="AS77" s="78" t="s">
        <v>1182</v>
      </c>
      <c r="AT77" s="78">
        <v>0</v>
      </c>
      <c r="AU77" s="83" t="s">
        <v>1661</v>
      </c>
      <c r="AV77" s="78" t="b">
        <v>0</v>
      </c>
      <c r="AW77" s="78" t="s">
        <v>1705</v>
      </c>
      <c r="AX77" s="83" t="s">
        <v>1780</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295</v>
      </c>
      <c r="B78" s="65"/>
      <c r="C78" s="65" t="s">
        <v>64</v>
      </c>
      <c r="D78" s="66">
        <v>178.0605692485836</v>
      </c>
      <c r="E78" s="68"/>
      <c r="F78" s="100" t="s">
        <v>1693</v>
      </c>
      <c r="G78" s="65"/>
      <c r="H78" s="69" t="s">
        <v>295</v>
      </c>
      <c r="I78" s="70"/>
      <c r="J78" s="70"/>
      <c r="K78" s="69" t="s">
        <v>1876</v>
      </c>
      <c r="L78" s="73">
        <v>5.353482220379872</v>
      </c>
      <c r="M78" s="74">
        <v>4993.47900390625</v>
      </c>
      <c r="N78" s="74">
        <v>5827.98388671875</v>
      </c>
      <c r="O78" s="75"/>
      <c r="P78" s="76"/>
      <c r="Q78" s="76"/>
      <c r="R78" s="86"/>
      <c r="S78" s="48">
        <v>4</v>
      </c>
      <c r="T78" s="48">
        <v>0</v>
      </c>
      <c r="U78" s="49">
        <v>2.916667</v>
      </c>
      <c r="V78" s="49">
        <v>0.005181</v>
      </c>
      <c r="W78" s="49">
        <v>0.014302</v>
      </c>
      <c r="X78" s="49">
        <v>0.79031</v>
      </c>
      <c r="Y78" s="49">
        <v>0.5833333333333334</v>
      </c>
      <c r="Z78" s="49">
        <v>0</v>
      </c>
      <c r="AA78" s="71">
        <v>78</v>
      </c>
      <c r="AB78" s="71"/>
      <c r="AC78" s="72"/>
      <c r="AD78" s="78" t="s">
        <v>1326</v>
      </c>
      <c r="AE78" s="78">
        <v>483</v>
      </c>
      <c r="AF78" s="78">
        <v>7424</v>
      </c>
      <c r="AG78" s="78">
        <v>7850</v>
      </c>
      <c r="AH78" s="78">
        <v>890</v>
      </c>
      <c r="AI78" s="78"/>
      <c r="AJ78" s="78" t="s">
        <v>1415</v>
      </c>
      <c r="AK78" s="78" t="s">
        <v>1483</v>
      </c>
      <c r="AL78" s="83" t="s">
        <v>1552</v>
      </c>
      <c r="AM78" s="78"/>
      <c r="AN78" s="80">
        <v>40245.46892361111</v>
      </c>
      <c r="AO78" s="83" t="s">
        <v>1632</v>
      </c>
      <c r="AP78" s="78" t="b">
        <v>0</v>
      </c>
      <c r="AQ78" s="78" t="b">
        <v>0</v>
      </c>
      <c r="AR78" s="78" t="b">
        <v>0</v>
      </c>
      <c r="AS78" s="78" t="s">
        <v>1182</v>
      </c>
      <c r="AT78" s="78">
        <v>235</v>
      </c>
      <c r="AU78" s="83" t="s">
        <v>1653</v>
      </c>
      <c r="AV78" s="78" t="b">
        <v>0</v>
      </c>
      <c r="AW78" s="78" t="s">
        <v>1705</v>
      </c>
      <c r="AX78" s="83" t="s">
        <v>1781</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166.47270067408294</v>
      </c>
      <c r="E79" s="68"/>
      <c r="F79" s="100" t="s">
        <v>705</v>
      </c>
      <c r="G79" s="65"/>
      <c r="H79" s="69" t="s">
        <v>257</v>
      </c>
      <c r="I79" s="70"/>
      <c r="J79" s="70"/>
      <c r="K79" s="69" t="s">
        <v>1877</v>
      </c>
      <c r="L79" s="73">
        <v>1</v>
      </c>
      <c r="M79" s="74">
        <v>2492.62255859375</v>
      </c>
      <c r="N79" s="74">
        <v>6870.53271484375</v>
      </c>
      <c r="O79" s="75"/>
      <c r="P79" s="76"/>
      <c r="Q79" s="76"/>
      <c r="R79" s="86"/>
      <c r="S79" s="48">
        <v>1</v>
      </c>
      <c r="T79" s="48">
        <v>2</v>
      </c>
      <c r="U79" s="49">
        <v>0</v>
      </c>
      <c r="V79" s="49">
        <v>0.005</v>
      </c>
      <c r="W79" s="49">
        <v>0.00803</v>
      </c>
      <c r="X79" s="49">
        <v>0.48515</v>
      </c>
      <c r="Y79" s="49">
        <v>1</v>
      </c>
      <c r="Z79" s="49">
        <v>0.5</v>
      </c>
      <c r="AA79" s="71">
        <v>79</v>
      </c>
      <c r="AB79" s="71"/>
      <c r="AC79" s="72"/>
      <c r="AD79" s="78" t="s">
        <v>1327</v>
      </c>
      <c r="AE79" s="78">
        <v>1246</v>
      </c>
      <c r="AF79" s="78">
        <v>2074</v>
      </c>
      <c r="AG79" s="78">
        <v>12882</v>
      </c>
      <c r="AH79" s="78">
        <v>3076</v>
      </c>
      <c r="AI79" s="78"/>
      <c r="AJ79" s="78" t="s">
        <v>1416</v>
      </c>
      <c r="AK79" s="78"/>
      <c r="AL79" s="78"/>
      <c r="AM79" s="78"/>
      <c r="AN79" s="80">
        <v>39351.53369212963</v>
      </c>
      <c r="AO79" s="83" t="s">
        <v>1633</v>
      </c>
      <c r="AP79" s="78" t="b">
        <v>0</v>
      </c>
      <c r="AQ79" s="78" t="b">
        <v>0</v>
      </c>
      <c r="AR79" s="78" t="b">
        <v>1</v>
      </c>
      <c r="AS79" s="78" t="s">
        <v>1182</v>
      </c>
      <c r="AT79" s="78">
        <v>234</v>
      </c>
      <c r="AU79" s="83" t="s">
        <v>1661</v>
      </c>
      <c r="AV79" s="78" t="b">
        <v>0</v>
      </c>
      <c r="AW79" s="78" t="s">
        <v>1705</v>
      </c>
      <c r="AX79" s="83" t="s">
        <v>1782</v>
      </c>
      <c r="AY79" s="78" t="s">
        <v>66</v>
      </c>
      <c r="AZ79" s="78" t="str">
        <f>REPLACE(INDEX(GroupVertices[Group],MATCH(Vertices[[#This Row],[Vertex]],GroupVertices[Vertex],0)),1,1,"")</f>
        <v>1</v>
      </c>
      <c r="BA79" s="48" t="s">
        <v>512</v>
      </c>
      <c r="BB79" s="48" t="s">
        <v>512</v>
      </c>
      <c r="BC79" s="48" t="s">
        <v>547</v>
      </c>
      <c r="BD79" s="48" t="s">
        <v>547</v>
      </c>
      <c r="BE79" s="48"/>
      <c r="BF79" s="48"/>
      <c r="BG79" s="120" t="s">
        <v>2333</v>
      </c>
      <c r="BH79" s="120" t="s">
        <v>2333</v>
      </c>
      <c r="BI79" s="120" t="s">
        <v>2404</v>
      </c>
      <c r="BJ79" s="120" t="s">
        <v>2404</v>
      </c>
      <c r="BK79" s="120">
        <v>1</v>
      </c>
      <c r="BL79" s="123">
        <v>10</v>
      </c>
      <c r="BM79" s="120">
        <v>0</v>
      </c>
      <c r="BN79" s="123">
        <v>0</v>
      </c>
      <c r="BO79" s="120">
        <v>0</v>
      </c>
      <c r="BP79" s="123">
        <v>0</v>
      </c>
      <c r="BQ79" s="120">
        <v>9</v>
      </c>
      <c r="BR79" s="123">
        <v>90</v>
      </c>
      <c r="BS79" s="120">
        <v>10</v>
      </c>
      <c r="BT79" s="2"/>
      <c r="BU79" s="3"/>
      <c r="BV79" s="3"/>
      <c r="BW79" s="3"/>
      <c r="BX79" s="3"/>
    </row>
    <row r="80" spans="1:76" ht="15">
      <c r="A80" s="64" t="s">
        <v>296</v>
      </c>
      <c r="B80" s="65"/>
      <c r="C80" s="65" t="s">
        <v>64</v>
      </c>
      <c r="D80" s="66">
        <v>164.12913547826807</v>
      </c>
      <c r="E80" s="68"/>
      <c r="F80" s="100" t="s">
        <v>1694</v>
      </c>
      <c r="G80" s="65"/>
      <c r="H80" s="69" t="s">
        <v>296</v>
      </c>
      <c r="I80" s="70"/>
      <c r="J80" s="70"/>
      <c r="K80" s="69" t="s">
        <v>1878</v>
      </c>
      <c r="L80" s="73">
        <v>1</v>
      </c>
      <c r="M80" s="74">
        <v>753.62158203125</v>
      </c>
      <c r="N80" s="74">
        <v>4774.59716796875</v>
      </c>
      <c r="O80" s="75"/>
      <c r="P80" s="76"/>
      <c r="Q80" s="76"/>
      <c r="R80" s="86"/>
      <c r="S80" s="48">
        <v>1</v>
      </c>
      <c r="T80" s="48">
        <v>0</v>
      </c>
      <c r="U80" s="49">
        <v>0</v>
      </c>
      <c r="V80" s="49">
        <v>0.004975</v>
      </c>
      <c r="W80" s="49">
        <v>0.006828</v>
      </c>
      <c r="X80" s="49">
        <v>0.318891</v>
      </c>
      <c r="Y80" s="49">
        <v>0</v>
      </c>
      <c r="Z80" s="49">
        <v>0</v>
      </c>
      <c r="AA80" s="71">
        <v>80</v>
      </c>
      <c r="AB80" s="71"/>
      <c r="AC80" s="72"/>
      <c r="AD80" s="78" t="s">
        <v>1328</v>
      </c>
      <c r="AE80" s="78">
        <v>959</v>
      </c>
      <c r="AF80" s="78">
        <v>992</v>
      </c>
      <c r="AG80" s="78">
        <v>37745</v>
      </c>
      <c r="AH80" s="78">
        <v>35</v>
      </c>
      <c r="AI80" s="78"/>
      <c r="AJ80" s="78" t="s">
        <v>1417</v>
      </c>
      <c r="AK80" s="78" t="s">
        <v>1484</v>
      </c>
      <c r="AL80" s="83" t="s">
        <v>1553</v>
      </c>
      <c r="AM80" s="78"/>
      <c r="AN80" s="80">
        <v>39604.163611111115</v>
      </c>
      <c r="AO80" s="83" t="s">
        <v>1634</v>
      </c>
      <c r="AP80" s="78" t="b">
        <v>0</v>
      </c>
      <c r="AQ80" s="78" t="b">
        <v>0</v>
      </c>
      <c r="AR80" s="78" t="b">
        <v>1</v>
      </c>
      <c r="AS80" s="78" t="s">
        <v>1182</v>
      </c>
      <c r="AT80" s="78">
        <v>178</v>
      </c>
      <c r="AU80" s="83" t="s">
        <v>1653</v>
      </c>
      <c r="AV80" s="78" t="b">
        <v>0</v>
      </c>
      <c r="AW80" s="78" t="s">
        <v>1705</v>
      </c>
      <c r="AX80" s="83" t="s">
        <v>1783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297</v>
      </c>
      <c r="B81" s="65"/>
      <c r="C81" s="65" t="s">
        <v>64</v>
      </c>
      <c r="D81" s="66">
        <v>164.64679913982053</v>
      </c>
      <c r="E81" s="68"/>
      <c r="F81" s="100" t="s">
        <v>1695</v>
      </c>
      <c r="G81" s="65"/>
      <c r="H81" s="69" t="s">
        <v>297</v>
      </c>
      <c r="I81" s="70"/>
      <c r="J81" s="70"/>
      <c r="K81" s="69" t="s">
        <v>1879</v>
      </c>
      <c r="L81" s="73">
        <v>1</v>
      </c>
      <c r="M81" s="74">
        <v>401.013671875</v>
      </c>
      <c r="N81" s="74">
        <v>7622.01318359375</v>
      </c>
      <c r="O81" s="75"/>
      <c r="P81" s="76"/>
      <c r="Q81" s="76"/>
      <c r="R81" s="86"/>
      <c r="S81" s="48">
        <v>1</v>
      </c>
      <c r="T81" s="48">
        <v>0</v>
      </c>
      <c r="U81" s="49">
        <v>0</v>
      </c>
      <c r="V81" s="49">
        <v>0.004975</v>
      </c>
      <c r="W81" s="49">
        <v>0.006828</v>
      </c>
      <c r="X81" s="49">
        <v>0.318891</v>
      </c>
      <c r="Y81" s="49">
        <v>0</v>
      </c>
      <c r="Z81" s="49">
        <v>0</v>
      </c>
      <c r="AA81" s="71">
        <v>81</v>
      </c>
      <c r="AB81" s="71"/>
      <c r="AC81" s="72"/>
      <c r="AD81" s="78" t="s">
        <v>1329</v>
      </c>
      <c r="AE81" s="78">
        <v>2362</v>
      </c>
      <c r="AF81" s="78">
        <v>1231</v>
      </c>
      <c r="AG81" s="78">
        <v>3246</v>
      </c>
      <c r="AH81" s="78">
        <v>3062</v>
      </c>
      <c r="AI81" s="78"/>
      <c r="AJ81" s="78" t="s">
        <v>1418</v>
      </c>
      <c r="AK81" s="78" t="s">
        <v>1485</v>
      </c>
      <c r="AL81" s="78"/>
      <c r="AM81" s="78"/>
      <c r="AN81" s="80">
        <v>39602.84809027778</v>
      </c>
      <c r="AO81" s="83" t="s">
        <v>1635</v>
      </c>
      <c r="AP81" s="78" t="b">
        <v>0</v>
      </c>
      <c r="AQ81" s="78" t="b">
        <v>0</v>
      </c>
      <c r="AR81" s="78" t="b">
        <v>1</v>
      </c>
      <c r="AS81" s="78" t="s">
        <v>1182</v>
      </c>
      <c r="AT81" s="78">
        <v>125</v>
      </c>
      <c r="AU81" s="83" t="s">
        <v>1658</v>
      </c>
      <c r="AV81" s="78" t="b">
        <v>0</v>
      </c>
      <c r="AW81" s="78" t="s">
        <v>1705</v>
      </c>
      <c r="AX81" s="83" t="s">
        <v>1784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298</v>
      </c>
      <c r="B82" s="65"/>
      <c r="C82" s="65" t="s">
        <v>64</v>
      </c>
      <c r="D82" s="66">
        <v>163.6916122162028</v>
      </c>
      <c r="E82" s="68"/>
      <c r="F82" s="100" t="s">
        <v>1696</v>
      </c>
      <c r="G82" s="65"/>
      <c r="H82" s="69" t="s">
        <v>298</v>
      </c>
      <c r="I82" s="70"/>
      <c r="J82" s="70"/>
      <c r="K82" s="69" t="s">
        <v>1880</v>
      </c>
      <c r="L82" s="73">
        <v>1</v>
      </c>
      <c r="M82" s="74">
        <v>859.5599365234375</v>
      </c>
      <c r="N82" s="74">
        <v>822.366455078125</v>
      </c>
      <c r="O82" s="75"/>
      <c r="P82" s="76"/>
      <c r="Q82" s="76"/>
      <c r="R82" s="86"/>
      <c r="S82" s="48">
        <v>1</v>
      </c>
      <c r="T82" s="48">
        <v>0</v>
      </c>
      <c r="U82" s="49">
        <v>0</v>
      </c>
      <c r="V82" s="49">
        <v>0.004975</v>
      </c>
      <c r="W82" s="49">
        <v>0.006828</v>
      </c>
      <c r="X82" s="49">
        <v>0.318891</v>
      </c>
      <c r="Y82" s="49">
        <v>0</v>
      </c>
      <c r="Z82" s="49">
        <v>0</v>
      </c>
      <c r="AA82" s="71">
        <v>82</v>
      </c>
      <c r="AB82" s="71"/>
      <c r="AC82" s="72"/>
      <c r="AD82" s="78" t="s">
        <v>1330</v>
      </c>
      <c r="AE82" s="78">
        <v>529</v>
      </c>
      <c r="AF82" s="78">
        <v>790</v>
      </c>
      <c r="AG82" s="78">
        <v>21061</v>
      </c>
      <c r="AH82" s="78">
        <v>167580</v>
      </c>
      <c r="AI82" s="78"/>
      <c r="AJ82" s="78" t="s">
        <v>1419</v>
      </c>
      <c r="AK82" s="78"/>
      <c r="AL82" s="78"/>
      <c r="AM82" s="78"/>
      <c r="AN82" s="80">
        <v>40921.04119212963</v>
      </c>
      <c r="AO82" s="83" t="s">
        <v>1636</v>
      </c>
      <c r="AP82" s="78" t="b">
        <v>1</v>
      </c>
      <c r="AQ82" s="78" t="b">
        <v>0</v>
      </c>
      <c r="AR82" s="78" t="b">
        <v>0</v>
      </c>
      <c r="AS82" s="78" t="s">
        <v>1182</v>
      </c>
      <c r="AT82" s="78">
        <v>80</v>
      </c>
      <c r="AU82" s="83" t="s">
        <v>1653</v>
      </c>
      <c r="AV82" s="78" t="b">
        <v>0</v>
      </c>
      <c r="AW82" s="78" t="s">
        <v>1705</v>
      </c>
      <c r="AX82" s="83" t="s">
        <v>1785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299</v>
      </c>
      <c r="B83" s="65"/>
      <c r="C83" s="65" t="s">
        <v>64</v>
      </c>
      <c r="D83" s="66">
        <v>170.4710568214714</v>
      </c>
      <c r="E83" s="68"/>
      <c r="F83" s="100" t="s">
        <v>1697</v>
      </c>
      <c r="G83" s="65"/>
      <c r="H83" s="69" t="s">
        <v>299</v>
      </c>
      <c r="I83" s="70"/>
      <c r="J83" s="70"/>
      <c r="K83" s="69" t="s">
        <v>1881</v>
      </c>
      <c r="L83" s="73">
        <v>1</v>
      </c>
      <c r="M83" s="74">
        <v>1396.1319580078125</v>
      </c>
      <c r="N83" s="74">
        <v>9646.09375</v>
      </c>
      <c r="O83" s="75"/>
      <c r="P83" s="76"/>
      <c r="Q83" s="76"/>
      <c r="R83" s="86"/>
      <c r="S83" s="48">
        <v>1</v>
      </c>
      <c r="T83" s="48">
        <v>0</v>
      </c>
      <c r="U83" s="49">
        <v>0</v>
      </c>
      <c r="V83" s="49">
        <v>0.004975</v>
      </c>
      <c r="W83" s="49">
        <v>0.006828</v>
      </c>
      <c r="X83" s="49">
        <v>0.318891</v>
      </c>
      <c r="Y83" s="49">
        <v>0</v>
      </c>
      <c r="Z83" s="49">
        <v>0</v>
      </c>
      <c r="AA83" s="71">
        <v>83</v>
      </c>
      <c r="AB83" s="71"/>
      <c r="AC83" s="72"/>
      <c r="AD83" s="78" t="s">
        <v>1331</v>
      </c>
      <c r="AE83" s="78">
        <v>3746</v>
      </c>
      <c r="AF83" s="78">
        <v>3920</v>
      </c>
      <c r="AG83" s="78">
        <v>16623</v>
      </c>
      <c r="AH83" s="78">
        <v>2857</v>
      </c>
      <c r="AI83" s="78"/>
      <c r="AJ83" s="78" t="s">
        <v>1420</v>
      </c>
      <c r="AK83" s="78" t="s">
        <v>1211</v>
      </c>
      <c r="AL83" s="83" t="s">
        <v>1554</v>
      </c>
      <c r="AM83" s="78"/>
      <c r="AN83" s="80">
        <v>40127.75380787037</v>
      </c>
      <c r="AO83" s="83" t="s">
        <v>1637</v>
      </c>
      <c r="AP83" s="78" t="b">
        <v>0</v>
      </c>
      <c r="AQ83" s="78" t="b">
        <v>0</v>
      </c>
      <c r="AR83" s="78" t="b">
        <v>0</v>
      </c>
      <c r="AS83" s="78" t="s">
        <v>1182</v>
      </c>
      <c r="AT83" s="78">
        <v>230</v>
      </c>
      <c r="AU83" s="83" t="s">
        <v>1663</v>
      </c>
      <c r="AV83" s="78" t="b">
        <v>0</v>
      </c>
      <c r="AW83" s="78" t="s">
        <v>1705</v>
      </c>
      <c r="AX83" s="83" t="s">
        <v>1786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300</v>
      </c>
      <c r="B84" s="65"/>
      <c r="C84" s="65" t="s">
        <v>64</v>
      </c>
      <c r="D84" s="66">
        <v>188.6326041106654</v>
      </c>
      <c r="E84" s="68"/>
      <c r="F84" s="100" t="s">
        <v>1698</v>
      </c>
      <c r="G84" s="65"/>
      <c r="H84" s="69" t="s">
        <v>300</v>
      </c>
      <c r="I84" s="70"/>
      <c r="J84" s="70"/>
      <c r="K84" s="69" t="s">
        <v>1882</v>
      </c>
      <c r="L84" s="73">
        <v>1</v>
      </c>
      <c r="M84" s="74">
        <v>194.9122772216797</v>
      </c>
      <c r="N84" s="74">
        <v>4810.05126953125</v>
      </c>
      <c r="O84" s="75"/>
      <c r="P84" s="76"/>
      <c r="Q84" s="76"/>
      <c r="R84" s="86"/>
      <c r="S84" s="48">
        <v>1</v>
      </c>
      <c r="T84" s="48">
        <v>0</v>
      </c>
      <c r="U84" s="49">
        <v>0</v>
      </c>
      <c r="V84" s="49">
        <v>0.004975</v>
      </c>
      <c r="W84" s="49">
        <v>0.006828</v>
      </c>
      <c r="X84" s="49">
        <v>0.318891</v>
      </c>
      <c r="Y84" s="49">
        <v>0</v>
      </c>
      <c r="Z84" s="49">
        <v>0</v>
      </c>
      <c r="AA84" s="71">
        <v>84</v>
      </c>
      <c r="AB84" s="71"/>
      <c r="AC84" s="72"/>
      <c r="AD84" s="78" t="s">
        <v>1332</v>
      </c>
      <c r="AE84" s="78">
        <v>2772</v>
      </c>
      <c r="AF84" s="78">
        <v>12305</v>
      </c>
      <c r="AG84" s="78">
        <v>40726</v>
      </c>
      <c r="AH84" s="78">
        <v>1214</v>
      </c>
      <c r="AI84" s="78"/>
      <c r="AJ84" s="78" t="s">
        <v>1421</v>
      </c>
      <c r="AK84" s="78" t="s">
        <v>1486</v>
      </c>
      <c r="AL84" s="83" t="s">
        <v>1555</v>
      </c>
      <c r="AM84" s="78"/>
      <c r="AN84" s="80">
        <v>40074.86953703704</v>
      </c>
      <c r="AO84" s="83" t="s">
        <v>1638</v>
      </c>
      <c r="AP84" s="78" t="b">
        <v>0</v>
      </c>
      <c r="AQ84" s="78" t="b">
        <v>0</v>
      </c>
      <c r="AR84" s="78" t="b">
        <v>0</v>
      </c>
      <c r="AS84" s="78" t="s">
        <v>1182</v>
      </c>
      <c r="AT84" s="78">
        <v>206</v>
      </c>
      <c r="AU84" s="83" t="s">
        <v>1653</v>
      </c>
      <c r="AV84" s="78" t="b">
        <v>0</v>
      </c>
      <c r="AW84" s="78" t="s">
        <v>1705</v>
      </c>
      <c r="AX84" s="83" t="s">
        <v>1787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301</v>
      </c>
      <c r="B85" s="65"/>
      <c r="C85" s="65" t="s">
        <v>64</v>
      </c>
      <c r="D85" s="66">
        <v>176.3732889458666</v>
      </c>
      <c r="E85" s="68"/>
      <c r="F85" s="100" t="s">
        <v>1699</v>
      </c>
      <c r="G85" s="65"/>
      <c r="H85" s="69" t="s">
        <v>301</v>
      </c>
      <c r="I85" s="70"/>
      <c r="J85" s="70"/>
      <c r="K85" s="69" t="s">
        <v>1883</v>
      </c>
      <c r="L85" s="73">
        <v>1</v>
      </c>
      <c r="M85" s="74">
        <v>2683.29248046875</v>
      </c>
      <c r="N85" s="74">
        <v>5382.90869140625</v>
      </c>
      <c r="O85" s="75"/>
      <c r="P85" s="76"/>
      <c r="Q85" s="76"/>
      <c r="R85" s="86"/>
      <c r="S85" s="48">
        <v>1</v>
      </c>
      <c r="T85" s="48">
        <v>0</v>
      </c>
      <c r="U85" s="49">
        <v>0</v>
      </c>
      <c r="V85" s="49">
        <v>0.004975</v>
      </c>
      <c r="W85" s="49">
        <v>0.006828</v>
      </c>
      <c r="X85" s="49">
        <v>0.318891</v>
      </c>
      <c r="Y85" s="49">
        <v>0</v>
      </c>
      <c r="Z85" s="49">
        <v>0</v>
      </c>
      <c r="AA85" s="71">
        <v>85</v>
      </c>
      <c r="AB85" s="71"/>
      <c r="AC85" s="72"/>
      <c r="AD85" s="78" t="s">
        <v>1333</v>
      </c>
      <c r="AE85" s="78">
        <v>2699</v>
      </c>
      <c r="AF85" s="78">
        <v>6645</v>
      </c>
      <c r="AG85" s="78">
        <v>9438</v>
      </c>
      <c r="AH85" s="78">
        <v>1600</v>
      </c>
      <c r="AI85" s="78"/>
      <c r="AJ85" s="78" t="s">
        <v>1422</v>
      </c>
      <c r="AK85" s="78" t="s">
        <v>1436</v>
      </c>
      <c r="AL85" s="83" t="s">
        <v>1556</v>
      </c>
      <c r="AM85" s="78"/>
      <c r="AN85" s="80">
        <v>39583.659780092596</v>
      </c>
      <c r="AO85" s="83" t="s">
        <v>1639</v>
      </c>
      <c r="AP85" s="78" t="b">
        <v>0</v>
      </c>
      <c r="AQ85" s="78" t="b">
        <v>0</v>
      </c>
      <c r="AR85" s="78" t="b">
        <v>1</v>
      </c>
      <c r="AS85" s="78" t="s">
        <v>1182</v>
      </c>
      <c r="AT85" s="78">
        <v>153</v>
      </c>
      <c r="AU85" s="83" t="s">
        <v>1653</v>
      </c>
      <c r="AV85" s="78" t="b">
        <v>1</v>
      </c>
      <c r="AW85" s="78" t="s">
        <v>1705</v>
      </c>
      <c r="AX85" s="83" t="s">
        <v>1788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258</v>
      </c>
      <c r="B86" s="65"/>
      <c r="C86" s="65" t="s">
        <v>64</v>
      </c>
      <c r="D86" s="66">
        <v>178.49592655390597</v>
      </c>
      <c r="E86" s="68"/>
      <c r="F86" s="100" t="s">
        <v>706</v>
      </c>
      <c r="G86" s="65"/>
      <c r="H86" s="69" t="s">
        <v>258</v>
      </c>
      <c r="I86" s="70"/>
      <c r="J86" s="70"/>
      <c r="K86" s="69" t="s">
        <v>1884</v>
      </c>
      <c r="L86" s="73">
        <v>1</v>
      </c>
      <c r="M86" s="74">
        <v>1733.0413818359375</v>
      </c>
      <c r="N86" s="74">
        <v>8037.70654296875</v>
      </c>
      <c r="O86" s="75"/>
      <c r="P86" s="76"/>
      <c r="Q86" s="76"/>
      <c r="R86" s="86"/>
      <c r="S86" s="48">
        <v>1</v>
      </c>
      <c r="T86" s="48">
        <v>2</v>
      </c>
      <c r="U86" s="49">
        <v>0</v>
      </c>
      <c r="V86" s="49">
        <v>0.005</v>
      </c>
      <c r="W86" s="49">
        <v>0.008036</v>
      </c>
      <c r="X86" s="49">
        <v>0.494448</v>
      </c>
      <c r="Y86" s="49">
        <v>0.5</v>
      </c>
      <c r="Z86" s="49">
        <v>0.5</v>
      </c>
      <c r="AA86" s="71">
        <v>86</v>
      </c>
      <c r="AB86" s="71"/>
      <c r="AC86" s="72"/>
      <c r="AD86" s="78" t="s">
        <v>1334</v>
      </c>
      <c r="AE86" s="78">
        <v>4346</v>
      </c>
      <c r="AF86" s="78">
        <v>7625</v>
      </c>
      <c r="AG86" s="78">
        <v>11548</v>
      </c>
      <c r="AH86" s="78">
        <v>25598</v>
      </c>
      <c r="AI86" s="78"/>
      <c r="AJ86" s="78" t="s">
        <v>1423</v>
      </c>
      <c r="AK86" s="78" t="s">
        <v>1477</v>
      </c>
      <c r="AL86" s="83" t="s">
        <v>1557</v>
      </c>
      <c r="AM86" s="78"/>
      <c r="AN86" s="80">
        <v>39604.12668981482</v>
      </c>
      <c r="AO86" s="83" t="s">
        <v>1640</v>
      </c>
      <c r="AP86" s="78" t="b">
        <v>0</v>
      </c>
      <c r="AQ86" s="78" t="b">
        <v>0</v>
      </c>
      <c r="AR86" s="78" t="b">
        <v>1</v>
      </c>
      <c r="AS86" s="78" t="s">
        <v>1182</v>
      </c>
      <c r="AT86" s="78">
        <v>169</v>
      </c>
      <c r="AU86" s="83" t="s">
        <v>1653</v>
      </c>
      <c r="AV86" s="78" t="b">
        <v>0</v>
      </c>
      <c r="AW86" s="78" t="s">
        <v>1705</v>
      </c>
      <c r="AX86" s="83" t="s">
        <v>1789</v>
      </c>
      <c r="AY86" s="78" t="s">
        <v>66</v>
      </c>
      <c r="AZ86" s="78" t="str">
        <f>REPLACE(INDEX(GroupVertices[Group],MATCH(Vertices[[#This Row],[Vertex]],GroupVertices[Vertex],0)),1,1,"")</f>
        <v>1</v>
      </c>
      <c r="BA86" s="48"/>
      <c r="BB86" s="48"/>
      <c r="BC86" s="48"/>
      <c r="BD86" s="48"/>
      <c r="BE86" s="48" t="s">
        <v>583</v>
      </c>
      <c r="BF86" s="48" t="s">
        <v>583</v>
      </c>
      <c r="BG86" s="120" t="s">
        <v>2334</v>
      </c>
      <c r="BH86" s="120" t="s">
        <v>2334</v>
      </c>
      <c r="BI86" s="120" t="s">
        <v>2405</v>
      </c>
      <c r="BJ86" s="120" t="s">
        <v>2405</v>
      </c>
      <c r="BK86" s="120">
        <v>1</v>
      </c>
      <c r="BL86" s="123">
        <v>6.666666666666667</v>
      </c>
      <c r="BM86" s="120">
        <v>0</v>
      </c>
      <c r="BN86" s="123">
        <v>0</v>
      </c>
      <c r="BO86" s="120">
        <v>0</v>
      </c>
      <c r="BP86" s="123">
        <v>0</v>
      </c>
      <c r="BQ86" s="120">
        <v>14</v>
      </c>
      <c r="BR86" s="123">
        <v>93.33333333333333</v>
      </c>
      <c r="BS86" s="120">
        <v>15</v>
      </c>
      <c r="BT86" s="2"/>
      <c r="BU86" s="3"/>
      <c r="BV86" s="3"/>
      <c r="BW86" s="3"/>
      <c r="BX86" s="3"/>
    </row>
    <row r="87" spans="1:76" ht="15">
      <c r="A87" s="64" t="s">
        <v>302</v>
      </c>
      <c r="B87" s="65"/>
      <c r="C87" s="65" t="s">
        <v>64</v>
      </c>
      <c r="D87" s="66">
        <v>174.2679789917704</v>
      </c>
      <c r="E87" s="68"/>
      <c r="F87" s="100" t="s">
        <v>1700</v>
      </c>
      <c r="G87" s="65"/>
      <c r="H87" s="69" t="s">
        <v>302</v>
      </c>
      <c r="I87" s="70"/>
      <c r="J87" s="70"/>
      <c r="K87" s="69" t="s">
        <v>1885</v>
      </c>
      <c r="L87" s="73">
        <v>8.591050153115528</v>
      </c>
      <c r="M87" s="74">
        <v>2199.18505859375</v>
      </c>
      <c r="N87" s="74">
        <v>8402.1376953125</v>
      </c>
      <c r="O87" s="75"/>
      <c r="P87" s="76"/>
      <c r="Q87" s="76"/>
      <c r="R87" s="86"/>
      <c r="S87" s="48">
        <v>4</v>
      </c>
      <c r="T87" s="48">
        <v>0</v>
      </c>
      <c r="U87" s="49">
        <v>5.085714</v>
      </c>
      <c r="V87" s="49">
        <v>0.005155</v>
      </c>
      <c r="W87" s="49">
        <v>0.014207</v>
      </c>
      <c r="X87" s="49">
        <v>0.826152</v>
      </c>
      <c r="Y87" s="49">
        <v>0.5833333333333334</v>
      </c>
      <c r="Z87" s="49">
        <v>0</v>
      </c>
      <c r="AA87" s="71">
        <v>87</v>
      </c>
      <c r="AB87" s="71"/>
      <c r="AC87" s="72"/>
      <c r="AD87" s="78" t="s">
        <v>1335</v>
      </c>
      <c r="AE87" s="78">
        <v>187</v>
      </c>
      <c r="AF87" s="78">
        <v>5673</v>
      </c>
      <c r="AG87" s="78">
        <v>1346</v>
      </c>
      <c r="AH87" s="78">
        <v>971</v>
      </c>
      <c r="AI87" s="78"/>
      <c r="AJ87" s="78" t="s">
        <v>1424</v>
      </c>
      <c r="AK87" s="78"/>
      <c r="AL87" s="83" t="s">
        <v>1558</v>
      </c>
      <c r="AM87" s="78"/>
      <c r="AN87" s="80">
        <v>42558.58625</v>
      </c>
      <c r="AO87" s="83" t="s">
        <v>1641</v>
      </c>
      <c r="AP87" s="78" t="b">
        <v>1</v>
      </c>
      <c r="AQ87" s="78" t="b">
        <v>0</v>
      </c>
      <c r="AR87" s="78" t="b">
        <v>1</v>
      </c>
      <c r="AS87" s="78" t="s">
        <v>1182</v>
      </c>
      <c r="AT87" s="78">
        <v>143</v>
      </c>
      <c r="AU87" s="78"/>
      <c r="AV87" s="78" t="b">
        <v>1</v>
      </c>
      <c r="AW87" s="78" t="s">
        <v>1705</v>
      </c>
      <c r="AX87" s="83" t="s">
        <v>1790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303</v>
      </c>
      <c r="B88" s="65"/>
      <c r="C88" s="65" t="s">
        <v>64</v>
      </c>
      <c r="D88" s="66">
        <v>392.804350523138</v>
      </c>
      <c r="E88" s="68"/>
      <c r="F88" s="100" t="s">
        <v>1701</v>
      </c>
      <c r="G88" s="65"/>
      <c r="H88" s="69" t="s">
        <v>303</v>
      </c>
      <c r="I88" s="70"/>
      <c r="J88" s="70"/>
      <c r="K88" s="69" t="s">
        <v>1886</v>
      </c>
      <c r="L88" s="73">
        <v>1</v>
      </c>
      <c r="M88" s="74">
        <v>1040.3048095703125</v>
      </c>
      <c r="N88" s="74">
        <v>9321.818359375</v>
      </c>
      <c r="O88" s="75"/>
      <c r="P88" s="76"/>
      <c r="Q88" s="76"/>
      <c r="R88" s="86"/>
      <c r="S88" s="48">
        <v>1</v>
      </c>
      <c r="T88" s="48">
        <v>0</v>
      </c>
      <c r="U88" s="49">
        <v>0</v>
      </c>
      <c r="V88" s="49">
        <v>0.004975</v>
      </c>
      <c r="W88" s="49">
        <v>0.006828</v>
      </c>
      <c r="X88" s="49">
        <v>0.318891</v>
      </c>
      <c r="Y88" s="49">
        <v>0</v>
      </c>
      <c r="Z88" s="49">
        <v>0</v>
      </c>
      <c r="AA88" s="71">
        <v>88</v>
      </c>
      <c r="AB88" s="71"/>
      <c r="AC88" s="72"/>
      <c r="AD88" s="78" t="s">
        <v>1336</v>
      </c>
      <c r="AE88" s="78">
        <v>2052</v>
      </c>
      <c r="AF88" s="78">
        <v>106569</v>
      </c>
      <c r="AG88" s="78">
        <v>18039</v>
      </c>
      <c r="AH88" s="78">
        <v>17506</v>
      </c>
      <c r="AI88" s="78"/>
      <c r="AJ88" s="78" t="s">
        <v>1425</v>
      </c>
      <c r="AK88" s="78" t="s">
        <v>1487</v>
      </c>
      <c r="AL88" s="83" t="s">
        <v>1559</v>
      </c>
      <c r="AM88" s="78"/>
      <c r="AN88" s="80">
        <v>39771.665983796294</v>
      </c>
      <c r="AO88" s="83" t="s">
        <v>1642</v>
      </c>
      <c r="AP88" s="78" t="b">
        <v>0</v>
      </c>
      <c r="AQ88" s="78" t="b">
        <v>0</v>
      </c>
      <c r="AR88" s="78" t="b">
        <v>1</v>
      </c>
      <c r="AS88" s="78" t="s">
        <v>1182</v>
      </c>
      <c r="AT88" s="78">
        <v>1102</v>
      </c>
      <c r="AU88" s="83" t="s">
        <v>1653</v>
      </c>
      <c r="AV88" s="78" t="b">
        <v>1</v>
      </c>
      <c r="AW88" s="78" t="s">
        <v>1705</v>
      </c>
      <c r="AX88" s="83" t="s">
        <v>1791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304</v>
      </c>
      <c r="B89" s="65"/>
      <c r="C89" s="65" t="s">
        <v>64</v>
      </c>
      <c r="D89" s="66">
        <v>164.1854503535834</v>
      </c>
      <c r="E89" s="68"/>
      <c r="F89" s="100" t="s">
        <v>1702</v>
      </c>
      <c r="G89" s="65"/>
      <c r="H89" s="69" t="s">
        <v>304</v>
      </c>
      <c r="I89" s="70"/>
      <c r="J89" s="70"/>
      <c r="K89" s="69" t="s">
        <v>1887</v>
      </c>
      <c r="L89" s="73">
        <v>1</v>
      </c>
      <c r="M89" s="74">
        <v>995.7013549804688</v>
      </c>
      <c r="N89" s="74">
        <v>6997.00244140625</v>
      </c>
      <c r="O89" s="75"/>
      <c r="P89" s="76"/>
      <c r="Q89" s="76"/>
      <c r="R89" s="86"/>
      <c r="S89" s="48">
        <v>1</v>
      </c>
      <c r="T89" s="48">
        <v>0</v>
      </c>
      <c r="U89" s="49">
        <v>0</v>
      </c>
      <c r="V89" s="49">
        <v>0.004975</v>
      </c>
      <c r="W89" s="49">
        <v>0.006828</v>
      </c>
      <c r="X89" s="49">
        <v>0.318891</v>
      </c>
      <c r="Y89" s="49">
        <v>0</v>
      </c>
      <c r="Z89" s="49">
        <v>0</v>
      </c>
      <c r="AA89" s="71">
        <v>89</v>
      </c>
      <c r="AB89" s="71"/>
      <c r="AC89" s="72"/>
      <c r="AD89" s="78" t="s">
        <v>1337</v>
      </c>
      <c r="AE89" s="78">
        <v>118</v>
      </c>
      <c r="AF89" s="78">
        <v>1018</v>
      </c>
      <c r="AG89" s="78">
        <v>259</v>
      </c>
      <c r="AH89" s="78">
        <v>992</v>
      </c>
      <c r="AI89" s="78"/>
      <c r="AJ89" s="78" t="s">
        <v>1426</v>
      </c>
      <c r="AK89" s="78"/>
      <c r="AL89" s="78"/>
      <c r="AM89" s="78"/>
      <c r="AN89" s="80">
        <v>39972.879837962966</v>
      </c>
      <c r="AO89" s="83" t="s">
        <v>1643</v>
      </c>
      <c r="AP89" s="78" t="b">
        <v>1</v>
      </c>
      <c r="AQ89" s="78" t="b">
        <v>0</v>
      </c>
      <c r="AR89" s="78" t="b">
        <v>0</v>
      </c>
      <c r="AS89" s="78" t="s">
        <v>1182</v>
      </c>
      <c r="AT89" s="78">
        <v>51</v>
      </c>
      <c r="AU89" s="83" t="s">
        <v>1653</v>
      </c>
      <c r="AV89" s="78" t="b">
        <v>0</v>
      </c>
      <c r="AW89" s="78" t="s">
        <v>1705</v>
      </c>
      <c r="AX89" s="83" t="s">
        <v>1792</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260</v>
      </c>
      <c r="B90" s="65"/>
      <c r="C90" s="65" t="s">
        <v>64</v>
      </c>
      <c r="D90" s="66">
        <v>162.79490612464332</v>
      </c>
      <c r="E90" s="68"/>
      <c r="F90" s="100" t="s">
        <v>708</v>
      </c>
      <c r="G90" s="65"/>
      <c r="H90" s="69" t="s">
        <v>260</v>
      </c>
      <c r="I90" s="70"/>
      <c r="J90" s="70"/>
      <c r="K90" s="69" t="s">
        <v>1888</v>
      </c>
      <c r="L90" s="73">
        <v>3.537457918454792</v>
      </c>
      <c r="M90" s="74">
        <v>6630.1513671875</v>
      </c>
      <c r="N90" s="74">
        <v>5175.953125</v>
      </c>
      <c r="O90" s="75"/>
      <c r="P90" s="76"/>
      <c r="Q90" s="76"/>
      <c r="R90" s="86"/>
      <c r="S90" s="48">
        <v>2</v>
      </c>
      <c r="T90" s="48">
        <v>3</v>
      </c>
      <c r="U90" s="49">
        <v>1.7</v>
      </c>
      <c r="V90" s="49">
        <v>0.005181</v>
      </c>
      <c r="W90" s="49">
        <v>0.014796</v>
      </c>
      <c r="X90" s="49">
        <v>0.758084</v>
      </c>
      <c r="Y90" s="49">
        <v>0.5833333333333334</v>
      </c>
      <c r="Z90" s="49">
        <v>0.25</v>
      </c>
      <c r="AA90" s="71">
        <v>90</v>
      </c>
      <c r="AB90" s="71"/>
      <c r="AC90" s="72"/>
      <c r="AD90" s="78" t="s">
        <v>1338</v>
      </c>
      <c r="AE90" s="78">
        <v>943</v>
      </c>
      <c r="AF90" s="78">
        <v>376</v>
      </c>
      <c r="AG90" s="78">
        <v>1222</v>
      </c>
      <c r="AH90" s="78">
        <v>612</v>
      </c>
      <c r="AI90" s="78"/>
      <c r="AJ90" s="78" t="s">
        <v>1427</v>
      </c>
      <c r="AK90" s="78" t="s">
        <v>1436</v>
      </c>
      <c r="AL90" s="78"/>
      <c r="AM90" s="78"/>
      <c r="AN90" s="80">
        <v>41003.479166666664</v>
      </c>
      <c r="AO90" s="78"/>
      <c r="AP90" s="78" t="b">
        <v>0</v>
      </c>
      <c r="AQ90" s="78" t="b">
        <v>0</v>
      </c>
      <c r="AR90" s="78" t="b">
        <v>0</v>
      </c>
      <c r="AS90" s="78" t="s">
        <v>1182</v>
      </c>
      <c r="AT90" s="78">
        <v>16</v>
      </c>
      <c r="AU90" s="83" t="s">
        <v>1653</v>
      </c>
      <c r="AV90" s="78" t="b">
        <v>0</v>
      </c>
      <c r="AW90" s="78" t="s">
        <v>1705</v>
      </c>
      <c r="AX90" s="83" t="s">
        <v>1793</v>
      </c>
      <c r="AY90" s="78" t="s">
        <v>66</v>
      </c>
      <c r="AZ90" s="78" t="str">
        <f>REPLACE(INDEX(GroupVertices[Group],MATCH(Vertices[[#This Row],[Vertex]],GroupVertices[Vertex],0)),1,1,"")</f>
        <v>4</v>
      </c>
      <c r="BA90" s="48" t="s">
        <v>511</v>
      </c>
      <c r="BB90" s="48" t="s">
        <v>511</v>
      </c>
      <c r="BC90" s="48" t="s">
        <v>545</v>
      </c>
      <c r="BD90" s="48" t="s">
        <v>545</v>
      </c>
      <c r="BE90" s="48"/>
      <c r="BF90" s="48"/>
      <c r="BG90" s="120" t="s">
        <v>2335</v>
      </c>
      <c r="BH90" s="120" t="s">
        <v>2335</v>
      </c>
      <c r="BI90" s="120" t="s">
        <v>2406</v>
      </c>
      <c r="BJ90" s="120" t="s">
        <v>2406</v>
      </c>
      <c r="BK90" s="120">
        <v>5</v>
      </c>
      <c r="BL90" s="123">
        <v>13.513513513513514</v>
      </c>
      <c r="BM90" s="120">
        <v>0</v>
      </c>
      <c r="BN90" s="123">
        <v>0</v>
      </c>
      <c r="BO90" s="120">
        <v>0</v>
      </c>
      <c r="BP90" s="123">
        <v>0</v>
      </c>
      <c r="BQ90" s="120">
        <v>32</v>
      </c>
      <c r="BR90" s="123">
        <v>86.48648648648648</v>
      </c>
      <c r="BS90" s="120">
        <v>37</v>
      </c>
      <c r="BT90" s="2"/>
      <c r="BU90" s="3"/>
      <c r="BV90" s="3"/>
      <c r="BW90" s="3"/>
      <c r="BX90" s="3"/>
    </row>
    <row r="91" spans="1:76" ht="15">
      <c r="A91" s="64" t="s">
        <v>305</v>
      </c>
      <c r="B91" s="65"/>
      <c r="C91" s="65" t="s">
        <v>64</v>
      </c>
      <c r="D91" s="66">
        <v>208.5464104048633</v>
      </c>
      <c r="E91" s="68"/>
      <c r="F91" s="100" t="s">
        <v>1703</v>
      </c>
      <c r="G91" s="65"/>
      <c r="H91" s="69" t="s">
        <v>305</v>
      </c>
      <c r="I91" s="70"/>
      <c r="J91" s="70"/>
      <c r="K91" s="69" t="s">
        <v>1889</v>
      </c>
      <c r="L91" s="73">
        <v>1</v>
      </c>
      <c r="M91" s="74">
        <v>2878.20458984375</v>
      </c>
      <c r="N91" s="74">
        <v>2192.203857421875</v>
      </c>
      <c r="O91" s="75"/>
      <c r="P91" s="76"/>
      <c r="Q91" s="76"/>
      <c r="R91" s="86"/>
      <c r="S91" s="48">
        <v>3</v>
      </c>
      <c r="T91" s="48">
        <v>0</v>
      </c>
      <c r="U91" s="49">
        <v>0</v>
      </c>
      <c r="V91" s="49">
        <v>0.005128</v>
      </c>
      <c r="W91" s="49">
        <v>0.013523</v>
      </c>
      <c r="X91" s="49">
        <v>0.616012</v>
      </c>
      <c r="Y91" s="49">
        <v>0.8333333333333334</v>
      </c>
      <c r="Z91" s="49">
        <v>0</v>
      </c>
      <c r="AA91" s="71">
        <v>91</v>
      </c>
      <c r="AB91" s="71"/>
      <c r="AC91" s="72"/>
      <c r="AD91" s="78" t="s">
        <v>1339</v>
      </c>
      <c r="AE91" s="78">
        <v>2417</v>
      </c>
      <c r="AF91" s="78">
        <v>21499</v>
      </c>
      <c r="AG91" s="78">
        <v>21499</v>
      </c>
      <c r="AH91" s="78">
        <v>2855</v>
      </c>
      <c r="AI91" s="78">
        <v>-14400</v>
      </c>
      <c r="AJ91" s="78" t="s">
        <v>1428</v>
      </c>
      <c r="AK91" s="78"/>
      <c r="AL91" s="83" t="s">
        <v>1560</v>
      </c>
      <c r="AM91" s="78" t="s">
        <v>1568</v>
      </c>
      <c r="AN91" s="80">
        <v>39674.11150462963</v>
      </c>
      <c r="AO91" s="78"/>
      <c r="AP91" s="78" t="b">
        <v>0</v>
      </c>
      <c r="AQ91" s="78" t="b">
        <v>0</v>
      </c>
      <c r="AR91" s="78" t="b">
        <v>0</v>
      </c>
      <c r="AS91" s="78" t="s">
        <v>1182</v>
      </c>
      <c r="AT91" s="78">
        <v>1</v>
      </c>
      <c r="AU91" s="83" t="s">
        <v>1664</v>
      </c>
      <c r="AV91" s="78" t="b">
        <v>0</v>
      </c>
      <c r="AW91" s="78" t="s">
        <v>1705</v>
      </c>
      <c r="AX91" s="83" t="s">
        <v>1794</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306</v>
      </c>
      <c r="B92" s="65"/>
      <c r="C92" s="65" t="s">
        <v>64</v>
      </c>
      <c r="D92" s="66">
        <v>225.78959203506886</v>
      </c>
      <c r="E92" s="68"/>
      <c r="F92" s="100" t="s">
        <v>1704</v>
      </c>
      <c r="G92" s="65"/>
      <c r="H92" s="69" t="s">
        <v>306</v>
      </c>
      <c r="I92" s="70"/>
      <c r="J92" s="70"/>
      <c r="K92" s="69" t="s">
        <v>1890</v>
      </c>
      <c r="L92" s="73">
        <v>1</v>
      </c>
      <c r="M92" s="74">
        <v>4117.77978515625</v>
      </c>
      <c r="N92" s="74">
        <v>6164.73828125</v>
      </c>
      <c r="O92" s="75"/>
      <c r="P92" s="76"/>
      <c r="Q92" s="76"/>
      <c r="R92" s="86"/>
      <c r="S92" s="48">
        <v>2</v>
      </c>
      <c r="T92" s="48">
        <v>0</v>
      </c>
      <c r="U92" s="49">
        <v>0</v>
      </c>
      <c r="V92" s="49">
        <v>0.005102</v>
      </c>
      <c r="W92" s="49">
        <v>0.010584</v>
      </c>
      <c r="X92" s="49">
        <v>0.468177</v>
      </c>
      <c r="Y92" s="49">
        <v>1</v>
      </c>
      <c r="Z92" s="49">
        <v>0</v>
      </c>
      <c r="AA92" s="71">
        <v>92</v>
      </c>
      <c r="AB92" s="71"/>
      <c r="AC92" s="72"/>
      <c r="AD92" s="78" t="s">
        <v>1340</v>
      </c>
      <c r="AE92" s="78">
        <v>2274</v>
      </c>
      <c r="AF92" s="78">
        <v>29460</v>
      </c>
      <c r="AG92" s="78">
        <v>13444</v>
      </c>
      <c r="AH92" s="78">
        <v>5769</v>
      </c>
      <c r="AI92" s="78"/>
      <c r="AJ92" s="78" t="s">
        <v>1429</v>
      </c>
      <c r="AK92" s="78" t="s">
        <v>1488</v>
      </c>
      <c r="AL92" s="83" t="s">
        <v>1561</v>
      </c>
      <c r="AM92" s="78"/>
      <c r="AN92" s="80">
        <v>40014.18869212963</v>
      </c>
      <c r="AO92" s="83" t="s">
        <v>1644</v>
      </c>
      <c r="AP92" s="78" t="b">
        <v>0</v>
      </c>
      <c r="AQ92" s="78" t="b">
        <v>0</v>
      </c>
      <c r="AR92" s="78" t="b">
        <v>1</v>
      </c>
      <c r="AS92" s="78" t="s">
        <v>1182</v>
      </c>
      <c r="AT92" s="78">
        <v>435</v>
      </c>
      <c r="AU92" s="83" t="s">
        <v>1661</v>
      </c>
      <c r="AV92" s="78" t="b">
        <v>0</v>
      </c>
      <c r="AW92" s="78" t="s">
        <v>1705</v>
      </c>
      <c r="AX92" s="83" t="s">
        <v>1795</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163.0613188040197</v>
      </c>
      <c r="E93" s="68"/>
      <c r="F93" s="100" t="s">
        <v>712</v>
      </c>
      <c r="G93" s="65"/>
      <c r="H93" s="69" t="s">
        <v>266</v>
      </c>
      <c r="I93" s="70"/>
      <c r="J93" s="70"/>
      <c r="K93" s="69" t="s">
        <v>1891</v>
      </c>
      <c r="L93" s="73">
        <v>1</v>
      </c>
      <c r="M93" s="74">
        <v>8868.5087890625</v>
      </c>
      <c r="N93" s="74">
        <v>864.619384765625</v>
      </c>
      <c r="O93" s="75"/>
      <c r="P93" s="76"/>
      <c r="Q93" s="76"/>
      <c r="R93" s="86"/>
      <c r="S93" s="48">
        <v>2</v>
      </c>
      <c r="T93" s="48">
        <v>1</v>
      </c>
      <c r="U93" s="49">
        <v>0</v>
      </c>
      <c r="V93" s="49">
        <v>1</v>
      </c>
      <c r="W93" s="49">
        <v>0</v>
      </c>
      <c r="X93" s="49">
        <v>1.298238</v>
      </c>
      <c r="Y93" s="49">
        <v>0</v>
      </c>
      <c r="Z93" s="49">
        <v>0</v>
      </c>
      <c r="AA93" s="71">
        <v>93</v>
      </c>
      <c r="AB93" s="71"/>
      <c r="AC93" s="72"/>
      <c r="AD93" s="78" t="s">
        <v>1341</v>
      </c>
      <c r="AE93" s="78">
        <v>43</v>
      </c>
      <c r="AF93" s="78">
        <v>499</v>
      </c>
      <c r="AG93" s="78">
        <v>1265</v>
      </c>
      <c r="AH93" s="78">
        <v>669</v>
      </c>
      <c r="AI93" s="78"/>
      <c r="AJ93" s="78" t="s">
        <v>1430</v>
      </c>
      <c r="AK93" s="78" t="s">
        <v>1489</v>
      </c>
      <c r="AL93" s="83" t="s">
        <v>1562</v>
      </c>
      <c r="AM93" s="78"/>
      <c r="AN93" s="80">
        <v>40090.36865740741</v>
      </c>
      <c r="AO93" s="83" t="s">
        <v>1645</v>
      </c>
      <c r="AP93" s="78" t="b">
        <v>0</v>
      </c>
      <c r="AQ93" s="78" t="b">
        <v>0</v>
      </c>
      <c r="AR93" s="78" t="b">
        <v>0</v>
      </c>
      <c r="AS93" s="78" t="s">
        <v>1182</v>
      </c>
      <c r="AT93" s="78">
        <v>75</v>
      </c>
      <c r="AU93" s="83" t="s">
        <v>1665</v>
      </c>
      <c r="AV93" s="78" t="b">
        <v>0</v>
      </c>
      <c r="AW93" s="78" t="s">
        <v>1705</v>
      </c>
      <c r="AX93" s="83" t="s">
        <v>1796</v>
      </c>
      <c r="AY93" s="78" t="s">
        <v>66</v>
      </c>
      <c r="AZ93" s="78" t="str">
        <f>REPLACE(INDEX(GroupVertices[Group],MATCH(Vertices[[#This Row],[Vertex]],GroupVertices[Vertex],0)),1,1,"")</f>
        <v>9</v>
      </c>
      <c r="BA93" s="48" t="s">
        <v>531</v>
      </c>
      <c r="BB93" s="48" t="s">
        <v>531</v>
      </c>
      <c r="BC93" s="48" t="s">
        <v>547</v>
      </c>
      <c r="BD93" s="48" t="s">
        <v>547</v>
      </c>
      <c r="BE93" s="48" t="s">
        <v>614</v>
      </c>
      <c r="BF93" s="48" t="s">
        <v>614</v>
      </c>
      <c r="BG93" s="120" t="s">
        <v>2114</v>
      </c>
      <c r="BH93" s="120" t="s">
        <v>2114</v>
      </c>
      <c r="BI93" s="120" t="s">
        <v>2196</v>
      </c>
      <c r="BJ93" s="120" t="s">
        <v>2196</v>
      </c>
      <c r="BK93" s="120">
        <v>1</v>
      </c>
      <c r="BL93" s="123">
        <v>3.0303030303030303</v>
      </c>
      <c r="BM93" s="120">
        <v>0</v>
      </c>
      <c r="BN93" s="123">
        <v>0</v>
      </c>
      <c r="BO93" s="120">
        <v>0</v>
      </c>
      <c r="BP93" s="123">
        <v>0</v>
      </c>
      <c r="BQ93" s="120">
        <v>32</v>
      </c>
      <c r="BR93" s="123">
        <v>96.96969696969697</v>
      </c>
      <c r="BS93" s="120">
        <v>33</v>
      </c>
      <c r="BT93" s="2"/>
      <c r="BU93" s="3"/>
      <c r="BV93" s="3"/>
      <c r="BW93" s="3"/>
      <c r="BX93" s="3"/>
    </row>
    <row r="94" spans="1:76" ht="15">
      <c r="A94" s="64" t="s">
        <v>267</v>
      </c>
      <c r="B94" s="65"/>
      <c r="C94" s="65" t="s">
        <v>64</v>
      </c>
      <c r="D94" s="66">
        <v>182.61774223563955</v>
      </c>
      <c r="E94" s="68"/>
      <c r="F94" s="100" t="s">
        <v>713</v>
      </c>
      <c r="G94" s="65"/>
      <c r="H94" s="69" t="s">
        <v>267</v>
      </c>
      <c r="I94" s="70"/>
      <c r="J94" s="70"/>
      <c r="K94" s="69" t="s">
        <v>1892</v>
      </c>
      <c r="L94" s="73">
        <v>1</v>
      </c>
      <c r="M94" s="74">
        <v>9492.228515625</v>
      </c>
      <c r="N94" s="74">
        <v>864.619384765625</v>
      </c>
      <c r="O94" s="75"/>
      <c r="P94" s="76"/>
      <c r="Q94" s="76"/>
      <c r="R94" s="86"/>
      <c r="S94" s="48">
        <v>0</v>
      </c>
      <c r="T94" s="48">
        <v>1</v>
      </c>
      <c r="U94" s="49">
        <v>0</v>
      </c>
      <c r="V94" s="49">
        <v>1</v>
      </c>
      <c r="W94" s="49">
        <v>0</v>
      </c>
      <c r="X94" s="49">
        <v>0.70175</v>
      </c>
      <c r="Y94" s="49">
        <v>0</v>
      </c>
      <c r="Z94" s="49">
        <v>0</v>
      </c>
      <c r="AA94" s="71">
        <v>94</v>
      </c>
      <c r="AB94" s="71"/>
      <c r="AC94" s="72"/>
      <c r="AD94" s="78" t="s">
        <v>1342</v>
      </c>
      <c r="AE94" s="78">
        <v>10352</v>
      </c>
      <c r="AF94" s="78">
        <v>9528</v>
      </c>
      <c r="AG94" s="78">
        <v>13314</v>
      </c>
      <c r="AH94" s="78">
        <v>3165</v>
      </c>
      <c r="AI94" s="78"/>
      <c r="AJ94" s="78" t="s">
        <v>1431</v>
      </c>
      <c r="AK94" s="78" t="s">
        <v>1490</v>
      </c>
      <c r="AL94" s="83" t="s">
        <v>1563</v>
      </c>
      <c r="AM94" s="78"/>
      <c r="AN94" s="80">
        <v>40349.464525462965</v>
      </c>
      <c r="AO94" s="83" t="s">
        <v>1646</v>
      </c>
      <c r="AP94" s="78" t="b">
        <v>0</v>
      </c>
      <c r="AQ94" s="78" t="b">
        <v>0</v>
      </c>
      <c r="AR94" s="78" t="b">
        <v>1</v>
      </c>
      <c r="AS94" s="78" t="s">
        <v>1182</v>
      </c>
      <c r="AT94" s="78">
        <v>325</v>
      </c>
      <c r="AU94" s="83" t="s">
        <v>1662</v>
      </c>
      <c r="AV94" s="78" t="b">
        <v>0</v>
      </c>
      <c r="AW94" s="78" t="s">
        <v>1705</v>
      </c>
      <c r="AX94" s="83" t="s">
        <v>1797</v>
      </c>
      <c r="AY94" s="78" t="s">
        <v>66</v>
      </c>
      <c r="AZ94" s="78" t="str">
        <f>REPLACE(INDEX(GroupVertices[Group],MATCH(Vertices[[#This Row],[Vertex]],GroupVertices[Vertex],0)),1,1,"")</f>
        <v>9</v>
      </c>
      <c r="BA94" s="48"/>
      <c r="BB94" s="48"/>
      <c r="BC94" s="48"/>
      <c r="BD94" s="48"/>
      <c r="BE94" s="48"/>
      <c r="BF94" s="48"/>
      <c r="BG94" s="120" t="s">
        <v>2336</v>
      </c>
      <c r="BH94" s="120" t="s">
        <v>2336</v>
      </c>
      <c r="BI94" s="120" t="s">
        <v>2407</v>
      </c>
      <c r="BJ94" s="120" t="s">
        <v>2407</v>
      </c>
      <c r="BK94" s="120">
        <v>0</v>
      </c>
      <c r="BL94" s="123">
        <v>0</v>
      </c>
      <c r="BM94" s="120">
        <v>0</v>
      </c>
      <c r="BN94" s="123">
        <v>0</v>
      </c>
      <c r="BO94" s="120">
        <v>0</v>
      </c>
      <c r="BP94" s="123">
        <v>0</v>
      </c>
      <c r="BQ94" s="120">
        <v>23</v>
      </c>
      <c r="BR94" s="123">
        <v>100</v>
      </c>
      <c r="BS94" s="120">
        <v>23</v>
      </c>
      <c r="BT94" s="2"/>
      <c r="BU94" s="3"/>
      <c r="BV94" s="3"/>
      <c r="BW94" s="3"/>
      <c r="BX94" s="3"/>
    </row>
    <row r="95" spans="1:76" ht="15">
      <c r="A95" s="64" t="s">
        <v>268</v>
      </c>
      <c r="B95" s="65"/>
      <c r="C95" s="65" t="s">
        <v>64</v>
      </c>
      <c r="D95" s="66">
        <v>166.47270067408294</v>
      </c>
      <c r="E95" s="68"/>
      <c r="F95" s="100" t="s">
        <v>714</v>
      </c>
      <c r="G95" s="65"/>
      <c r="H95" s="69" t="s">
        <v>268</v>
      </c>
      <c r="I95" s="70"/>
      <c r="J95" s="70"/>
      <c r="K95" s="69" t="s">
        <v>1893</v>
      </c>
      <c r="L95" s="73">
        <v>1</v>
      </c>
      <c r="M95" s="74">
        <v>5608.86474609375</v>
      </c>
      <c r="N95" s="74">
        <v>7503.10986328125</v>
      </c>
      <c r="O95" s="75"/>
      <c r="P95" s="76"/>
      <c r="Q95" s="76"/>
      <c r="R95" s="86"/>
      <c r="S95" s="48">
        <v>0</v>
      </c>
      <c r="T95" s="48">
        <v>1</v>
      </c>
      <c r="U95" s="49">
        <v>0</v>
      </c>
      <c r="V95" s="49">
        <v>0.003922</v>
      </c>
      <c r="W95" s="49">
        <v>0.003756</v>
      </c>
      <c r="X95" s="49">
        <v>0.299286</v>
      </c>
      <c r="Y95" s="49">
        <v>0</v>
      </c>
      <c r="Z95" s="49">
        <v>0</v>
      </c>
      <c r="AA95" s="71">
        <v>95</v>
      </c>
      <c r="AB95" s="71"/>
      <c r="AC95" s="72"/>
      <c r="AD95" s="78" t="s">
        <v>1343</v>
      </c>
      <c r="AE95" s="78">
        <v>3684</v>
      </c>
      <c r="AF95" s="78">
        <v>2074</v>
      </c>
      <c r="AG95" s="78">
        <v>24927</v>
      </c>
      <c r="AH95" s="78">
        <v>34833</v>
      </c>
      <c r="AI95" s="78"/>
      <c r="AJ95" s="78" t="s">
        <v>1432</v>
      </c>
      <c r="AK95" s="78"/>
      <c r="AL95" s="83" t="s">
        <v>1564</v>
      </c>
      <c r="AM95" s="78"/>
      <c r="AN95" s="80">
        <v>39538.93497685185</v>
      </c>
      <c r="AO95" s="83" t="s">
        <v>1647</v>
      </c>
      <c r="AP95" s="78" t="b">
        <v>0</v>
      </c>
      <c r="AQ95" s="78" t="b">
        <v>0</v>
      </c>
      <c r="AR95" s="78" t="b">
        <v>1</v>
      </c>
      <c r="AS95" s="78" t="s">
        <v>1182</v>
      </c>
      <c r="AT95" s="78">
        <v>174</v>
      </c>
      <c r="AU95" s="83" t="s">
        <v>1660</v>
      </c>
      <c r="AV95" s="78" t="b">
        <v>0</v>
      </c>
      <c r="AW95" s="78" t="s">
        <v>1705</v>
      </c>
      <c r="AX95" s="83" t="s">
        <v>1798</v>
      </c>
      <c r="AY95" s="78" t="s">
        <v>66</v>
      </c>
      <c r="AZ95" s="78" t="str">
        <f>REPLACE(INDEX(GroupVertices[Group],MATCH(Vertices[[#This Row],[Vertex]],GroupVertices[Vertex],0)),1,1,"")</f>
        <v>2</v>
      </c>
      <c r="BA95" s="48"/>
      <c r="BB95" s="48"/>
      <c r="BC95" s="48"/>
      <c r="BD95" s="48"/>
      <c r="BE95" s="48"/>
      <c r="BF95" s="48"/>
      <c r="BG95" s="120" t="s">
        <v>2337</v>
      </c>
      <c r="BH95" s="120" t="s">
        <v>2337</v>
      </c>
      <c r="BI95" s="120" t="s">
        <v>2408</v>
      </c>
      <c r="BJ95" s="120" t="s">
        <v>2408</v>
      </c>
      <c r="BK95" s="120">
        <v>2</v>
      </c>
      <c r="BL95" s="123">
        <v>7.142857142857143</v>
      </c>
      <c r="BM95" s="120">
        <v>0</v>
      </c>
      <c r="BN95" s="123">
        <v>0</v>
      </c>
      <c r="BO95" s="120">
        <v>0</v>
      </c>
      <c r="BP95" s="123">
        <v>0</v>
      </c>
      <c r="BQ95" s="120">
        <v>26</v>
      </c>
      <c r="BR95" s="123">
        <v>92.85714285714286</v>
      </c>
      <c r="BS95" s="120">
        <v>28</v>
      </c>
      <c r="BT95" s="2"/>
      <c r="BU95" s="3"/>
      <c r="BV95" s="3"/>
      <c r="BW95" s="3"/>
      <c r="BX95" s="3"/>
    </row>
    <row r="96" spans="1:76" ht="15">
      <c r="A96" s="64" t="s">
        <v>269</v>
      </c>
      <c r="B96" s="65"/>
      <c r="C96" s="65" t="s">
        <v>64</v>
      </c>
      <c r="D96" s="66">
        <v>167.6618109259336</v>
      </c>
      <c r="E96" s="68"/>
      <c r="F96" s="100" t="s">
        <v>715</v>
      </c>
      <c r="G96" s="65"/>
      <c r="H96" s="69" t="s">
        <v>269</v>
      </c>
      <c r="I96" s="70"/>
      <c r="J96" s="70"/>
      <c r="K96" s="69" t="s">
        <v>1894</v>
      </c>
      <c r="L96" s="73">
        <v>1</v>
      </c>
      <c r="M96" s="74">
        <v>8868.5087890625</v>
      </c>
      <c r="N96" s="74">
        <v>2240.952392578125</v>
      </c>
      <c r="O96" s="75"/>
      <c r="P96" s="76"/>
      <c r="Q96" s="76"/>
      <c r="R96" s="86"/>
      <c r="S96" s="48">
        <v>1</v>
      </c>
      <c r="T96" s="48">
        <v>1</v>
      </c>
      <c r="U96" s="49">
        <v>0</v>
      </c>
      <c r="V96" s="49">
        <v>0</v>
      </c>
      <c r="W96" s="49">
        <v>0</v>
      </c>
      <c r="X96" s="49">
        <v>0.999994</v>
      </c>
      <c r="Y96" s="49">
        <v>0</v>
      </c>
      <c r="Z96" s="49" t="s">
        <v>2825</v>
      </c>
      <c r="AA96" s="71">
        <v>96</v>
      </c>
      <c r="AB96" s="71"/>
      <c r="AC96" s="72"/>
      <c r="AD96" s="78" t="s">
        <v>1344</v>
      </c>
      <c r="AE96" s="78">
        <v>3007</v>
      </c>
      <c r="AF96" s="78">
        <v>2623</v>
      </c>
      <c r="AG96" s="78">
        <v>19257</v>
      </c>
      <c r="AH96" s="78">
        <v>1641</v>
      </c>
      <c r="AI96" s="78"/>
      <c r="AJ96" s="78" t="s">
        <v>1433</v>
      </c>
      <c r="AK96" s="78" t="s">
        <v>1491</v>
      </c>
      <c r="AL96" s="83" t="s">
        <v>1565</v>
      </c>
      <c r="AM96" s="78"/>
      <c r="AN96" s="80">
        <v>41766.355520833335</v>
      </c>
      <c r="AO96" s="83" t="s">
        <v>1648</v>
      </c>
      <c r="AP96" s="78" t="b">
        <v>0</v>
      </c>
      <c r="AQ96" s="78" t="b">
        <v>0</v>
      </c>
      <c r="AR96" s="78" t="b">
        <v>0</v>
      </c>
      <c r="AS96" s="78" t="s">
        <v>1652</v>
      </c>
      <c r="AT96" s="78">
        <v>241</v>
      </c>
      <c r="AU96" s="83" t="s">
        <v>1653</v>
      </c>
      <c r="AV96" s="78" t="b">
        <v>0</v>
      </c>
      <c r="AW96" s="78" t="s">
        <v>1705</v>
      </c>
      <c r="AX96" s="83" t="s">
        <v>1799</v>
      </c>
      <c r="AY96" s="78" t="s">
        <v>66</v>
      </c>
      <c r="AZ96" s="78" t="str">
        <f>REPLACE(INDEX(GroupVertices[Group],MATCH(Vertices[[#This Row],[Vertex]],GroupVertices[Vertex],0)),1,1,"")</f>
        <v>10</v>
      </c>
      <c r="BA96" s="48" t="s">
        <v>2262</v>
      </c>
      <c r="BB96" s="48" t="s">
        <v>2262</v>
      </c>
      <c r="BC96" s="48" t="s">
        <v>547</v>
      </c>
      <c r="BD96" s="48" t="s">
        <v>547</v>
      </c>
      <c r="BE96" s="48" t="s">
        <v>2053</v>
      </c>
      <c r="BF96" s="48" t="s">
        <v>615</v>
      </c>
      <c r="BG96" s="120" t="s">
        <v>2338</v>
      </c>
      <c r="BH96" s="120" t="s">
        <v>2338</v>
      </c>
      <c r="BI96" s="120" t="s">
        <v>2409</v>
      </c>
      <c r="BJ96" s="120" t="s">
        <v>2409</v>
      </c>
      <c r="BK96" s="120">
        <v>2</v>
      </c>
      <c r="BL96" s="123">
        <v>3.6363636363636362</v>
      </c>
      <c r="BM96" s="120">
        <v>0</v>
      </c>
      <c r="BN96" s="123">
        <v>0</v>
      </c>
      <c r="BO96" s="120">
        <v>0</v>
      </c>
      <c r="BP96" s="123">
        <v>0</v>
      </c>
      <c r="BQ96" s="120">
        <v>53</v>
      </c>
      <c r="BR96" s="123">
        <v>96.36363636363636</v>
      </c>
      <c r="BS96" s="120">
        <v>55</v>
      </c>
      <c r="BT96" s="2"/>
      <c r="BU96" s="3"/>
      <c r="BV96" s="3"/>
      <c r="BW96" s="3"/>
      <c r="BX96" s="3"/>
    </row>
    <row r="97" spans="1:76" ht="15">
      <c r="A97" s="87" t="s">
        <v>270</v>
      </c>
      <c r="B97" s="88"/>
      <c r="C97" s="88" t="s">
        <v>64</v>
      </c>
      <c r="D97" s="89">
        <v>163.23026342996567</v>
      </c>
      <c r="E97" s="90"/>
      <c r="F97" s="101" t="s">
        <v>716</v>
      </c>
      <c r="G97" s="88"/>
      <c r="H97" s="91" t="s">
        <v>270</v>
      </c>
      <c r="I97" s="92"/>
      <c r="J97" s="92"/>
      <c r="K97" s="91" t="s">
        <v>1895</v>
      </c>
      <c r="L97" s="93">
        <v>1</v>
      </c>
      <c r="M97" s="94">
        <v>5353.52001953125</v>
      </c>
      <c r="N97" s="94">
        <v>6393.48876953125</v>
      </c>
      <c r="O97" s="95"/>
      <c r="P97" s="96"/>
      <c r="Q97" s="96"/>
      <c r="R97" s="97"/>
      <c r="S97" s="48">
        <v>0</v>
      </c>
      <c r="T97" s="48">
        <v>2</v>
      </c>
      <c r="U97" s="49">
        <v>0</v>
      </c>
      <c r="V97" s="49">
        <v>0.005102</v>
      </c>
      <c r="W97" s="49">
        <v>0.010584</v>
      </c>
      <c r="X97" s="49">
        <v>0.468177</v>
      </c>
      <c r="Y97" s="49">
        <v>1</v>
      </c>
      <c r="Z97" s="49">
        <v>0</v>
      </c>
      <c r="AA97" s="98">
        <v>97</v>
      </c>
      <c r="AB97" s="98"/>
      <c r="AC97" s="99"/>
      <c r="AD97" s="78" t="s">
        <v>1345</v>
      </c>
      <c r="AE97" s="78">
        <v>354</v>
      </c>
      <c r="AF97" s="78">
        <v>577</v>
      </c>
      <c r="AG97" s="78">
        <v>1430</v>
      </c>
      <c r="AH97" s="78">
        <v>1323</v>
      </c>
      <c r="AI97" s="78"/>
      <c r="AJ97" s="78" t="s">
        <v>1434</v>
      </c>
      <c r="AK97" s="78" t="s">
        <v>1225</v>
      </c>
      <c r="AL97" s="83" t="s">
        <v>1566</v>
      </c>
      <c r="AM97" s="78"/>
      <c r="AN97" s="80">
        <v>40051.184594907405</v>
      </c>
      <c r="AO97" s="83" t="s">
        <v>1649</v>
      </c>
      <c r="AP97" s="78" t="b">
        <v>0</v>
      </c>
      <c r="AQ97" s="78" t="b">
        <v>0</v>
      </c>
      <c r="AR97" s="78" t="b">
        <v>1</v>
      </c>
      <c r="AS97" s="78" t="s">
        <v>1182</v>
      </c>
      <c r="AT97" s="78">
        <v>52</v>
      </c>
      <c r="AU97" s="83" t="s">
        <v>1653</v>
      </c>
      <c r="AV97" s="78" t="b">
        <v>0</v>
      </c>
      <c r="AW97" s="78" t="s">
        <v>1705</v>
      </c>
      <c r="AX97" s="83" t="s">
        <v>1800</v>
      </c>
      <c r="AY97" s="78" t="s">
        <v>66</v>
      </c>
      <c r="AZ97" s="78" t="str">
        <f>REPLACE(INDEX(GroupVertices[Group],MATCH(Vertices[[#This Row],[Vertex]],GroupVertices[Vertex],0)),1,1,"")</f>
        <v>2</v>
      </c>
      <c r="BA97" s="48" t="s">
        <v>541</v>
      </c>
      <c r="BB97" s="48" t="s">
        <v>541</v>
      </c>
      <c r="BC97" s="48" t="s">
        <v>545</v>
      </c>
      <c r="BD97" s="48" t="s">
        <v>545</v>
      </c>
      <c r="BE97" s="48" t="s">
        <v>626</v>
      </c>
      <c r="BF97" s="48" t="s">
        <v>626</v>
      </c>
      <c r="BG97" s="120" t="s">
        <v>2339</v>
      </c>
      <c r="BH97" s="120" t="s">
        <v>2339</v>
      </c>
      <c r="BI97" s="120" t="s">
        <v>2410</v>
      </c>
      <c r="BJ97" s="120" t="s">
        <v>2410</v>
      </c>
      <c r="BK97" s="120">
        <v>0</v>
      </c>
      <c r="BL97" s="123">
        <v>0</v>
      </c>
      <c r="BM97" s="120">
        <v>0</v>
      </c>
      <c r="BN97" s="123">
        <v>0</v>
      </c>
      <c r="BO97" s="120">
        <v>0</v>
      </c>
      <c r="BP97" s="123">
        <v>0</v>
      </c>
      <c r="BQ97" s="120">
        <v>16</v>
      </c>
      <c r="BR97" s="123">
        <v>100</v>
      </c>
      <c r="BS97" s="120">
        <v>16</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3" r:id="rId1" display="https://t.co/2owEQGKf7Y"/>
    <hyperlink ref="AL4" r:id="rId2" display="https://t.co/aYlCkMFIGv"/>
    <hyperlink ref="AL5" r:id="rId3" display="http://t.co/9oNF9WuYsJ"/>
    <hyperlink ref="AL6" r:id="rId4" display="https://t.co/IN5ujAkprS"/>
    <hyperlink ref="AL7" r:id="rId5" display="https://t.co/IN5ujA2OAk"/>
    <hyperlink ref="AL8" r:id="rId6" display="https://t.co/JerlBaQXOG"/>
    <hyperlink ref="AL10" r:id="rId7" display="http://www.kinresearch.nl/person/ella-hafermalz/"/>
    <hyperlink ref="AL11" r:id="rId8" display="https://t.co/FYTLuqwYJK"/>
    <hyperlink ref="AL12" r:id="rId9" display="http://t.co/Hfk9VjxtWA"/>
    <hyperlink ref="AL14" r:id="rId10" display="https://t.co/YQ6UMfqphZ"/>
    <hyperlink ref="AL15" r:id="rId11" display="http://t.co/YserI1ipAf"/>
    <hyperlink ref="AL16" r:id="rId12" display="https://t.co/9jL6LcYTSC"/>
    <hyperlink ref="AL18" r:id="rId13" display="http://realfoundations.net/"/>
    <hyperlink ref="AL19" r:id="rId14" display="https://t.co/1gDaoHoJsR"/>
    <hyperlink ref="AL21" r:id="rId15" display="https://t.co/FhiHMCpJEb"/>
    <hyperlink ref="AL22" r:id="rId16" display="http://adrianmiranda.com.br/"/>
    <hyperlink ref="AL23" r:id="rId17" display="https://t.co/0KZxa2p1z4"/>
    <hyperlink ref="AL25" r:id="rId18" display="https://news.microsoft.com/"/>
    <hyperlink ref="AL26" r:id="rId19" display="http://yammer.com/"/>
    <hyperlink ref="AL27" r:id="rId20" display="https://t.co/72bg0iS1R2"/>
    <hyperlink ref="AL28" r:id="rId21" display="https://chicago-online-community-professionals.mn.co/"/>
    <hyperlink ref="AL29" r:id="rId22" display="https://t.co/sXfhAnDszq"/>
    <hyperlink ref="AL30" r:id="rId23" display="http://t.co/BM7HarDW4l"/>
    <hyperlink ref="AL31" r:id="rId24" display="https://t.co/wRPTqlbWAz"/>
    <hyperlink ref="AL32" r:id="rId25" display="http://www.communityroundtable.com/our-story/leadership/"/>
    <hyperlink ref="AL33" r:id="rId26" display="https://t.co/booMzXediC"/>
    <hyperlink ref="AL34" r:id="rId27" display="https://t.co/IScEMqDFxQ"/>
    <hyperlink ref="AL36" r:id="rId28" display="http://www.thruwork.com/"/>
    <hyperlink ref="AL37" r:id="rId29" display="http://jhcblog.juliehuntconsulting.com/"/>
    <hyperlink ref="AL38" r:id="rId30" display="http://t.co/b5oOXqBP84"/>
    <hyperlink ref="AL41" r:id="rId31" display="http://www.hargraves.com.au/"/>
    <hyperlink ref="AL43" r:id="rId32" display="http://www.hargraves.com.au/"/>
    <hyperlink ref="AL44" r:id="rId33" display="https://t.co/0KYJQyrohC"/>
    <hyperlink ref="AL45" r:id="rId34" display="http://t.co/gYcvdeJ6"/>
    <hyperlink ref="AL46" r:id="rId35" display="http://t.co/MerkgeKSGY"/>
    <hyperlink ref="AL47" r:id="rId36" display="http://digitalworkplace.wordpress.com/"/>
    <hyperlink ref="AL48" r:id="rId37" display="https://t.co/mNby0YfUPg"/>
    <hyperlink ref="AL50" r:id="rId38" display="https://t.co/kSms4lMQBw"/>
    <hyperlink ref="AL51" r:id="rId39" display="https://t.co/91jrzK8OAD"/>
    <hyperlink ref="AL52" r:id="rId40" display="https://t.co/fEmXkFNKGM"/>
    <hyperlink ref="AL53" r:id="rId41" display="https://t.co/vXxZgh9RaO"/>
    <hyperlink ref="AL54" r:id="rId42" display="http://t.co/hWreTTAZuQ"/>
    <hyperlink ref="AL55" r:id="rId43" display="http://simonterry.com/"/>
    <hyperlink ref="AL57" r:id="rId44" display="https://t.co/E0Fm7Ws4b3"/>
    <hyperlink ref="AL58" r:id="rId45" display="https://engagesq.com/"/>
    <hyperlink ref="AL60" r:id="rId46" display="https://t.co/pkNkUIU50l"/>
    <hyperlink ref="AL61" r:id="rId47" display="http://chieftech.com.au/"/>
    <hyperlink ref="AL62" r:id="rId48" display="https://t.co/yVy7prCZ4W"/>
    <hyperlink ref="AL63" r:id="rId49" display="https://t.co/uoV8Yhhdxk"/>
    <hyperlink ref="AL64" r:id="rId50" display="http://t.co/uD0tMcS7Ca"/>
    <hyperlink ref="AL65" r:id="rId51" display="https://t.co/CbRNTh998Z"/>
    <hyperlink ref="AL66" r:id="rId52" display="http://au.linkedin.com/in/ritazonius"/>
    <hyperlink ref="AL67" r:id="rId53" display="http://t.co/rY2nONPKug"/>
    <hyperlink ref="AL69" r:id="rId54" display="http://t.co/sXzCO1VsYP"/>
    <hyperlink ref="AL70" r:id="rId55" display="https://t.co/4XWcYoVZFV"/>
    <hyperlink ref="AL71" r:id="rId56" display="https://t.co/fkmC9pyxtN"/>
    <hyperlink ref="AL73" r:id="rId57" display="https://t.co/K1hTm3sa0d"/>
    <hyperlink ref="AL74" r:id="rId58" display="https://t.co/kgJqUNDMpy"/>
    <hyperlink ref="AL75" r:id="rId59" display="http://www.urj.org/"/>
    <hyperlink ref="AL76" r:id="rId60" display="http://blog.atwork.at/"/>
    <hyperlink ref="AL77" r:id="rId61" display="http://www.syngent.com/"/>
    <hyperlink ref="AL78" r:id="rId62" display="http://www.wiley.com/"/>
    <hyperlink ref="AL80" r:id="rId63" display="http://www.kevdo.com/"/>
    <hyperlink ref="AL83" r:id="rId64" display="https://t.co/GQPwj0eOZh"/>
    <hyperlink ref="AL84" r:id="rId65" display="http://t.co/nmgrcUBatU"/>
    <hyperlink ref="AL85" r:id="rId66" display="https://t.co/V9TZsLrEnK"/>
    <hyperlink ref="AL86" r:id="rId67" display="http://facebook.com/daniel.oleary"/>
    <hyperlink ref="AL87" r:id="rId68" display="https://t.co/m5TRbH6Ju1"/>
    <hyperlink ref="AL88" r:id="rId69" display="http://t.co/vuT9ZYXZA5"/>
    <hyperlink ref="AL91" r:id="rId70" display="http://t.co/gHFMG3wO6Z"/>
    <hyperlink ref="AL92" r:id="rId71" display="http://www.griffith.edu.au/"/>
    <hyperlink ref="AL93" r:id="rId72" display="https://t.co/ljxjLLKy1H"/>
    <hyperlink ref="AL94" r:id="rId73" display="http://www.bind.nl/"/>
    <hyperlink ref="AL95" r:id="rId74" display="https://t.co/QMz7fCk92y"/>
    <hyperlink ref="AL96" r:id="rId75" display="https://t.co/l6GrEYs6kC"/>
    <hyperlink ref="AL97" r:id="rId76" display="https://t.co/EZyN0pZcZM"/>
    <hyperlink ref="AO3" r:id="rId77" display="https://pbs.twimg.com/profile_banners/2525837196/1408657998"/>
    <hyperlink ref="AO4" r:id="rId78" display="https://pbs.twimg.com/profile_banners/4439270533/1509588603"/>
    <hyperlink ref="AO5" r:id="rId79" display="https://pbs.twimg.com/profile_banners/104057829/1483923865"/>
    <hyperlink ref="AO6" r:id="rId80" display="https://pbs.twimg.com/profile_banners/15317166/1458087009"/>
    <hyperlink ref="AO7" r:id="rId81" display="https://pbs.twimg.com/profile_banners/165254467/1398636282"/>
    <hyperlink ref="AO8" r:id="rId82" display="https://pbs.twimg.com/profile_banners/85475742/1449519373"/>
    <hyperlink ref="AO9" r:id="rId83" display="https://pbs.twimg.com/profile_banners/99090489/1547927622"/>
    <hyperlink ref="AO10" r:id="rId84" display="https://pbs.twimg.com/profile_banners/1642172870/1519314833"/>
    <hyperlink ref="AO11" r:id="rId85" display="https://pbs.twimg.com/profile_banners/281362086/1542857996"/>
    <hyperlink ref="AO12" r:id="rId86" display="https://pbs.twimg.com/profile_banners/30864653/1539362165"/>
    <hyperlink ref="AO13" r:id="rId87" display="https://pbs.twimg.com/profile_banners/71493881/1547856308"/>
    <hyperlink ref="AO14" r:id="rId88" display="https://pbs.twimg.com/profile_banners/37968592/1537861222"/>
    <hyperlink ref="AO15" r:id="rId89" display="https://pbs.twimg.com/profile_banners/14951010/1537329940"/>
    <hyperlink ref="AO16" r:id="rId90" display="https://pbs.twimg.com/profile_banners/33933259/1549658321"/>
    <hyperlink ref="AO17" r:id="rId91" display="https://pbs.twimg.com/profile_banners/784851872536408064/1475958599"/>
    <hyperlink ref="AO18" r:id="rId92" display="https://pbs.twimg.com/profile_banners/48006542/1531271787"/>
    <hyperlink ref="AO19" r:id="rId93" display="https://pbs.twimg.com/profile_banners/2491082108/1539101952"/>
    <hyperlink ref="AO20" r:id="rId94" display="https://pbs.twimg.com/profile_banners/1245294937/1420282981"/>
    <hyperlink ref="AO21" r:id="rId95" display="https://pbs.twimg.com/profile_banners/3297901214/1462957807"/>
    <hyperlink ref="AO23" r:id="rId96" display="https://pbs.twimg.com/profile_banners/2492141130/1518756668"/>
    <hyperlink ref="AO25" r:id="rId97" display="https://pbs.twimg.com/profile_banners/74286565/1549992428"/>
    <hyperlink ref="AO26" r:id="rId98" display="https://pbs.twimg.com/profile_banners/16049723/1449166119"/>
    <hyperlink ref="AO27" r:id="rId99" display="https://pbs.twimg.com/profile_banners/15239217/1537315422"/>
    <hyperlink ref="AO28" r:id="rId100" display="https://pbs.twimg.com/profile_banners/1022935783404126208/1539387833"/>
    <hyperlink ref="AO29" r:id="rId101" display="https://pbs.twimg.com/profile_banners/95741354/1518648107"/>
    <hyperlink ref="AO30" r:id="rId102" display="https://pbs.twimg.com/profile_banners/158194376/1410485206"/>
    <hyperlink ref="AO31" r:id="rId103" display="https://pbs.twimg.com/profile_banners/10131312/1405933581"/>
    <hyperlink ref="AO32" r:id="rId104" display="https://pbs.twimg.com/profile_banners/9853212/1547589829"/>
    <hyperlink ref="AO33" r:id="rId105" display="https://pbs.twimg.com/profile_banners/110436020/1398351627"/>
    <hyperlink ref="AO34" r:id="rId106" display="https://pbs.twimg.com/profile_banners/15093157/1422571779"/>
    <hyperlink ref="AO35" r:id="rId107" display="https://pbs.twimg.com/profile_banners/14375302/1533139843"/>
    <hyperlink ref="AO36" r:id="rId108" display="https://pbs.twimg.com/profile_banners/14719875/1488626844"/>
    <hyperlink ref="AO37" r:id="rId109" display="https://pbs.twimg.com/profile_banners/63875612/1356803466"/>
    <hyperlink ref="AO39" r:id="rId110" display="https://pbs.twimg.com/profile_banners/15284274/1541348839"/>
    <hyperlink ref="AO40" r:id="rId111" display="https://pbs.twimg.com/profile_banners/2474372065/1537531736"/>
    <hyperlink ref="AO41" r:id="rId112" display="https://pbs.twimg.com/profile_banners/221986271/1529374648"/>
    <hyperlink ref="AO45" r:id="rId113" display="https://pbs.twimg.com/profile_banners/35046668/1522095521"/>
    <hyperlink ref="AO46" r:id="rId114" display="https://pbs.twimg.com/profile_banners/2268758657/1542307113"/>
    <hyperlink ref="AO47" r:id="rId115" display="https://pbs.twimg.com/profile_banners/1495551/1398452694"/>
    <hyperlink ref="AO48" r:id="rId116" display="https://pbs.twimg.com/profile_banners/588400012/1475042353"/>
    <hyperlink ref="AO49" r:id="rId117" display="https://pbs.twimg.com/profile_banners/282093606/1504751613"/>
    <hyperlink ref="AO50" r:id="rId118" display="https://pbs.twimg.com/profile_banners/755194982571581440/1549906911"/>
    <hyperlink ref="AO51" r:id="rId119" display="https://pbs.twimg.com/profile_banners/10524/1543856001"/>
    <hyperlink ref="AO52" r:id="rId120" display="https://pbs.twimg.com/profile_banners/15775918/1532419822"/>
    <hyperlink ref="AO53" r:id="rId121" display="https://pbs.twimg.com/profile_banners/14499743/1486685764"/>
    <hyperlink ref="AO54" r:id="rId122" display="https://pbs.twimg.com/profile_banners/15630029/1399018614"/>
    <hyperlink ref="AO55" r:id="rId123" display="https://pbs.twimg.com/profile_banners/24829716/1464939255"/>
    <hyperlink ref="AO57" r:id="rId124" display="https://pbs.twimg.com/profile_banners/17180578/1398210534"/>
    <hyperlink ref="AO58" r:id="rId125" display="https://pbs.twimg.com/profile_banners/20636932/1428842337"/>
    <hyperlink ref="AO59" r:id="rId126" display="https://pbs.twimg.com/profile_banners/143277879/1358551513"/>
    <hyperlink ref="AO60" r:id="rId127" display="https://pbs.twimg.com/profile_banners/15203994/1419975121"/>
    <hyperlink ref="AO61" r:id="rId128" display="https://pbs.twimg.com/profile_banners/9286142/1476778251"/>
    <hyperlink ref="AO62" r:id="rId129" display="https://pbs.twimg.com/profile_banners/1067113560/1545933399"/>
    <hyperlink ref="AO63" r:id="rId130" display="https://pbs.twimg.com/profile_banners/21843551/1503485781"/>
    <hyperlink ref="AO65" r:id="rId131" display="https://pbs.twimg.com/profile_banners/812456/1499185222"/>
    <hyperlink ref="AO66" r:id="rId132" display="https://pbs.twimg.com/profile_banners/1434992078/1546646377"/>
    <hyperlink ref="AO67" r:id="rId133" display="https://pbs.twimg.com/profile_banners/15231287/1546872117"/>
    <hyperlink ref="AO69" r:id="rId134" display="https://pbs.twimg.com/profile_banners/20104025/1547693290"/>
    <hyperlink ref="AO70" r:id="rId135" display="https://pbs.twimg.com/profile_banners/7169872/1436073278"/>
    <hyperlink ref="AO71" r:id="rId136" display="https://pbs.twimg.com/profile_banners/2169157586/1420823374"/>
    <hyperlink ref="AO74" r:id="rId137" display="https://pbs.twimg.com/profile_banners/14159148/1537324134"/>
    <hyperlink ref="AO75" r:id="rId138" display="https://pbs.twimg.com/profile_banners/745606497456001024/1513979953"/>
    <hyperlink ref="AO76" r:id="rId139" display="https://pbs.twimg.com/profile_banners/22930340/1525428102"/>
    <hyperlink ref="AO78" r:id="rId140" display="https://pbs.twimg.com/profile_banners/121077908/1510672475"/>
    <hyperlink ref="AO79" r:id="rId141" display="https://pbs.twimg.com/profile_banners/9106642/1409705833"/>
    <hyperlink ref="AO80" r:id="rId142" display="https://pbs.twimg.com/profile_banners/15014042/1535745866"/>
    <hyperlink ref="AO81" r:id="rId143" display="https://pbs.twimg.com/profile_banners/14996908/1431952860"/>
    <hyperlink ref="AO82" r:id="rId144" display="https://pbs.twimg.com/profile_banners/462500565/1421202788"/>
    <hyperlink ref="AO83" r:id="rId145" display="https://pbs.twimg.com/profile_banners/88983930/1543280263"/>
    <hyperlink ref="AO84" r:id="rId146" display="https://pbs.twimg.com/profile_banners/75382697/1535407110"/>
    <hyperlink ref="AO85" r:id="rId147" display="https://pbs.twimg.com/profile_banners/14787702/1540113561"/>
    <hyperlink ref="AO86" r:id="rId148" display="https://pbs.twimg.com/profile_banners/15013580/1539177565"/>
    <hyperlink ref="AO87" r:id="rId149" display="https://pbs.twimg.com/profile_banners/751054209345347585/1492513423"/>
    <hyperlink ref="AO88" r:id="rId150" display="https://pbs.twimg.com/profile_banners/17488526/1536928173"/>
    <hyperlink ref="AO89" r:id="rId151" display="https://pbs.twimg.com/profile_banners/45671000/1466544737"/>
    <hyperlink ref="AO92" r:id="rId152" display="https://pbs.twimg.com/profile_banners/58389760/1548802674"/>
    <hyperlink ref="AO93" r:id="rId153" display="https://pbs.twimg.com/profile_banners/79689763/1534254714"/>
    <hyperlink ref="AO94" r:id="rId154" display="https://pbs.twimg.com/profile_banners/157627819/1445770507"/>
    <hyperlink ref="AO95" r:id="rId155" display="https://pbs.twimg.com/profile_banners/14270160/1547213050"/>
    <hyperlink ref="AO96" r:id="rId156" display="https://pbs.twimg.com/profile_banners/2481679652/1403211864"/>
    <hyperlink ref="AO97" r:id="rId157" display="https://pbs.twimg.com/profile_banners/68899070/1510703666"/>
    <hyperlink ref="AU3" r:id="rId158" display="http://abs.twimg.com/images/themes/theme1/bg.png"/>
    <hyperlink ref="AU4" r:id="rId159" display="http://abs.twimg.com/images/themes/theme1/bg.png"/>
    <hyperlink ref="AU5" r:id="rId160" display="http://abs.twimg.com/images/themes/theme1/bg.png"/>
    <hyperlink ref="AU6" r:id="rId161" display="http://abs.twimg.com/images/themes/theme1/bg.png"/>
    <hyperlink ref="AU7" r:id="rId162" display="http://abs.twimg.com/images/themes/theme1/bg.png"/>
    <hyperlink ref="AU8" r:id="rId163" display="http://abs.twimg.com/images/themes/theme1/bg.png"/>
    <hyperlink ref="AU9" r:id="rId164" display="http://abs.twimg.com/images/themes/theme1/bg.png"/>
    <hyperlink ref="AU10" r:id="rId165" display="http://abs.twimg.com/images/themes/theme18/bg.gif"/>
    <hyperlink ref="AU11" r:id="rId166" display="http://abs.twimg.com/images/themes/theme19/bg.gif"/>
    <hyperlink ref="AU12" r:id="rId167" display="http://abs.twimg.com/images/themes/theme1/bg.png"/>
    <hyperlink ref="AU13" r:id="rId168" display="http://abs.twimg.com/images/themes/theme1/bg.png"/>
    <hyperlink ref="AU14" r:id="rId169" display="http://abs.twimg.com/images/themes/theme5/bg.gif"/>
    <hyperlink ref="AU15" r:id="rId170" display="http://abs.twimg.com/images/themes/theme1/bg.png"/>
    <hyperlink ref="AU16" r:id="rId171" display="http://abs.twimg.com/images/themes/theme1/bg.png"/>
    <hyperlink ref="AU18" r:id="rId172" display="http://abs.twimg.com/images/themes/theme1/bg.png"/>
    <hyperlink ref="AU19" r:id="rId173" display="http://abs.twimg.com/images/themes/theme1/bg.png"/>
    <hyperlink ref="AU20" r:id="rId174" display="http://abs.twimg.com/images/themes/theme1/bg.png"/>
    <hyperlink ref="AU21" r:id="rId175" display="http://abs.twimg.com/images/themes/theme1/bg.png"/>
    <hyperlink ref="AU22" r:id="rId176" display="http://abs.twimg.com/images/themes/theme1/bg.png"/>
    <hyperlink ref="AU23" r:id="rId177" display="http://abs.twimg.com/images/themes/theme1/bg.png"/>
    <hyperlink ref="AU24" r:id="rId178" display="http://abs.twimg.com/images/themes/theme1/bg.png"/>
    <hyperlink ref="AU25" r:id="rId179" display="http://abs.twimg.com/images/themes/theme1/bg.png"/>
    <hyperlink ref="AU26" r:id="rId180" display="http://abs.twimg.com/images/themes/theme1/bg.png"/>
    <hyperlink ref="AU27" r:id="rId181" display="http://abs.twimg.com/images/themes/theme15/bg.png"/>
    <hyperlink ref="AU28" r:id="rId182" display="http://abs.twimg.com/images/themes/theme1/bg.png"/>
    <hyperlink ref="AU29" r:id="rId183" display="http://abs.twimg.com/images/themes/theme3/bg.gif"/>
    <hyperlink ref="AU30" r:id="rId184" display="http://abs.twimg.com/images/themes/theme6/bg.gif"/>
    <hyperlink ref="AU31" r:id="rId185" display="http://abs.twimg.com/images/themes/theme9/bg.gif"/>
    <hyperlink ref="AU32" r:id="rId186" display="http://abs.twimg.com/images/themes/theme1/bg.png"/>
    <hyperlink ref="AU33" r:id="rId187" display="http://abs.twimg.com/images/themes/theme1/bg.png"/>
    <hyperlink ref="AU34" r:id="rId188" display="http://abs.twimg.com/images/themes/theme19/bg.gif"/>
    <hyperlink ref="AU35" r:id="rId189" display="http://abs.twimg.com/images/themes/theme9/bg.gif"/>
    <hyperlink ref="AU36" r:id="rId190" display="http://abs.twimg.com/images/themes/theme14/bg.gif"/>
    <hyperlink ref="AU37" r:id="rId191" display="http://abs.twimg.com/images/themes/theme16/bg.gif"/>
    <hyperlink ref="AU38" r:id="rId192" display="http://abs.twimg.com/images/themes/theme1/bg.png"/>
    <hyperlink ref="AU39" r:id="rId193" display="http://abs.twimg.com/images/themes/theme3/bg.gif"/>
    <hyperlink ref="AU40" r:id="rId194" display="http://abs.twimg.com/images/themes/theme1/bg.png"/>
    <hyperlink ref="AU41" r:id="rId195" display="http://abs.twimg.com/images/themes/theme1/bg.png"/>
    <hyperlink ref="AU42" r:id="rId196" display="http://abs.twimg.com/images/themes/theme1/bg.png"/>
    <hyperlink ref="AU43" r:id="rId197" display="http://abs.twimg.com/images/themes/theme4/bg.gif"/>
    <hyperlink ref="AU44" r:id="rId198" display="http://abs.twimg.com/images/themes/theme1/bg.png"/>
    <hyperlink ref="AU45" r:id="rId199" display="http://abs.twimg.com/images/themes/theme1/bg.png"/>
    <hyperlink ref="AU46" r:id="rId200" display="http://abs.twimg.com/images/themes/theme1/bg.png"/>
    <hyperlink ref="AU47" r:id="rId201" display="http://abs.twimg.com/images/themes/theme1/bg.png"/>
    <hyperlink ref="AU48" r:id="rId202" display="http://abs.twimg.com/images/themes/theme1/bg.png"/>
    <hyperlink ref="AU49" r:id="rId203" display="http://abs.twimg.com/images/themes/theme3/bg.gif"/>
    <hyperlink ref="AU50" r:id="rId204" display="http://abs.twimg.com/images/themes/theme1/bg.png"/>
    <hyperlink ref="AU51" r:id="rId205" display="http://abs.twimg.com/images/themes/theme15/bg.png"/>
    <hyperlink ref="AU52" r:id="rId206" display="http://abs.twimg.com/images/themes/theme5/bg.gif"/>
    <hyperlink ref="AU53" r:id="rId207" display="http://abs.twimg.com/images/themes/theme5/bg.gif"/>
    <hyperlink ref="AU54" r:id="rId208" display="http://abs.twimg.com/images/themes/theme1/bg.png"/>
    <hyperlink ref="AU55" r:id="rId209" display="http://abs.twimg.com/images/themes/theme6/bg.gif"/>
    <hyperlink ref="AU57" r:id="rId210" display="http://abs.twimg.com/images/themes/theme9/bg.gif"/>
    <hyperlink ref="AU58" r:id="rId211" display="http://abs.twimg.com/images/themes/theme15/bg.png"/>
    <hyperlink ref="AU59" r:id="rId212" display="http://abs.twimg.com/images/themes/theme4/bg.gif"/>
    <hyperlink ref="AU60" r:id="rId213" display="http://abs.twimg.com/images/themes/theme1/bg.png"/>
    <hyperlink ref="AU61" r:id="rId214" display="http://abs.twimg.com/images/themes/theme14/bg.gif"/>
    <hyperlink ref="AU62" r:id="rId215" display="http://abs.twimg.com/images/themes/theme1/bg.png"/>
    <hyperlink ref="AU63" r:id="rId216" display="http://abs.twimg.com/images/themes/theme9/bg.gif"/>
    <hyperlink ref="AU64" r:id="rId217" display="http://abs.twimg.com/images/themes/theme1/bg.png"/>
    <hyperlink ref="AU65" r:id="rId218" display="http://abs.twimg.com/images/themes/theme14/bg.gif"/>
    <hyperlink ref="AU66" r:id="rId219" display="http://abs.twimg.com/images/themes/theme6/bg.gif"/>
    <hyperlink ref="AU67" r:id="rId220" display="http://abs.twimg.com/images/themes/theme1/bg.png"/>
    <hyperlink ref="AU69" r:id="rId221" display="http://abs.twimg.com/images/themes/theme1/bg.png"/>
    <hyperlink ref="AU70" r:id="rId222" display="http://abs.twimg.com/images/themes/theme1/bg.png"/>
    <hyperlink ref="AU71" r:id="rId223" display="http://abs.twimg.com/images/themes/theme1/bg.png"/>
    <hyperlink ref="AU72" r:id="rId224" display="http://abs.twimg.com/images/themes/theme1/bg.png"/>
    <hyperlink ref="AU73" r:id="rId225" display="http://abs.twimg.com/images/themes/theme1/bg.png"/>
    <hyperlink ref="AU74" r:id="rId226" display="http://abs.twimg.com/images/themes/theme1/bg.png"/>
    <hyperlink ref="AU75" r:id="rId227" display="http://abs.twimg.com/images/themes/theme1/bg.png"/>
    <hyperlink ref="AU76" r:id="rId228" display="http://abs.twimg.com/images/themes/theme4/bg.gif"/>
    <hyperlink ref="AU77" r:id="rId229" display="http://abs.twimg.com/images/themes/theme14/bg.gif"/>
    <hyperlink ref="AU78" r:id="rId230" display="http://abs.twimg.com/images/themes/theme1/bg.png"/>
    <hyperlink ref="AU79" r:id="rId231" display="http://abs.twimg.com/images/themes/theme14/bg.gif"/>
    <hyperlink ref="AU80" r:id="rId232" display="http://abs.twimg.com/images/themes/theme1/bg.png"/>
    <hyperlink ref="AU81" r:id="rId233" display="http://abs.twimg.com/images/themes/theme3/bg.gif"/>
    <hyperlink ref="AU82" r:id="rId234" display="http://abs.twimg.com/images/themes/theme1/bg.png"/>
    <hyperlink ref="AU83" r:id="rId235" display="http://abs.twimg.com/images/themes/theme4/bg.gif"/>
    <hyperlink ref="AU84" r:id="rId236" display="http://abs.twimg.com/images/themes/theme1/bg.png"/>
    <hyperlink ref="AU85" r:id="rId237" display="http://abs.twimg.com/images/themes/theme1/bg.png"/>
    <hyperlink ref="AU86" r:id="rId238" display="http://abs.twimg.com/images/themes/theme1/bg.png"/>
    <hyperlink ref="AU88" r:id="rId239" display="http://abs.twimg.com/images/themes/theme1/bg.png"/>
    <hyperlink ref="AU89" r:id="rId240" display="http://abs.twimg.com/images/themes/theme1/bg.png"/>
    <hyperlink ref="AU90" r:id="rId241" display="http://abs.twimg.com/images/themes/theme1/bg.png"/>
    <hyperlink ref="AU91" r:id="rId242" display="http://pbs.twimg.com/profile_background_images/378800000179081145/0wpY_eUW.jpeg"/>
    <hyperlink ref="AU92" r:id="rId243" display="http://abs.twimg.com/images/themes/theme14/bg.gif"/>
    <hyperlink ref="AU93" r:id="rId244" display="http://abs.twimg.com/images/themes/theme2/bg.gif"/>
    <hyperlink ref="AU94" r:id="rId245" display="http://abs.twimg.com/images/themes/theme16/bg.gif"/>
    <hyperlink ref="AU95" r:id="rId246" display="http://abs.twimg.com/images/themes/theme9/bg.gif"/>
    <hyperlink ref="AU96" r:id="rId247" display="http://abs.twimg.com/images/themes/theme1/bg.png"/>
    <hyperlink ref="AU97" r:id="rId248" display="http://abs.twimg.com/images/themes/theme1/bg.png"/>
    <hyperlink ref="F3" r:id="rId249" display="http://pbs.twimg.com/profile_images/918485773204279296/vt2DcdtG_normal.jpg"/>
    <hyperlink ref="F4" r:id="rId250" display="http://pbs.twimg.com/profile_images/925907541522911237/XTsze1Br_normal.jpg"/>
    <hyperlink ref="F5" r:id="rId251" display="http://pbs.twimg.com/profile_images/984618692083269632/PhXmndUY_normal.jpg"/>
    <hyperlink ref="F6" r:id="rId252" display="http://pbs.twimg.com/profile_images/3247195801/f490ed93d1ef4dd6a26a7df004e3b076_normal.png"/>
    <hyperlink ref="F7" r:id="rId253" display="http://pbs.twimg.com/profile_images/1043406771107385345/6eOi0CAb_normal.jpg"/>
    <hyperlink ref="F8" r:id="rId254" display="http://pbs.twimg.com/profile_images/779881241378066432/8QFVteQR_normal.jpg"/>
    <hyperlink ref="F9" r:id="rId255" display="http://pbs.twimg.com/profile_images/783325572646768641/LXuFxB2__normal.jpg"/>
    <hyperlink ref="F10" r:id="rId256" display="http://pbs.twimg.com/profile_images/1058856121291673602/teNzJyAc_normal.jpg"/>
    <hyperlink ref="F11" r:id="rId257" display="http://pbs.twimg.com/profile_images/977312052342435840/ZPB9V-wC_normal.jpg"/>
    <hyperlink ref="F12" r:id="rId258" display="http://pbs.twimg.com/profile_images/137276315/Logo_Square_normal.jpg"/>
    <hyperlink ref="F13" r:id="rId259" display="http://pbs.twimg.com/profile_images/1086414302356094976/LuA_qUJJ_normal.jpg"/>
    <hyperlink ref="F14" r:id="rId260" display="http://pbs.twimg.com/profile_images/1044492043517550592/DokiaS6X_normal.jpg"/>
    <hyperlink ref="F15" r:id="rId261" display="http://pbs.twimg.com/profile_images/914698578227892224/unnAs7Fj_normal.jpg"/>
    <hyperlink ref="F16" r:id="rId262" display="http://pbs.twimg.com/profile_images/808330362417979392/AdiQ86lk_normal.jpg"/>
    <hyperlink ref="F17" r:id="rId263" display="http://pbs.twimg.com/profile_images/857066815767404544/Cprm4bvj_normal.jpg"/>
    <hyperlink ref="F18" r:id="rId264" display="http://pbs.twimg.com/profile_images/445965023068692481/ZfBq6s1L_normal.png"/>
    <hyperlink ref="F19" r:id="rId265" display="http://pbs.twimg.com/profile_images/1049695906495438848/Tiv3oraw_normal.jpg"/>
    <hyperlink ref="F20" r:id="rId266" display="http://pbs.twimg.com/profile_images/811288251382304768/nP8QbENN_normal.jpg"/>
    <hyperlink ref="F21" r:id="rId267" display="http://pbs.twimg.com/profile_images/730681850876833792/Wa0AKk4k_normal.jpg"/>
    <hyperlink ref="F22" r:id="rId268" display="http://pbs.twimg.com/profile_images/654350043/avatar_normal.jpg"/>
    <hyperlink ref="F23" r:id="rId269" display="http://pbs.twimg.com/profile_images/964359665625657344/8utS3mFy_normal.jpg"/>
    <hyperlink ref="F24" r:id="rId270" display="http://pbs.twimg.com/profile_images/912296274870849538/K-0PFfdk_normal.jpg"/>
    <hyperlink ref="F25" r:id="rId271" display="http://pbs.twimg.com/profile_images/875416480547917824/R6wl9gWl_normal.jpg"/>
    <hyperlink ref="F26" r:id="rId272" display="http://pbs.twimg.com/profile_images/876911127791153152/YTkm7TGE_normal.jpg"/>
    <hyperlink ref="F27" r:id="rId273" display="http://pbs.twimg.com/profile_images/1058675801082810368/lZyYQ9W-_normal.jpg"/>
    <hyperlink ref="F28" r:id="rId274" display="http://pbs.twimg.com/profile_images/1022958968841195520/R8ahjyV5_normal.jpg"/>
    <hyperlink ref="F29" r:id="rId275" display="http://pbs.twimg.com/profile_images/963906136662519808/ZtNh7J3v_normal.jpg"/>
    <hyperlink ref="F30" r:id="rId276" display="http://pbs.twimg.com/profile_images/760319556183138304/f5bG3xGX_normal.jpg"/>
    <hyperlink ref="F31" r:id="rId277" display="http://pbs.twimg.com/profile_images/378800000838581841/3788f0b6051f48ef773847a6f4410eea_normal.png"/>
    <hyperlink ref="F32" r:id="rId278" display="http://pbs.twimg.com/profile_images/823546547451228161/TREK2P9E_normal.jpg"/>
    <hyperlink ref="F33" r:id="rId279" display="http://pbs.twimg.com/profile_images/672411689485144064/GkMlclmx_normal.jpg"/>
    <hyperlink ref="F34" r:id="rId280" display="http://pbs.twimg.com/profile_images/973626665849909248/AXErtSgV_normal.jpg"/>
    <hyperlink ref="F35" r:id="rId281" display="http://pbs.twimg.com/profile_images/1024685481089478658/Ws7nDlpQ_normal.jpg"/>
    <hyperlink ref="F36" r:id="rId282" display="http://pbs.twimg.com/profile_images/1042039130845261824/QuwPGBcM_normal.jpg"/>
    <hyperlink ref="F37" r:id="rId283" display="http://pbs.twimg.com/profile_images/468502341/Julie4_normal.jpg"/>
    <hyperlink ref="F38" r:id="rId284" display="http://pbs.twimg.com/profile_images/1037346427909955584/h7z2bYEy_normal.jpg"/>
    <hyperlink ref="F39" r:id="rId285" display="http://pbs.twimg.com/profile_images/1089514053414731777/4Pbasanr_normal.jpg"/>
    <hyperlink ref="F40" r:id="rId286" display="http://pbs.twimg.com/profile_images/462291844575936513/ZsipOSmR_normal.jpeg"/>
    <hyperlink ref="F41" r:id="rId287" display="http://pbs.twimg.com/profile_images/2866699468/67424da52f3b78398b52115099fbc68d_normal.png"/>
    <hyperlink ref="F42" r:id="rId288" display="http://abs.twimg.com/sticky/default_profile_images/default_profile_normal.png"/>
    <hyperlink ref="F43" r:id="rId289" display="http://pbs.twimg.com/profile_images/985238564/Cartoon_of_Allan_normal.jpg"/>
    <hyperlink ref="F44" r:id="rId290" display="http://pbs.twimg.com/profile_images/742870278976331776/nI1nwqQZ_normal.jpg"/>
    <hyperlink ref="F45" r:id="rId291" display="http://pbs.twimg.com/profile_images/2852758621/df360ca6d02574313c8594ed6a1a15ec_normal.png"/>
    <hyperlink ref="F46" r:id="rId292" display="http://pbs.twimg.com/profile_images/420904944024031234/QGMsXktM_normal.png"/>
    <hyperlink ref="F47" r:id="rId293" display="http://pbs.twimg.com/profile_images/557506308220272640/4zNs1d1i_normal.jpeg"/>
    <hyperlink ref="F48" r:id="rId294" display="http://pbs.twimg.com/profile_images/3644185273/c329f1118e127e55255dac20fead4a5b_normal.jpeg"/>
    <hyperlink ref="F49" r:id="rId295" display="http://pbs.twimg.com/profile_images/1046507790385078272/5lpexdB0_normal.jpg"/>
    <hyperlink ref="F50" r:id="rId296" display="http://pbs.twimg.com/profile_images/956255221562466304/5uwfPXIK_normal.jpg"/>
    <hyperlink ref="F51" r:id="rId297" display="http://pbs.twimg.com/profile_images/1093611788078403585/NfsY2A6R_normal.jpg"/>
    <hyperlink ref="F52" r:id="rId298" display="http://pbs.twimg.com/profile_images/932632419307487232/VPulUZ61_normal.jpg"/>
    <hyperlink ref="F53" r:id="rId299" display="http://pbs.twimg.com/profile_images/829842247084412928/CxTMSJEu_normal.jpg"/>
    <hyperlink ref="F54" r:id="rId300" display="http://pbs.twimg.com/profile_images/472007089556959233/zjKIZKbg_normal.jpeg"/>
    <hyperlink ref="F55" r:id="rId301" display="http://pbs.twimg.com/profile_images/865061199045476352/_VBE_HfJ_normal.jpg"/>
    <hyperlink ref="F56" r:id="rId302" display="http://abs.twimg.com/sticky/default_profile_images/default_profile_normal.png"/>
    <hyperlink ref="F57" r:id="rId303" display="http://pbs.twimg.com/profile_images/2926525589/bc152b364ed8e06293e715c0373c3996_normal.jpeg"/>
    <hyperlink ref="F58" r:id="rId304" display="http://pbs.twimg.com/profile_images/445531650764451841/nwwdouDH_normal.jpeg"/>
    <hyperlink ref="F59" r:id="rId305" display="http://pbs.twimg.com/profile_images/730546276081623042/8dyOlZe7_normal.jpg"/>
    <hyperlink ref="F60" r:id="rId306" display="http://pbs.twimg.com/profile_images/629647877619363840/TRVNIS0o_normal.jpg"/>
    <hyperlink ref="F61" r:id="rId307" display="http://pbs.twimg.com/profile_images/761382214139416578/65or6I24_normal.jpg"/>
    <hyperlink ref="F62" r:id="rId308" display="http://pbs.twimg.com/profile_images/1066875960585265152/FcTwnBmW_normal.jpg"/>
    <hyperlink ref="F63" r:id="rId309" display="http://pbs.twimg.com/profile_images/618655144058564608/UYQg-q2v_normal.jpg"/>
    <hyperlink ref="F64" r:id="rId310" display="http://pbs.twimg.com/profile_images/58500410/James_050_lores_square_normal.jpg"/>
    <hyperlink ref="F65" r:id="rId311" display="http://pbs.twimg.com/profile_images/1219309109/MarcSnyder_normal.jpg"/>
    <hyperlink ref="F66" r:id="rId312" display="http://pbs.twimg.com/profile_images/1081338501507891200/HyPlnXDi_normal.jpg"/>
    <hyperlink ref="F67" r:id="rId313" display="http://pbs.twimg.com/profile_images/1034096792663547904/eRThRuEX_normal.jpg"/>
    <hyperlink ref="F68" r:id="rId314" display="http://pbs.twimg.com/profile_images/913077441890983936/Zx0qdweC_normal.jpg"/>
    <hyperlink ref="F69" r:id="rId315" display="http://pbs.twimg.com/profile_images/921250222369488896/mUuw5Yhc_normal.jpg"/>
    <hyperlink ref="F70" r:id="rId316" display="http://pbs.twimg.com/profile_images/1008390092577112064/4wRmxejS_normal.jpg"/>
    <hyperlink ref="F71" r:id="rId317" display="http://pbs.twimg.com/profile_images/1042130769244774400/yHcmNbd8_normal.jpg"/>
    <hyperlink ref="F72" r:id="rId318" display="http://pbs.twimg.com/profile_images/372923299/6056_212111140719_869350719_7651208_2114162_n_normal.jpg"/>
    <hyperlink ref="F73" r:id="rId319" display="http://pbs.twimg.com/profile_images/1021764314846220293/0rzcJoUN_normal.jpg"/>
    <hyperlink ref="F74" r:id="rId320" display="http://pbs.twimg.com/profile_images/950749155575541760/MZoiVs3G_normal.jpg"/>
    <hyperlink ref="F75" r:id="rId321" display="http://pbs.twimg.com/profile_images/877947060103901185/aTqkDlfc_normal.jpg"/>
    <hyperlink ref="F76" r:id="rId322" display="http://pbs.twimg.com/profile_images/962695554378723328/I2jDJGEi_normal.jpg"/>
    <hyperlink ref="F77" r:id="rId323" display="http://pbs.twimg.com/profile_images/486148338366955520/Hlq5NJW6_normal.png"/>
    <hyperlink ref="F78" r:id="rId324" display="http://pbs.twimg.com/profile_images/930468031087763456/QxRWj9rt_normal.jpg"/>
    <hyperlink ref="F79" r:id="rId325" display="http://pbs.twimg.com/profile_images/880129329887301634/JjdrpuO0_normal.jpg"/>
    <hyperlink ref="F80" r:id="rId326" display="http://pbs.twimg.com/profile_images/905533999195471873/NJPLxyRG_normal.jpg"/>
    <hyperlink ref="F81" r:id="rId327" display="http://pbs.twimg.com/profile_images/908403275623538689/QHALV3dW_normal.jpg"/>
    <hyperlink ref="F82" r:id="rId328" display="http://pbs.twimg.com/profile_images/555191606702526464/r-3fXyhU_normal.jpeg"/>
    <hyperlink ref="F83" r:id="rId329" display="http://pbs.twimg.com/profile_images/643196328609218561/Ev_zn6H2_normal.jpg"/>
    <hyperlink ref="F84" r:id="rId330" display="http://pbs.twimg.com/profile_images/1084825122005934081/gby3ctAp_normal.jpg"/>
    <hyperlink ref="F85" r:id="rId331" display="http://pbs.twimg.com/profile_images/922279997213089793/yqz2OBCa_normal.jpg"/>
    <hyperlink ref="F86" r:id="rId332" display="http://pbs.twimg.com/profile_images/667351009530806272/D85sBsSS_normal.jpg"/>
    <hyperlink ref="F87" r:id="rId333" display="http://pbs.twimg.com/profile_images/785528530000023552/H9S7xkSU_normal.jpg"/>
    <hyperlink ref="F88" r:id="rId334" display="http://pbs.twimg.com/profile_images/1357873012/Syngenta_ongreen_web_normal.jpg"/>
    <hyperlink ref="F89" r:id="rId335" display="http://pbs.twimg.com/profile_images/742412513086574592/EHP21yrv_normal.jpg"/>
    <hyperlink ref="F90" r:id="rId336" display="http://pbs.twimg.com/profile_images/2392652189/xv5crogd87rqmltidfj8_normal.jpeg"/>
    <hyperlink ref="F91" r:id="rId337" display="http://pbs.twimg.com/profile_images/649058177951076352/kVx0pbQS_normal.jpg"/>
    <hyperlink ref="F92" r:id="rId338" display="http://pbs.twimg.com/profile_images/956310291154792451/vnJC8b_P_normal.jpg"/>
    <hyperlink ref="F93" r:id="rId339" display="http://pbs.twimg.com/profile_images/1093425165021659142/viKCUytu_normal.jpg"/>
    <hyperlink ref="F94" r:id="rId340" display="http://pbs.twimg.com/profile_images/3119861225/5ad23eba8b7647403ee993ea81abc67e_normal.jpeg"/>
    <hyperlink ref="F95" r:id="rId341" display="http://pbs.twimg.com/profile_images/1067720966657269761/PSI0Lxr9_normal.jpg"/>
    <hyperlink ref="F96" r:id="rId342" display="http://pbs.twimg.com/profile_images/737013929419759616/BSqFt1y3_normal.jpg"/>
    <hyperlink ref="F97" r:id="rId343" display="http://pbs.twimg.com/profile_images/956006600627679233/vdaS1-BX_normal.jpg"/>
    <hyperlink ref="AX3" r:id="rId344" display="https://twitter.com/phil_wegge"/>
    <hyperlink ref="AX4" r:id="rId345" display="https://twitter.com/swoopanalytics"/>
    <hyperlink ref="AX5" r:id="rId346" display="https://twitter.com/sydney_business"/>
    <hyperlink ref="AX6" r:id="rId347" display="https://twitter.com/llocklee"/>
    <hyperlink ref="AX7" r:id="rId348" display="https://twitter.com/caikjaer"/>
    <hyperlink ref="AX8" r:id="rId349" display="https://twitter.com/karisyd"/>
    <hyperlink ref="AX9" r:id="rId350" display="https://twitter.com/janine1803"/>
    <hyperlink ref="AX10" r:id="rId351" display="https://twitter.com/ellahafermalz"/>
    <hyperlink ref="AX11" r:id="rId352" display="https://twitter.com/knowledgebird"/>
    <hyperlink ref="AX12" r:id="rId353" display="https://twitter.com/thecr"/>
    <hyperlink ref="AX13" r:id="rId354" display="https://twitter.com/isreallysexy"/>
    <hyperlink ref="AX14" r:id="rId355" display="https://twitter.com/suegemmell"/>
    <hyperlink ref="AX15" r:id="rId356" display="https://twitter.com/carrieyoung"/>
    <hyperlink ref="AX16" r:id="rId357" display="https://twitter.com/unicef"/>
    <hyperlink ref="AX17" r:id="rId358" display="https://twitter.com/mrscoachfuller"/>
    <hyperlink ref="AX18" r:id="rId359" display="https://twitter.com/realfoundations"/>
    <hyperlink ref="AX19" r:id="rId360" display="https://twitter.com/palwshaa"/>
    <hyperlink ref="AX20" r:id="rId361" display="https://twitter.com/dollinsguy"/>
    <hyperlink ref="AX21" r:id="rId362" display="https://twitter.com/veniapp"/>
    <hyperlink ref="AX22" r:id="rId363" display="https://twitter.com/adriancmiranda"/>
    <hyperlink ref="AX23" r:id="rId364" display="https://twitter.com/_chris_mathis_"/>
    <hyperlink ref="AX24" r:id="rId365" display="https://twitter.com/dsrour"/>
    <hyperlink ref="AX25" r:id="rId366" display="https://twitter.com/microsoft"/>
    <hyperlink ref="AX26" r:id="rId367" display="https://twitter.com/yammer"/>
    <hyperlink ref="AX27" r:id="rId368" display="https://twitter.com/slatts"/>
    <hyperlink ref="AX28" r:id="rId369" display="https://twitter.com/cmgrchi"/>
    <hyperlink ref="AX29" r:id="rId370" display="https://twitter.com/javier_otaola"/>
    <hyperlink ref="AX30" r:id="rId371" display="https://twitter.com/cookerandlooker"/>
    <hyperlink ref="AX31" r:id="rId372" display="https://twitter.com/voinonen"/>
    <hyperlink ref="AX32" r:id="rId373" display="https://twitter.com/rhappe"/>
    <hyperlink ref="AX33" r:id="rId374" display="https://twitter.com/jhonig1"/>
    <hyperlink ref="AX34" r:id="rId375" display="https://twitter.com/noahsparks"/>
    <hyperlink ref="AX35" r:id="rId376" display="https://twitter.com/mollyanglin"/>
    <hyperlink ref="AX36" r:id="rId377" display="https://twitter.com/britz"/>
    <hyperlink ref="AX37" r:id="rId378" display="https://twitter.com/juliebhunt"/>
    <hyperlink ref="AX38" r:id="rId379" display="https://twitter.com/intranetfocus"/>
    <hyperlink ref="AX39" r:id="rId380" display="https://twitter.com/tedhopton"/>
    <hyperlink ref="AX40" r:id="rId381" display="https://twitter.com/worrelpa"/>
    <hyperlink ref="AX41" r:id="rId382" display="https://twitter.com/hargravesinst"/>
    <hyperlink ref="AX42" r:id="rId383" display="https://twitter.com/juliantess"/>
    <hyperlink ref="AX43" r:id="rId384" display="https://twitter.com/allanryan"/>
    <hyperlink ref="AX44" r:id="rId385" display="https://twitter.com/weareyarno"/>
    <hyperlink ref="AX45" r:id="rId386" display="https://twitter.com/kepnertregoe"/>
    <hyperlink ref="AX46" r:id="rId387" display="https://twitter.com/clearbox"/>
    <hyperlink ref="AX47" r:id="rId388" display="https://twitter.com/ernstdecsey"/>
    <hyperlink ref="AX48" r:id="rId389" display="https://twitter.com/socialnetweaver"/>
    <hyperlink ref="AX49" r:id="rId390" display="https://twitter.com/sarahcasdorph"/>
    <hyperlink ref="AX50" r:id="rId391" display="https://twitter.com/wiretap"/>
    <hyperlink ref="AX51" r:id="rId392" display="https://twitter.com/wedge"/>
    <hyperlink ref="AX52" r:id="rId393" display="https://twitter.com/tsdigi"/>
    <hyperlink ref="AX53" r:id="rId394" display="https://twitter.com/cslemp"/>
    <hyperlink ref="AX54" r:id="rId395" display="https://twitter.com/sammarshall"/>
    <hyperlink ref="AX55" r:id="rId396" display="https://twitter.com/simongterry"/>
    <hyperlink ref="AX56" r:id="rId397" display="https://twitter.com/benjohn987"/>
    <hyperlink ref="AX57" r:id="rId398" display="https://twitter.com/slybeer"/>
    <hyperlink ref="AX58" r:id="rId399" display="https://twitter.com/dext3r"/>
    <hyperlink ref="AX59" r:id="rId400" display="https://twitter.com/markwoodrow"/>
    <hyperlink ref="AX60" r:id="rId401" display="https://twitter.com/angusflorance"/>
    <hyperlink ref="AX61" r:id="rId402" display="https://twitter.com/chieftech"/>
    <hyperlink ref="AX62" r:id="rId403" display="https://twitter.com/stefaniquarles"/>
    <hyperlink ref="AX63" r:id="rId404" display="https://twitter.com/owenbrandt"/>
    <hyperlink ref="AX64" r:id="rId405" display="https://twitter.com/james_steptwo"/>
    <hyperlink ref="AX65" r:id="rId406" display="https://twitter.com/marcsnyder"/>
    <hyperlink ref="AX66" r:id="rId407" display="https://twitter.com/ritazonius"/>
    <hyperlink ref="AX67" r:id="rId408" display="https://twitter.com/gartner_inc"/>
    <hyperlink ref="AX68" r:id="rId409" display="https://twitter.com/sharonatswoop"/>
    <hyperlink ref="AX69" r:id="rId410" display="https://twitter.com/sydney_uni"/>
    <hyperlink ref="AX70" r:id="rId411" display="https://twitter.com/bd"/>
    <hyperlink ref="AX71" r:id="rId412" display="https://twitter.com/ljglickman"/>
    <hyperlink ref="AX72" r:id="rId413" display="https://twitter.com/leorakaye"/>
    <hyperlink ref="AX73" r:id="rId414" display="https://twitter.com/jimbobtyer"/>
    <hyperlink ref="AX74" r:id="rId415" display="https://twitter.com/un"/>
    <hyperlink ref="AX75" r:id="rId416" display="https://twitter.com/urjorg"/>
    <hyperlink ref="AX76" r:id="rId417" display="https://twitter.com/magrom"/>
    <hyperlink ref="AX77" r:id="rId418" display="https://twitter.com/syngent"/>
    <hyperlink ref="AX78" r:id="rId419" display="https://twitter.com/wileyglobal"/>
    <hyperlink ref="AX79" r:id="rId420" display="https://twitter.com/espnguyen"/>
    <hyperlink ref="AX80" r:id="rId421" display="https://twitter.com/kevincrossman"/>
    <hyperlink ref="AX81" r:id="rId422" display="https://twitter.com/amydolz"/>
    <hyperlink ref="AX82" r:id="rId423" display="https://twitter.com/hohertz3"/>
    <hyperlink ref="AX83" r:id="rId424" display="https://twitter.com/beckybenishek"/>
    <hyperlink ref="AX84" r:id="rId425" display="https://twitter.com/thriftycars"/>
    <hyperlink ref="AX85" r:id="rId426" display="https://twitter.com/nrma"/>
    <hyperlink ref="AX86" r:id="rId427" display="https://twitter.com/danieloleary"/>
    <hyperlink ref="AX87" r:id="rId428" display="https://twitter.com/workplacebyfb"/>
    <hyperlink ref="AX88" r:id="rId429" display="https://twitter.com/syngenta"/>
    <hyperlink ref="AX89" r:id="rId430" display="https://twitter.com/sethpat"/>
    <hyperlink ref="AX90" r:id="rId431" display="https://twitter.com/adveisme"/>
    <hyperlink ref="AX91" r:id="rId432" display="https://twitter.com/urj"/>
    <hyperlink ref="AX92" r:id="rId433" display="https://twitter.com/griffith_uni"/>
    <hyperlink ref="AX93" r:id="rId434" display="https://twitter.com/danjleonard"/>
    <hyperlink ref="AX94" r:id="rId435" display="https://twitter.com/peterstaal"/>
    <hyperlink ref="AX95" r:id="rId436" display="https://twitter.com/lisariemers"/>
    <hyperlink ref="AX96" r:id="rId437" display="https://twitter.com/piotrmakula"/>
    <hyperlink ref="AX97" r:id="rId438" display="https://twitter.com/kirstymcgrath13"/>
  </hyperlinks>
  <printOptions/>
  <pageMargins left="0.7" right="0.7" top="0.75" bottom="0.75" header="0.3" footer="0.3"/>
  <pageSetup horizontalDpi="600" verticalDpi="600" orientation="portrait" r:id="rId442"/>
  <legacyDrawing r:id="rId440"/>
  <tableParts>
    <tablePart r:id="rId4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1993</v>
      </c>
      <c r="Z2" s="13" t="s">
        <v>2015</v>
      </c>
      <c r="AA2" s="13" t="s">
        <v>2046</v>
      </c>
      <c r="AB2" s="13" t="s">
        <v>2106</v>
      </c>
      <c r="AC2" s="13" t="s">
        <v>2189</v>
      </c>
      <c r="AD2" s="13" t="s">
        <v>2220</v>
      </c>
      <c r="AE2" s="13" t="s">
        <v>2225</v>
      </c>
      <c r="AF2" s="13" t="s">
        <v>2245</v>
      </c>
      <c r="AG2" s="117" t="s">
        <v>2814</v>
      </c>
      <c r="AH2" s="117" t="s">
        <v>2815</v>
      </c>
      <c r="AI2" s="117" t="s">
        <v>2816</v>
      </c>
      <c r="AJ2" s="117" t="s">
        <v>2817</v>
      </c>
      <c r="AK2" s="117" t="s">
        <v>2818</v>
      </c>
      <c r="AL2" s="117" t="s">
        <v>2819</v>
      </c>
      <c r="AM2" s="117" t="s">
        <v>2820</v>
      </c>
      <c r="AN2" s="117" t="s">
        <v>2821</v>
      </c>
      <c r="AO2" s="117" t="s">
        <v>2824</v>
      </c>
    </row>
    <row r="3" spans="1:41" ht="15">
      <c r="A3" s="87" t="s">
        <v>1935</v>
      </c>
      <c r="B3" s="65" t="s">
        <v>1945</v>
      </c>
      <c r="C3" s="65" t="s">
        <v>56</v>
      </c>
      <c r="D3" s="103"/>
      <c r="E3" s="102"/>
      <c r="F3" s="104" t="s">
        <v>2922</v>
      </c>
      <c r="G3" s="105"/>
      <c r="H3" s="105"/>
      <c r="I3" s="106">
        <v>3</v>
      </c>
      <c r="J3" s="107"/>
      <c r="K3" s="48">
        <v>26</v>
      </c>
      <c r="L3" s="48">
        <v>28</v>
      </c>
      <c r="M3" s="48">
        <v>50</v>
      </c>
      <c r="N3" s="48">
        <v>78</v>
      </c>
      <c r="O3" s="48">
        <v>12</v>
      </c>
      <c r="P3" s="49">
        <v>0.11764705882352941</v>
      </c>
      <c r="Q3" s="49">
        <v>0.21052631578947367</v>
      </c>
      <c r="R3" s="48">
        <v>1</v>
      </c>
      <c r="S3" s="48">
        <v>0</v>
      </c>
      <c r="T3" s="48">
        <v>26</v>
      </c>
      <c r="U3" s="48">
        <v>78</v>
      </c>
      <c r="V3" s="48">
        <v>2</v>
      </c>
      <c r="W3" s="49">
        <v>1.822485</v>
      </c>
      <c r="X3" s="49">
        <v>0.05846153846153846</v>
      </c>
      <c r="Y3" s="78" t="s">
        <v>1994</v>
      </c>
      <c r="Z3" s="78" t="s">
        <v>2016</v>
      </c>
      <c r="AA3" s="78" t="s">
        <v>2047</v>
      </c>
      <c r="AB3" s="84" t="s">
        <v>2107</v>
      </c>
      <c r="AC3" s="84" t="s">
        <v>2190</v>
      </c>
      <c r="AD3" s="84" t="s">
        <v>2221</v>
      </c>
      <c r="AE3" s="84" t="s">
        <v>2226</v>
      </c>
      <c r="AF3" s="84" t="s">
        <v>2246</v>
      </c>
      <c r="AG3" s="120">
        <v>82</v>
      </c>
      <c r="AH3" s="123">
        <v>4.378003203416978</v>
      </c>
      <c r="AI3" s="120">
        <v>8</v>
      </c>
      <c r="AJ3" s="123">
        <v>0.4271222637479979</v>
      </c>
      <c r="AK3" s="120">
        <v>0</v>
      </c>
      <c r="AL3" s="123">
        <v>0</v>
      </c>
      <c r="AM3" s="120">
        <v>1783</v>
      </c>
      <c r="AN3" s="123">
        <v>95.19487453283503</v>
      </c>
      <c r="AO3" s="120">
        <v>1873</v>
      </c>
    </row>
    <row r="4" spans="1:41" ht="15">
      <c r="A4" s="87" t="s">
        <v>1936</v>
      </c>
      <c r="B4" s="65" t="s">
        <v>1946</v>
      </c>
      <c r="C4" s="65" t="s">
        <v>56</v>
      </c>
      <c r="D4" s="109"/>
      <c r="E4" s="108"/>
      <c r="F4" s="110" t="s">
        <v>2923</v>
      </c>
      <c r="G4" s="111"/>
      <c r="H4" s="111"/>
      <c r="I4" s="112">
        <v>4</v>
      </c>
      <c r="J4" s="113"/>
      <c r="K4" s="48">
        <v>20</v>
      </c>
      <c r="L4" s="48">
        <v>35</v>
      </c>
      <c r="M4" s="48">
        <v>12</v>
      </c>
      <c r="N4" s="48">
        <v>47</v>
      </c>
      <c r="O4" s="48">
        <v>3</v>
      </c>
      <c r="P4" s="49">
        <v>0.08333333333333333</v>
      </c>
      <c r="Q4" s="49">
        <v>0.15384615384615385</v>
      </c>
      <c r="R4" s="48">
        <v>1</v>
      </c>
      <c r="S4" s="48">
        <v>0</v>
      </c>
      <c r="T4" s="48">
        <v>20</v>
      </c>
      <c r="U4" s="48">
        <v>47</v>
      </c>
      <c r="V4" s="48">
        <v>5</v>
      </c>
      <c r="W4" s="49">
        <v>2.115</v>
      </c>
      <c r="X4" s="49">
        <v>0.10263157894736842</v>
      </c>
      <c r="Y4" s="78" t="s">
        <v>1995</v>
      </c>
      <c r="Z4" s="78" t="s">
        <v>2017</v>
      </c>
      <c r="AA4" s="78" t="s">
        <v>2048</v>
      </c>
      <c r="AB4" s="84" t="s">
        <v>2108</v>
      </c>
      <c r="AC4" s="84" t="s">
        <v>2191</v>
      </c>
      <c r="AD4" s="84" t="s">
        <v>2222</v>
      </c>
      <c r="AE4" s="84" t="s">
        <v>2227</v>
      </c>
      <c r="AF4" s="84" t="s">
        <v>2247</v>
      </c>
      <c r="AG4" s="120">
        <v>43</v>
      </c>
      <c r="AH4" s="123">
        <v>4.071969696969697</v>
      </c>
      <c r="AI4" s="120">
        <v>5</v>
      </c>
      <c r="AJ4" s="123">
        <v>0.4734848484848485</v>
      </c>
      <c r="AK4" s="120">
        <v>0</v>
      </c>
      <c r="AL4" s="123">
        <v>0</v>
      </c>
      <c r="AM4" s="120">
        <v>1008</v>
      </c>
      <c r="AN4" s="123">
        <v>95.45454545454545</v>
      </c>
      <c r="AO4" s="120">
        <v>1056</v>
      </c>
    </row>
    <row r="5" spans="1:41" ht="15">
      <c r="A5" s="87" t="s">
        <v>1937</v>
      </c>
      <c r="B5" s="65" t="s">
        <v>1947</v>
      </c>
      <c r="C5" s="65" t="s">
        <v>56</v>
      </c>
      <c r="D5" s="109"/>
      <c r="E5" s="108"/>
      <c r="F5" s="110" t="s">
        <v>2924</v>
      </c>
      <c r="G5" s="111"/>
      <c r="H5" s="111"/>
      <c r="I5" s="112">
        <v>5</v>
      </c>
      <c r="J5" s="113"/>
      <c r="K5" s="48">
        <v>15</v>
      </c>
      <c r="L5" s="48">
        <v>17</v>
      </c>
      <c r="M5" s="48">
        <v>13</v>
      </c>
      <c r="N5" s="48">
        <v>30</v>
      </c>
      <c r="O5" s="48">
        <v>5</v>
      </c>
      <c r="P5" s="49">
        <v>0</v>
      </c>
      <c r="Q5" s="49">
        <v>0</v>
      </c>
      <c r="R5" s="48">
        <v>1</v>
      </c>
      <c r="S5" s="48">
        <v>0</v>
      </c>
      <c r="T5" s="48">
        <v>15</v>
      </c>
      <c r="U5" s="48">
        <v>30</v>
      </c>
      <c r="V5" s="48">
        <v>4</v>
      </c>
      <c r="W5" s="49">
        <v>2.222222</v>
      </c>
      <c r="X5" s="49">
        <v>0.09047619047619047</v>
      </c>
      <c r="Y5" s="78" t="s">
        <v>1996</v>
      </c>
      <c r="Z5" s="78" t="s">
        <v>2018</v>
      </c>
      <c r="AA5" s="78" t="s">
        <v>2049</v>
      </c>
      <c r="AB5" s="84" t="s">
        <v>2109</v>
      </c>
      <c r="AC5" s="84" t="s">
        <v>2192</v>
      </c>
      <c r="AD5" s="84" t="s">
        <v>252</v>
      </c>
      <c r="AE5" s="84" t="s">
        <v>2228</v>
      </c>
      <c r="AF5" s="84" t="s">
        <v>2248</v>
      </c>
      <c r="AG5" s="120">
        <v>45</v>
      </c>
      <c r="AH5" s="123">
        <v>4.746835443037975</v>
      </c>
      <c r="AI5" s="120">
        <v>2</v>
      </c>
      <c r="AJ5" s="123">
        <v>0.2109704641350211</v>
      </c>
      <c r="AK5" s="120">
        <v>0</v>
      </c>
      <c r="AL5" s="123">
        <v>0</v>
      </c>
      <c r="AM5" s="120">
        <v>901</v>
      </c>
      <c r="AN5" s="123">
        <v>95.042194092827</v>
      </c>
      <c r="AO5" s="120">
        <v>948</v>
      </c>
    </row>
    <row r="6" spans="1:41" ht="15">
      <c r="A6" s="87" t="s">
        <v>1938</v>
      </c>
      <c r="B6" s="65" t="s">
        <v>1948</v>
      </c>
      <c r="C6" s="65" t="s">
        <v>56</v>
      </c>
      <c r="D6" s="109"/>
      <c r="E6" s="108"/>
      <c r="F6" s="110" t="s">
        <v>2925</v>
      </c>
      <c r="G6" s="111"/>
      <c r="H6" s="111"/>
      <c r="I6" s="112">
        <v>6</v>
      </c>
      <c r="J6" s="113"/>
      <c r="K6" s="48">
        <v>10</v>
      </c>
      <c r="L6" s="48">
        <v>17</v>
      </c>
      <c r="M6" s="48">
        <v>22</v>
      </c>
      <c r="N6" s="48">
        <v>39</v>
      </c>
      <c r="O6" s="48">
        <v>0</v>
      </c>
      <c r="P6" s="49">
        <v>0.07692307692307693</v>
      </c>
      <c r="Q6" s="49">
        <v>0.14285714285714285</v>
      </c>
      <c r="R6" s="48">
        <v>1</v>
      </c>
      <c r="S6" s="48">
        <v>0</v>
      </c>
      <c r="T6" s="48">
        <v>10</v>
      </c>
      <c r="U6" s="48">
        <v>39</v>
      </c>
      <c r="V6" s="48">
        <v>3</v>
      </c>
      <c r="W6" s="49">
        <v>1.34</v>
      </c>
      <c r="X6" s="49">
        <v>0.3111111111111111</v>
      </c>
      <c r="Y6" s="78" t="s">
        <v>1997</v>
      </c>
      <c r="Z6" s="78" t="s">
        <v>2019</v>
      </c>
      <c r="AA6" s="78" t="s">
        <v>2050</v>
      </c>
      <c r="AB6" s="84" t="s">
        <v>2110</v>
      </c>
      <c r="AC6" s="84" t="s">
        <v>2193</v>
      </c>
      <c r="AD6" s="84" t="s">
        <v>2223</v>
      </c>
      <c r="AE6" s="84" t="s">
        <v>2229</v>
      </c>
      <c r="AF6" s="84" t="s">
        <v>2249</v>
      </c>
      <c r="AG6" s="120">
        <v>13</v>
      </c>
      <c r="AH6" s="123">
        <v>4.942965779467681</v>
      </c>
      <c r="AI6" s="120">
        <v>2</v>
      </c>
      <c r="AJ6" s="123">
        <v>0.7604562737642585</v>
      </c>
      <c r="AK6" s="120">
        <v>0</v>
      </c>
      <c r="AL6" s="123">
        <v>0</v>
      </c>
      <c r="AM6" s="120">
        <v>248</v>
      </c>
      <c r="AN6" s="123">
        <v>94.29657794676807</v>
      </c>
      <c r="AO6" s="120">
        <v>263</v>
      </c>
    </row>
    <row r="7" spans="1:41" ht="15">
      <c r="A7" s="87" t="s">
        <v>1939</v>
      </c>
      <c r="B7" s="65" t="s">
        <v>1949</v>
      </c>
      <c r="C7" s="65" t="s">
        <v>56</v>
      </c>
      <c r="D7" s="109"/>
      <c r="E7" s="108"/>
      <c r="F7" s="110" t="s">
        <v>2926</v>
      </c>
      <c r="G7" s="111"/>
      <c r="H7" s="111"/>
      <c r="I7" s="112">
        <v>7</v>
      </c>
      <c r="J7" s="113"/>
      <c r="K7" s="48">
        <v>7</v>
      </c>
      <c r="L7" s="48">
        <v>21</v>
      </c>
      <c r="M7" s="48">
        <v>0</v>
      </c>
      <c r="N7" s="48">
        <v>21</v>
      </c>
      <c r="O7" s="48">
        <v>0</v>
      </c>
      <c r="P7" s="49">
        <v>0.4</v>
      </c>
      <c r="Q7" s="49">
        <v>0.5714285714285714</v>
      </c>
      <c r="R7" s="48">
        <v>1</v>
      </c>
      <c r="S7" s="48">
        <v>0</v>
      </c>
      <c r="T7" s="48">
        <v>7</v>
      </c>
      <c r="U7" s="48">
        <v>21</v>
      </c>
      <c r="V7" s="48">
        <v>3</v>
      </c>
      <c r="W7" s="49">
        <v>1.142857</v>
      </c>
      <c r="X7" s="49">
        <v>0.5</v>
      </c>
      <c r="Y7" s="78" t="s">
        <v>1998</v>
      </c>
      <c r="Z7" s="78" t="s">
        <v>2020</v>
      </c>
      <c r="AA7" s="78" t="s">
        <v>2051</v>
      </c>
      <c r="AB7" s="84" t="s">
        <v>2111</v>
      </c>
      <c r="AC7" s="84" t="s">
        <v>2194</v>
      </c>
      <c r="AD7" s="84" t="s">
        <v>2224</v>
      </c>
      <c r="AE7" s="84" t="s">
        <v>2230</v>
      </c>
      <c r="AF7" s="84" t="s">
        <v>2250</v>
      </c>
      <c r="AG7" s="120">
        <v>28</v>
      </c>
      <c r="AH7" s="123">
        <v>6.698564593301436</v>
      </c>
      <c r="AI7" s="120">
        <v>1</v>
      </c>
      <c r="AJ7" s="123">
        <v>0.23923444976076555</v>
      </c>
      <c r="AK7" s="120">
        <v>0</v>
      </c>
      <c r="AL7" s="123">
        <v>0</v>
      </c>
      <c r="AM7" s="120">
        <v>389</v>
      </c>
      <c r="AN7" s="123">
        <v>93.0622009569378</v>
      </c>
      <c r="AO7" s="120">
        <v>418</v>
      </c>
    </row>
    <row r="8" spans="1:41" ht="15">
      <c r="A8" s="87" t="s">
        <v>1940</v>
      </c>
      <c r="B8" s="65" t="s">
        <v>1950</v>
      </c>
      <c r="C8" s="65" t="s">
        <v>56</v>
      </c>
      <c r="D8" s="109"/>
      <c r="E8" s="108"/>
      <c r="F8" s="110" t="s">
        <v>2927</v>
      </c>
      <c r="G8" s="111"/>
      <c r="H8" s="111"/>
      <c r="I8" s="112">
        <v>8</v>
      </c>
      <c r="J8" s="113"/>
      <c r="K8" s="48">
        <v>5</v>
      </c>
      <c r="L8" s="48">
        <v>4</v>
      </c>
      <c r="M8" s="48">
        <v>5</v>
      </c>
      <c r="N8" s="48">
        <v>9</v>
      </c>
      <c r="O8" s="48">
        <v>5</v>
      </c>
      <c r="P8" s="49">
        <v>0</v>
      </c>
      <c r="Q8" s="49">
        <v>0</v>
      </c>
      <c r="R8" s="48">
        <v>1</v>
      </c>
      <c r="S8" s="48">
        <v>0</v>
      </c>
      <c r="T8" s="48">
        <v>5</v>
      </c>
      <c r="U8" s="48">
        <v>9</v>
      </c>
      <c r="V8" s="48">
        <v>2</v>
      </c>
      <c r="W8" s="49">
        <v>1.28</v>
      </c>
      <c r="X8" s="49">
        <v>0.2</v>
      </c>
      <c r="Y8" s="78" t="s">
        <v>1999</v>
      </c>
      <c r="Z8" s="78" t="s">
        <v>2021</v>
      </c>
      <c r="AA8" s="78" t="s">
        <v>2052</v>
      </c>
      <c r="AB8" s="84" t="s">
        <v>2112</v>
      </c>
      <c r="AC8" s="84" t="s">
        <v>2195</v>
      </c>
      <c r="AD8" s="84"/>
      <c r="AE8" s="84" t="s">
        <v>2231</v>
      </c>
      <c r="AF8" s="84" t="s">
        <v>2251</v>
      </c>
      <c r="AG8" s="120">
        <v>4</v>
      </c>
      <c r="AH8" s="123">
        <v>4.597701149425287</v>
      </c>
      <c r="AI8" s="120">
        <v>0</v>
      </c>
      <c r="AJ8" s="123">
        <v>0</v>
      </c>
      <c r="AK8" s="120">
        <v>0</v>
      </c>
      <c r="AL8" s="123">
        <v>0</v>
      </c>
      <c r="AM8" s="120">
        <v>83</v>
      </c>
      <c r="AN8" s="123">
        <v>95.40229885057471</v>
      </c>
      <c r="AO8" s="120">
        <v>87</v>
      </c>
    </row>
    <row r="9" spans="1:41" ht="15">
      <c r="A9" s="87" t="s">
        <v>1941</v>
      </c>
      <c r="B9" s="65" t="s">
        <v>1951</v>
      </c>
      <c r="C9" s="65" t="s">
        <v>56</v>
      </c>
      <c r="D9" s="109"/>
      <c r="E9" s="108"/>
      <c r="F9" s="110" t="s">
        <v>1941</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t="s">
        <v>496</v>
      </c>
      <c r="Z9" s="78" t="s">
        <v>546</v>
      </c>
      <c r="AA9" s="78"/>
      <c r="AB9" s="84" t="s">
        <v>1169</v>
      </c>
      <c r="AC9" s="84" t="s">
        <v>1169</v>
      </c>
      <c r="AD9" s="84"/>
      <c r="AE9" s="84" t="s">
        <v>2232</v>
      </c>
      <c r="AF9" s="84" t="s">
        <v>2252</v>
      </c>
      <c r="AG9" s="120">
        <v>0</v>
      </c>
      <c r="AH9" s="123">
        <v>0</v>
      </c>
      <c r="AI9" s="120">
        <v>0</v>
      </c>
      <c r="AJ9" s="123">
        <v>0</v>
      </c>
      <c r="AK9" s="120">
        <v>0</v>
      </c>
      <c r="AL9" s="123">
        <v>0</v>
      </c>
      <c r="AM9" s="120">
        <v>19</v>
      </c>
      <c r="AN9" s="123">
        <v>100</v>
      </c>
      <c r="AO9" s="120">
        <v>19</v>
      </c>
    </row>
    <row r="10" spans="1:41" ht="14.25" customHeight="1">
      <c r="A10" s="87" t="s">
        <v>1942</v>
      </c>
      <c r="B10" s="65" t="s">
        <v>1952</v>
      </c>
      <c r="C10" s="65" t="s">
        <v>56</v>
      </c>
      <c r="D10" s="109"/>
      <c r="E10" s="108"/>
      <c r="F10" s="110" t="s">
        <v>2928</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2000</v>
      </c>
      <c r="Z10" s="78" t="s">
        <v>545</v>
      </c>
      <c r="AA10" s="78" t="s">
        <v>564</v>
      </c>
      <c r="AB10" s="84" t="s">
        <v>2113</v>
      </c>
      <c r="AC10" s="84" t="s">
        <v>2168</v>
      </c>
      <c r="AD10" s="84"/>
      <c r="AE10" s="84" t="s">
        <v>2233</v>
      </c>
      <c r="AF10" s="84" t="s">
        <v>2253</v>
      </c>
      <c r="AG10" s="120">
        <v>1</v>
      </c>
      <c r="AH10" s="123">
        <v>2.9411764705882355</v>
      </c>
      <c r="AI10" s="120">
        <v>0</v>
      </c>
      <c r="AJ10" s="123">
        <v>0</v>
      </c>
      <c r="AK10" s="120">
        <v>0</v>
      </c>
      <c r="AL10" s="123">
        <v>0</v>
      </c>
      <c r="AM10" s="120">
        <v>33</v>
      </c>
      <c r="AN10" s="123">
        <v>97.05882352941177</v>
      </c>
      <c r="AO10" s="120">
        <v>34</v>
      </c>
    </row>
    <row r="11" spans="1:41" ht="15">
      <c r="A11" s="87" t="s">
        <v>1943</v>
      </c>
      <c r="B11" s="65" t="s">
        <v>1953</v>
      </c>
      <c r="C11" s="65" t="s">
        <v>56</v>
      </c>
      <c r="D11" s="109"/>
      <c r="E11" s="108"/>
      <c r="F11" s="110" t="s">
        <v>2929</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531</v>
      </c>
      <c r="Z11" s="78" t="s">
        <v>547</v>
      </c>
      <c r="AA11" s="78" t="s">
        <v>614</v>
      </c>
      <c r="AB11" s="84" t="s">
        <v>2114</v>
      </c>
      <c r="AC11" s="84" t="s">
        <v>2196</v>
      </c>
      <c r="AD11" s="84"/>
      <c r="AE11" s="84" t="s">
        <v>266</v>
      </c>
      <c r="AF11" s="84" t="s">
        <v>2254</v>
      </c>
      <c r="AG11" s="120">
        <v>1</v>
      </c>
      <c r="AH11" s="123">
        <v>1.7857142857142858</v>
      </c>
      <c r="AI11" s="120">
        <v>0</v>
      </c>
      <c r="AJ11" s="123">
        <v>0</v>
      </c>
      <c r="AK11" s="120">
        <v>0</v>
      </c>
      <c r="AL11" s="123">
        <v>0</v>
      </c>
      <c r="AM11" s="120">
        <v>55</v>
      </c>
      <c r="AN11" s="123">
        <v>98.21428571428571</v>
      </c>
      <c r="AO11" s="120">
        <v>56</v>
      </c>
    </row>
    <row r="12" spans="1:41" ht="15">
      <c r="A12" s="87" t="s">
        <v>1944</v>
      </c>
      <c r="B12" s="65" t="s">
        <v>1954</v>
      </c>
      <c r="C12" s="65" t="s">
        <v>56</v>
      </c>
      <c r="D12" s="109"/>
      <c r="E12" s="108"/>
      <c r="F12" s="110" t="s">
        <v>2930</v>
      </c>
      <c r="G12" s="111"/>
      <c r="H12" s="111"/>
      <c r="I12" s="112">
        <v>12</v>
      </c>
      <c r="J12" s="113"/>
      <c r="K12" s="48">
        <v>2</v>
      </c>
      <c r="L12" s="48">
        <v>1</v>
      </c>
      <c r="M12" s="48">
        <v>7</v>
      </c>
      <c r="N12" s="48">
        <v>8</v>
      </c>
      <c r="O12" s="48">
        <v>8</v>
      </c>
      <c r="P12" s="49" t="s">
        <v>2825</v>
      </c>
      <c r="Q12" s="49" t="s">
        <v>2825</v>
      </c>
      <c r="R12" s="48">
        <v>2</v>
      </c>
      <c r="S12" s="48">
        <v>2</v>
      </c>
      <c r="T12" s="48">
        <v>1</v>
      </c>
      <c r="U12" s="48">
        <v>7</v>
      </c>
      <c r="V12" s="48">
        <v>0</v>
      </c>
      <c r="W12" s="49">
        <v>0</v>
      </c>
      <c r="X12" s="49">
        <v>0</v>
      </c>
      <c r="Y12" s="78" t="s">
        <v>2001</v>
      </c>
      <c r="Z12" s="78" t="s">
        <v>547</v>
      </c>
      <c r="AA12" s="78" t="s">
        <v>2053</v>
      </c>
      <c r="AB12" s="84" t="s">
        <v>2115</v>
      </c>
      <c r="AC12" s="84" t="s">
        <v>2197</v>
      </c>
      <c r="AD12" s="84"/>
      <c r="AE12" s="84"/>
      <c r="AF12" s="84" t="s">
        <v>2255</v>
      </c>
      <c r="AG12" s="120">
        <v>2</v>
      </c>
      <c r="AH12" s="123">
        <v>2.9411764705882355</v>
      </c>
      <c r="AI12" s="120">
        <v>0</v>
      </c>
      <c r="AJ12" s="123">
        <v>0</v>
      </c>
      <c r="AK12" s="120">
        <v>0</v>
      </c>
      <c r="AL12" s="123">
        <v>0</v>
      </c>
      <c r="AM12" s="120">
        <v>66</v>
      </c>
      <c r="AN12" s="123">
        <v>97.05882352941177</v>
      </c>
      <c r="AO12" s="120">
        <v>68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1935</v>
      </c>
      <c r="B2" s="84" t="s">
        <v>252</v>
      </c>
      <c r="C2" s="78">
        <f>VLOOKUP(GroupVertices[[#This Row],[Vertex]],Vertices[],MATCH("ID",Vertices[[#Headers],[Vertex]:[Vertex Content Word Count]],0),FALSE)</f>
        <v>4</v>
      </c>
    </row>
    <row r="3" spans="1:3" ht="15">
      <c r="A3" s="78" t="s">
        <v>1935</v>
      </c>
      <c r="B3" s="84" t="s">
        <v>304</v>
      </c>
      <c r="C3" s="78">
        <f>VLOOKUP(GroupVertices[[#This Row],[Vertex]],Vertices[],MATCH("ID",Vertices[[#Headers],[Vertex]:[Vertex Content Word Count]],0),FALSE)</f>
        <v>89</v>
      </c>
    </row>
    <row r="4" spans="1:3" ht="15">
      <c r="A4" s="78" t="s">
        <v>1935</v>
      </c>
      <c r="B4" s="84" t="s">
        <v>303</v>
      </c>
      <c r="C4" s="78">
        <f>VLOOKUP(GroupVertices[[#This Row],[Vertex]],Vertices[],MATCH("ID",Vertices[[#Headers],[Vertex]:[Vertex Content Word Count]],0),FALSE)</f>
        <v>88</v>
      </c>
    </row>
    <row r="5" spans="1:3" ht="15">
      <c r="A5" s="78" t="s">
        <v>1935</v>
      </c>
      <c r="B5" s="84" t="s">
        <v>302</v>
      </c>
      <c r="C5" s="78">
        <f>VLOOKUP(GroupVertices[[#This Row],[Vertex]],Vertices[],MATCH("ID",Vertices[[#Headers],[Vertex]:[Vertex Content Word Count]],0),FALSE)</f>
        <v>87</v>
      </c>
    </row>
    <row r="6" spans="1:3" ht="15">
      <c r="A6" s="78" t="s">
        <v>1935</v>
      </c>
      <c r="B6" s="84" t="s">
        <v>258</v>
      </c>
      <c r="C6" s="78">
        <f>VLOOKUP(GroupVertices[[#This Row],[Vertex]],Vertices[],MATCH("ID",Vertices[[#Headers],[Vertex]:[Vertex Content Word Count]],0),FALSE)</f>
        <v>86</v>
      </c>
    </row>
    <row r="7" spans="1:3" ht="15">
      <c r="A7" s="78" t="s">
        <v>1935</v>
      </c>
      <c r="B7" s="84" t="s">
        <v>301</v>
      </c>
      <c r="C7" s="78">
        <f>VLOOKUP(GroupVertices[[#This Row],[Vertex]],Vertices[],MATCH("ID",Vertices[[#Headers],[Vertex]:[Vertex Content Word Count]],0),FALSE)</f>
        <v>85</v>
      </c>
    </row>
    <row r="8" spans="1:3" ht="15">
      <c r="A8" s="78" t="s">
        <v>1935</v>
      </c>
      <c r="B8" s="84" t="s">
        <v>300</v>
      </c>
      <c r="C8" s="78">
        <f>VLOOKUP(GroupVertices[[#This Row],[Vertex]],Vertices[],MATCH("ID",Vertices[[#Headers],[Vertex]:[Vertex Content Word Count]],0),FALSE)</f>
        <v>84</v>
      </c>
    </row>
    <row r="9" spans="1:3" ht="15">
      <c r="A9" s="78" t="s">
        <v>1935</v>
      </c>
      <c r="B9" s="84" t="s">
        <v>299</v>
      </c>
      <c r="C9" s="78">
        <f>VLOOKUP(GroupVertices[[#This Row],[Vertex]],Vertices[],MATCH("ID",Vertices[[#Headers],[Vertex]:[Vertex Content Word Count]],0),FALSE)</f>
        <v>83</v>
      </c>
    </row>
    <row r="10" spans="1:3" ht="15">
      <c r="A10" s="78" t="s">
        <v>1935</v>
      </c>
      <c r="B10" s="84" t="s">
        <v>298</v>
      </c>
      <c r="C10" s="78">
        <f>VLOOKUP(GroupVertices[[#This Row],[Vertex]],Vertices[],MATCH("ID",Vertices[[#Headers],[Vertex]:[Vertex Content Word Count]],0),FALSE)</f>
        <v>82</v>
      </c>
    </row>
    <row r="11" spans="1:3" ht="15">
      <c r="A11" s="78" t="s">
        <v>1935</v>
      </c>
      <c r="B11" s="84" t="s">
        <v>297</v>
      </c>
      <c r="C11" s="78">
        <f>VLOOKUP(GroupVertices[[#This Row],[Vertex]],Vertices[],MATCH("ID",Vertices[[#Headers],[Vertex]:[Vertex Content Word Count]],0),FALSE)</f>
        <v>81</v>
      </c>
    </row>
    <row r="12" spans="1:3" ht="15">
      <c r="A12" s="78" t="s">
        <v>1935</v>
      </c>
      <c r="B12" s="84" t="s">
        <v>296</v>
      </c>
      <c r="C12" s="78">
        <f>VLOOKUP(GroupVertices[[#This Row],[Vertex]],Vertices[],MATCH("ID",Vertices[[#Headers],[Vertex]:[Vertex Content Word Count]],0),FALSE)</f>
        <v>80</v>
      </c>
    </row>
    <row r="13" spans="1:3" ht="15">
      <c r="A13" s="78" t="s">
        <v>1935</v>
      </c>
      <c r="B13" s="84" t="s">
        <v>257</v>
      </c>
      <c r="C13" s="78">
        <f>VLOOKUP(GroupVertices[[#This Row],[Vertex]],Vertices[],MATCH("ID",Vertices[[#Headers],[Vertex]:[Vertex Content Word Count]],0),FALSE)</f>
        <v>79</v>
      </c>
    </row>
    <row r="14" spans="1:3" ht="15">
      <c r="A14" s="78" t="s">
        <v>1935</v>
      </c>
      <c r="B14" s="84" t="s">
        <v>254</v>
      </c>
      <c r="C14" s="78">
        <f>VLOOKUP(GroupVertices[[#This Row],[Vertex]],Vertices[],MATCH("ID",Vertices[[#Headers],[Vertex]:[Vertex Content Word Count]],0),FALSE)</f>
        <v>71</v>
      </c>
    </row>
    <row r="15" spans="1:3" ht="15">
      <c r="A15" s="78" t="s">
        <v>1935</v>
      </c>
      <c r="B15" s="84" t="s">
        <v>293</v>
      </c>
      <c r="C15" s="78">
        <f>VLOOKUP(GroupVertices[[#This Row],[Vertex]],Vertices[],MATCH("ID",Vertices[[#Headers],[Vertex]:[Vertex Content Word Count]],0),FALSE)</f>
        <v>76</v>
      </c>
    </row>
    <row r="16" spans="1:3" ht="15">
      <c r="A16" s="78" t="s">
        <v>1935</v>
      </c>
      <c r="B16" s="84" t="s">
        <v>292</v>
      </c>
      <c r="C16" s="78">
        <f>VLOOKUP(GroupVertices[[#This Row],[Vertex]],Vertices[],MATCH("ID",Vertices[[#Headers],[Vertex]:[Vertex Content Word Count]],0),FALSE)</f>
        <v>75</v>
      </c>
    </row>
    <row r="17" spans="1:3" ht="15">
      <c r="A17" s="78" t="s">
        <v>1935</v>
      </c>
      <c r="B17" s="84" t="s">
        <v>255</v>
      </c>
      <c r="C17" s="78">
        <f>VLOOKUP(GroupVertices[[#This Row],[Vertex]],Vertices[],MATCH("ID",Vertices[[#Headers],[Vertex]:[Vertex Content Word Count]],0),FALSE)</f>
        <v>73</v>
      </c>
    </row>
    <row r="18" spans="1:3" ht="15">
      <c r="A18" s="78" t="s">
        <v>1935</v>
      </c>
      <c r="B18" s="84" t="s">
        <v>291</v>
      </c>
      <c r="C18" s="78">
        <f>VLOOKUP(GroupVertices[[#This Row],[Vertex]],Vertices[],MATCH("ID",Vertices[[#Headers],[Vertex]:[Vertex Content Word Count]],0),FALSE)</f>
        <v>74</v>
      </c>
    </row>
    <row r="19" spans="1:3" ht="15">
      <c r="A19" s="78" t="s">
        <v>1935</v>
      </c>
      <c r="B19" s="84" t="s">
        <v>290</v>
      </c>
      <c r="C19" s="78">
        <f>VLOOKUP(GroupVertices[[#This Row],[Vertex]],Vertices[],MATCH("ID",Vertices[[#Headers],[Vertex]:[Vertex Content Word Count]],0),FALSE)</f>
        <v>72</v>
      </c>
    </row>
    <row r="20" spans="1:3" ht="15">
      <c r="A20" s="78" t="s">
        <v>1935</v>
      </c>
      <c r="B20" s="84" t="s">
        <v>238</v>
      </c>
      <c r="C20" s="78">
        <f>VLOOKUP(GroupVertices[[#This Row],[Vertex]],Vertices[],MATCH("ID",Vertices[[#Headers],[Vertex]:[Vertex Content Word Count]],0),FALSE)</f>
        <v>52</v>
      </c>
    </row>
    <row r="21" spans="1:3" ht="15">
      <c r="A21" s="78" t="s">
        <v>1935</v>
      </c>
      <c r="B21" s="84" t="s">
        <v>235</v>
      </c>
      <c r="C21" s="78">
        <f>VLOOKUP(GroupVertices[[#This Row],[Vertex]],Vertices[],MATCH("ID",Vertices[[#Headers],[Vertex]:[Vertex Content Word Count]],0),FALSE)</f>
        <v>51</v>
      </c>
    </row>
    <row r="22" spans="1:3" ht="15">
      <c r="A22" s="78" t="s">
        <v>1935</v>
      </c>
      <c r="B22" s="84" t="s">
        <v>232</v>
      </c>
      <c r="C22" s="78">
        <f>VLOOKUP(GroupVertices[[#This Row],[Vertex]],Vertices[],MATCH("ID",Vertices[[#Headers],[Vertex]:[Vertex Content Word Count]],0),FALSE)</f>
        <v>46</v>
      </c>
    </row>
    <row r="23" spans="1:3" ht="15">
      <c r="A23" s="78" t="s">
        <v>1935</v>
      </c>
      <c r="B23" s="84" t="s">
        <v>224</v>
      </c>
      <c r="C23" s="78">
        <f>VLOOKUP(GroupVertices[[#This Row],[Vertex]],Vertices[],MATCH("ID",Vertices[[#Headers],[Vertex]:[Vertex Content Word Count]],0),FALSE)</f>
        <v>30</v>
      </c>
    </row>
    <row r="24" spans="1:3" ht="15">
      <c r="A24" s="78" t="s">
        <v>1935</v>
      </c>
      <c r="B24" s="84" t="s">
        <v>223</v>
      </c>
      <c r="C24" s="78">
        <f>VLOOKUP(GroupVertices[[#This Row],[Vertex]],Vertices[],MATCH("ID",Vertices[[#Headers],[Vertex]:[Vertex Content Word Count]],0),FALSE)</f>
        <v>29</v>
      </c>
    </row>
    <row r="25" spans="1:3" ht="15">
      <c r="A25" s="78" t="s">
        <v>1935</v>
      </c>
      <c r="B25" s="84" t="s">
        <v>222</v>
      </c>
      <c r="C25" s="78">
        <f>VLOOKUP(GroupVertices[[#This Row],[Vertex]],Vertices[],MATCH("ID",Vertices[[#Headers],[Vertex]:[Vertex Content Word Count]],0),FALSE)</f>
        <v>28</v>
      </c>
    </row>
    <row r="26" spans="1:3" ht="15">
      <c r="A26" s="78" t="s">
        <v>1935</v>
      </c>
      <c r="B26" s="84" t="s">
        <v>221</v>
      </c>
      <c r="C26" s="78">
        <f>VLOOKUP(GroupVertices[[#This Row],[Vertex]],Vertices[],MATCH("ID",Vertices[[#Headers],[Vertex]:[Vertex Content Word Count]],0),FALSE)</f>
        <v>27</v>
      </c>
    </row>
    <row r="27" spans="1:3" ht="15">
      <c r="A27" s="78" t="s">
        <v>1935</v>
      </c>
      <c r="B27" s="84" t="s">
        <v>216</v>
      </c>
      <c r="C27" s="78">
        <f>VLOOKUP(GroupVertices[[#This Row],[Vertex]],Vertices[],MATCH("ID",Vertices[[#Headers],[Vertex]:[Vertex Content Word Count]],0),FALSE)</f>
        <v>13</v>
      </c>
    </row>
    <row r="28" spans="1:3" ht="15">
      <c r="A28" s="78" t="s">
        <v>1936</v>
      </c>
      <c r="B28" s="84" t="s">
        <v>270</v>
      </c>
      <c r="C28" s="78">
        <f>VLOOKUP(GroupVertices[[#This Row],[Vertex]],Vertices[],MATCH("ID",Vertices[[#Headers],[Vertex]:[Vertex Content Word Count]],0),FALSE)</f>
        <v>97</v>
      </c>
    </row>
    <row r="29" spans="1:3" ht="15">
      <c r="A29" s="78" t="s">
        <v>1936</v>
      </c>
      <c r="B29" s="84" t="s">
        <v>262</v>
      </c>
      <c r="C29" s="78">
        <f>VLOOKUP(GroupVertices[[#This Row],[Vertex]],Vertices[],MATCH("ID",Vertices[[#Headers],[Vertex]:[Vertex Content Word Count]],0),FALSE)</f>
        <v>7</v>
      </c>
    </row>
    <row r="30" spans="1:3" ht="15">
      <c r="A30" s="78" t="s">
        <v>1936</v>
      </c>
      <c r="B30" s="84" t="s">
        <v>268</v>
      </c>
      <c r="C30" s="78">
        <f>VLOOKUP(GroupVertices[[#This Row],[Vertex]],Vertices[],MATCH("ID",Vertices[[#Headers],[Vertex]:[Vertex Content Word Count]],0),FALSE)</f>
        <v>95</v>
      </c>
    </row>
    <row r="31" spans="1:3" ht="15">
      <c r="A31" s="78" t="s">
        <v>1936</v>
      </c>
      <c r="B31" s="84" t="s">
        <v>306</v>
      </c>
      <c r="C31" s="78">
        <f>VLOOKUP(GroupVertices[[#This Row],[Vertex]],Vertices[],MATCH("ID",Vertices[[#Headers],[Vertex]:[Vertex Content Word Count]],0),FALSE)</f>
        <v>92</v>
      </c>
    </row>
    <row r="32" spans="1:3" ht="15">
      <c r="A32" s="78" t="s">
        <v>1936</v>
      </c>
      <c r="B32" s="84" t="s">
        <v>295</v>
      </c>
      <c r="C32" s="78">
        <f>VLOOKUP(GroupVertices[[#This Row],[Vertex]],Vertices[],MATCH("ID",Vertices[[#Headers],[Vertex]:[Vertex Content Word Count]],0),FALSE)</f>
        <v>78</v>
      </c>
    </row>
    <row r="33" spans="1:3" ht="15">
      <c r="A33" s="78" t="s">
        <v>1936</v>
      </c>
      <c r="B33" s="84" t="s">
        <v>256</v>
      </c>
      <c r="C33" s="78">
        <f>VLOOKUP(GroupVertices[[#This Row],[Vertex]],Vertices[],MATCH("ID",Vertices[[#Headers],[Vertex]:[Vertex Content Word Count]],0),FALSE)</f>
        <v>34</v>
      </c>
    </row>
    <row r="34" spans="1:3" ht="15">
      <c r="A34" s="78" t="s">
        <v>1936</v>
      </c>
      <c r="B34" s="84" t="s">
        <v>294</v>
      </c>
      <c r="C34" s="78">
        <f>VLOOKUP(GroupVertices[[#This Row],[Vertex]],Vertices[],MATCH("ID",Vertices[[#Headers],[Vertex]:[Vertex Content Word Count]],0),FALSE)</f>
        <v>77</v>
      </c>
    </row>
    <row r="35" spans="1:3" ht="15">
      <c r="A35" s="78" t="s">
        <v>1936</v>
      </c>
      <c r="B35" s="84" t="s">
        <v>242</v>
      </c>
      <c r="C35" s="78">
        <f>VLOOKUP(GroupVertices[[#This Row],[Vertex]],Vertices[],MATCH("ID",Vertices[[#Headers],[Vertex]:[Vertex Content Word Count]],0),FALSE)</f>
        <v>6</v>
      </c>
    </row>
    <row r="36" spans="1:3" ht="15">
      <c r="A36" s="78" t="s">
        <v>1936</v>
      </c>
      <c r="B36" s="84" t="s">
        <v>239</v>
      </c>
      <c r="C36" s="78">
        <f>VLOOKUP(GroupVertices[[#This Row],[Vertex]],Vertices[],MATCH("ID",Vertices[[#Headers],[Vertex]:[Vertex Content Word Count]],0),FALSE)</f>
        <v>55</v>
      </c>
    </row>
    <row r="37" spans="1:3" ht="15">
      <c r="A37" s="78" t="s">
        <v>1936</v>
      </c>
      <c r="B37" s="84" t="s">
        <v>263</v>
      </c>
      <c r="C37" s="78">
        <f>VLOOKUP(GroupVertices[[#This Row],[Vertex]],Vertices[],MATCH("ID",Vertices[[#Headers],[Vertex]:[Vertex Content Word Count]],0),FALSE)</f>
        <v>8</v>
      </c>
    </row>
    <row r="38" spans="1:3" ht="15">
      <c r="A38" s="78" t="s">
        <v>1936</v>
      </c>
      <c r="B38" s="84" t="s">
        <v>271</v>
      </c>
      <c r="C38" s="78">
        <f>VLOOKUP(GroupVertices[[#This Row],[Vertex]],Vertices[],MATCH("ID",Vertices[[#Headers],[Vertex]:[Vertex Content Word Count]],0),FALSE)</f>
        <v>5</v>
      </c>
    </row>
    <row r="39" spans="1:3" ht="15">
      <c r="A39" s="78" t="s">
        <v>1936</v>
      </c>
      <c r="B39" s="84" t="s">
        <v>233</v>
      </c>
      <c r="C39" s="78">
        <f>VLOOKUP(GroupVertices[[#This Row],[Vertex]],Vertices[],MATCH("ID",Vertices[[#Headers],[Vertex]:[Vertex Content Word Count]],0),FALSE)</f>
        <v>47</v>
      </c>
    </row>
    <row r="40" spans="1:3" ht="15">
      <c r="A40" s="78" t="s">
        <v>1936</v>
      </c>
      <c r="B40" s="84" t="s">
        <v>284</v>
      </c>
      <c r="C40" s="78">
        <f>VLOOKUP(GroupVertices[[#This Row],[Vertex]],Vertices[],MATCH("ID",Vertices[[#Headers],[Vertex]:[Vertex Content Word Count]],0),FALSE)</f>
        <v>48</v>
      </c>
    </row>
    <row r="41" spans="1:3" ht="15">
      <c r="A41" s="78" t="s">
        <v>1936</v>
      </c>
      <c r="B41" s="84" t="s">
        <v>230</v>
      </c>
      <c r="C41" s="78">
        <f>VLOOKUP(GroupVertices[[#This Row],[Vertex]],Vertices[],MATCH("ID",Vertices[[#Headers],[Vertex]:[Vertex Content Word Count]],0),FALSE)</f>
        <v>40</v>
      </c>
    </row>
    <row r="42" spans="1:3" ht="15">
      <c r="A42" s="78" t="s">
        <v>1936</v>
      </c>
      <c r="B42" s="84" t="s">
        <v>241</v>
      </c>
      <c r="C42" s="78">
        <f>VLOOKUP(GroupVertices[[#This Row],[Vertex]],Vertices[],MATCH("ID",Vertices[[#Headers],[Vertex]:[Vertex Content Word Count]],0),FALSE)</f>
        <v>39</v>
      </c>
    </row>
    <row r="43" spans="1:3" ht="15">
      <c r="A43" s="78" t="s">
        <v>1936</v>
      </c>
      <c r="B43" s="84" t="s">
        <v>240</v>
      </c>
      <c r="C43" s="78">
        <f>VLOOKUP(GroupVertices[[#This Row],[Vertex]],Vertices[],MATCH("ID",Vertices[[#Headers],[Vertex]:[Vertex Content Word Count]],0),FALSE)</f>
        <v>38</v>
      </c>
    </row>
    <row r="44" spans="1:3" ht="15">
      <c r="A44" s="78" t="s">
        <v>1936</v>
      </c>
      <c r="B44" s="84" t="s">
        <v>229</v>
      </c>
      <c r="C44" s="78">
        <f>VLOOKUP(GroupVertices[[#This Row],[Vertex]],Vertices[],MATCH("ID",Vertices[[#Headers],[Vertex]:[Vertex Content Word Count]],0),FALSE)</f>
        <v>37</v>
      </c>
    </row>
    <row r="45" spans="1:3" ht="15">
      <c r="A45" s="78" t="s">
        <v>1936</v>
      </c>
      <c r="B45" s="84" t="s">
        <v>214</v>
      </c>
      <c r="C45" s="78">
        <f>VLOOKUP(GroupVertices[[#This Row],[Vertex]],Vertices[],MATCH("ID",Vertices[[#Headers],[Vertex]:[Vertex Content Word Count]],0),FALSE)</f>
        <v>10</v>
      </c>
    </row>
    <row r="46" spans="1:3" ht="15">
      <c r="A46" s="78" t="s">
        <v>1936</v>
      </c>
      <c r="B46" s="84" t="s">
        <v>213</v>
      </c>
      <c r="C46" s="78">
        <f>VLOOKUP(GroupVertices[[#This Row],[Vertex]],Vertices[],MATCH("ID",Vertices[[#Headers],[Vertex]:[Vertex Content Word Count]],0),FALSE)</f>
        <v>9</v>
      </c>
    </row>
    <row r="47" spans="1:3" ht="15">
      <c r="A47" s="78" t="s">
        <v>1936</v>
      </c>
      <c r="B47" s="84" t="s">
        <v>212</v>
      </c>
      <c r="C47" s="78">
        <f>VLOOKUP(GroupVertices[[#This Row],[Vertex]],Vertices[],MATCH("ID",Vertices[[#Headers],[Vertex]:[Vertex Content Word Count]],0),FALSE)</f>
        <v>3</v>
      </c>
    </row>
    <row r="48" spans="1:3" ht="15">
      <c r="A48" s="78" t="s">
        <v>1937</v>
      </c>
      <c r="B48" s="84" t="s">
        <v>305</v>
      </c>
      <c r="C48" s="78">
        <f>VLOOKUP(GroupVertices[[#This Row],[Vertex]],Vertices[],MATCH("ID",Vertices[[#Headers],[Vertex]:[Vertex Content Word Count]],0),FALSE)</f>
        <v>91</v>
      </c>
    </row>
    <row r="49" spans="1:3" ht="15">
      <c r="A49" s="78" t="s">
        <v>1937</v>
      </c>
      <c r="B49" s="84" t="s">
        <v>253</v>
      </c>
      <c r="C49" s="78">
        <f>VLOOKUP(GroupVertices[[#This Row],[Vertex]],Vertices[],MATCH("ID",Vertices[[#Headers],[Vertex]:[Vertex Content Word Count]],0),FALSE)</f>
        <v>68</v>
      </c>
    </row>
    <row r="50" spans="1:3" ht="15">
      <c r="A50" s="78" t="s">
        <v>1937</v>
      </c>
      <c r="B50" s="84" t="s">
        <v>265</v>
      </c>
      <c r="C50" s="78">
        <f>VLOOKUP(GroupVertices[[#This Row],[Vertex]],Vertices[],MATCH("ID",Vertices[[#Headers],[Vertex]:[Vertex Content Word Count]],0),FALSE)</f>
        <v>26</v>
      </c>
    </row>
    <row r="51" spans="1:3" ht="15">
      <c r="A51" s="78" t="s">
        <v>1937</v>
      </c>
      <c r="B51" s="84" t="s">
        <v>289</v>
      </c>
      <c r="C51" s="78">
        <f>VLOOKUP(GroupVertices[[#This Row],[Vertex]],Vertices[],MATCH("ID",Vertices[[#Headers],[Vertex]:[Vertex Content Word Count]],0),FALSE)</f>
        <v>70</v>
      </c>
    </row>
    <row r="52" spans="1:3" ht="15">
      <c r="A52" s="78" t="s">
        <v>1937</v>
      </c>
      <c r="B52" s="84" t="s">
        <v>288</v>
      </c>
      <c r="C52" s="78">
        <f>VLOOKUP(GroupVertices[[#This Row],[Vertex]],Vertices[],MATCH("ID",Vertices[[#Headers],[Vertex]:[Vertex Content Word Count]],0),FALSE)</f>
        <v>69</v>
      </c>
    </row>
    <row r="53" spans="1:3" ht="15">
      <c r="A53" s="78" t="s">
        <v>1937</v>
      </c>
      <c r="B53" s="84" t="s">
        <v>278</v>
      </c>
      <c r="C53" s="78">
        <f>VLOOKUP(GroupVertices[[#This Row],[Vertex]],Vertices[],MATCH("ID",Vertices[[#Headers],[Vertex]:[Vertex Content Word Count]],0),FALSE)</f>
        <v>25</v>
      </c>
    </row>
    <row r="54" spans="1:3" ht="15">
      <c r="A54" s="78" t="s">
        <v>1937</v>
      </c>
      <c r="B54" s="84" t="s">
        <v>264</v>
      </c>
      <c r="C54" s="78">
        <f>VLOOKUP(GroupVertices[[#This Row],[Vertex]],Vertices[],MATCH("ID",Vertices[[#Headers],[Vertex]:[Vertex Content Word Count]],0),FALSE)</f>
        <v>18</v>
      </c>
    </row>
    <row r="55" spans="1:3" ht="15">
      <c r="A55" s="78" t="s">
        <v>1937</v>
      </c>
      <c r="B55" s="84" t="s">
        <v>287</v>
      </c>
      <c r="C55" s="78">
        <f>VLOOKUP(GroupVertices[[#This Row],[Vertex]],Vertices[],MATCH("ID",Vertices[[#Headers],[Vertex]:[Vertex Content Word Count]],0),FALSE)</f>
        <v>67</v>
      </c>
    </row>
    <row r="56" spans="1:3" ht="15">
      <c r="A56" s="78" t="s">
        <v>1937</v>
      </c>
      <c r="B56" s="84" t="s">
        <v>251</v>
      </c>
      <c r="C56" s="78">
        <f>VLOOKUP(GroupVertices[[#This Row],[Vertex]],Vertices[],MATCH("ID",Vertices[[#Headers],[Vertex]:[Vertex Content Word Count]],0),FALSE)</f>
        <v>50</v>
      </c>
    </row>
    <row r="57" spans="1:3" ht="15">
      <c r="A57" s="78" t="s">
        <v>1937</v>
      </c>
      <c r="B57" s="84" t="s">
        <v>244</v>
      </c>
      <c r="C57" s="78">
        <f>VLOOKUP(GroupVertices[[#This Row],[Vertex]],Vertices[],MATCH("ID",Vertices[[#Headers],[Vertex]:[Vertex Content Word Count]],0),FALSE)</f>
        <v>62</v>
      </c>
    </row>
    <row r="58" spans="1:3" ht="15">
      <c r="A58" s="78" t="s">
        <v>1937</v>
      </c>
      <c r="B58" s="84" t="s">
        <v>237</v>
      </c>
      <c r="C58" s="78">
        <f>VLOOKUP(GroupVertices[[#This Row],[Vertex]],Vertices[],MATCH("ID",Vertices[[#Headers],[Vertex]:[Vertex Content Word Count]],0),FALSE)</f>
        <v>54</v>
      </c>
    </row>
    <row r="59" spans="1:3" ht="15">
      <c r="A59" s="78" t="s">
        <v>1937</v>
      </c>
      <c r="B59" s="84" t="s">
        <v>236</v>
      </c>
      <c r="C59" s="78">
        <f>VLOOKUP(GroupVertices[[#This Row],[Vertex]],Vertices[],MATCH("ID",Vertices[[#Headers],[Vertex]:[Vertex Content Word Count]],0),FALSE)</f>
        <v>53</v>
      </c>
    </row>
    <row r="60" spans="1:3" ht="15">
      <c r="A60" s="78" t="s">
        <v>1937</v>
      </c>
      <c r="B60" s="84" t="s">
        <v>234</v>
      </c>
      <c r="C60" s="78">
        <f>VLOOKUP(GroupVertices[[#This Row],[Vertex]],Vertices[],MATCH("ID",Vertices[[#Headers],[Vertex]:[Vertex Content Word Count]],0),FALSE)</f>
        <v>49</v>
      </c>
    </row>
    <row r="61" spans="1:3" ht="15">
      <c r="A61" s="78" t="s">
        <v>1937</v>
      </c>
      <c r="B61" s="84" t="s">
        <v>220</v>
      </c>
      <c r="C61" s="78">
        <f>VLOOKUP(GroupVertices[[#This Row],[Vertex]],Vertices[],MATCH("ID",Vertices[[#Headers],[Vertex]:[Vertex Content Word Count]],0),FALSE)</f>
        <v>24</v>
      </c>
    </row>
    <row r="62" spans="1:3" ht="15">
      <c r="A62" s="78" t="s">
        <v>1937</v>
      </c>
      <c r="B62" s="84" t="s">
        <v>218</v>
      </c>
      <c r="C62" s="78">
        <f>VLOOKUP(GroupVertices[[#This Row],[Vertex]],Vertices[],MATCH("ID",Vertices[[#Headers],[Vertex]:[Vertex Content Word Count]],0),FALSE)</f>
        <v>17</v>
      </c>
    </row>
    <row r="63" spans="1:3" ht="15">
      <c r="A63" s="78" t="s">
        <v>1938</v>
      </c>
      <c r="B63" s="84" t="s">
        <v>260</v>
      </c>
      <c r="C63" s="78">
        <f>VLOOKUP(GroupVertices[[#This Row],[Vertex]],Vertices[],MATCH("ID",Vertices[[#Headers],[Vertex]:[Vertex Content Word Count]],0),FALSE)</f>
        <v>90</v>
      </c>
    </row>
    <row r="64" spans="1:3" ht="15">
      <c r="A64" s="78" t="s">
        <v>1938</v>
      </c>
      <c r="B64" s="84" t="s">
        <v>259</v>
      </c>
      <c r="C64" s="78">
        <f>VLOOKUP(GroupVertices[[#This Row],[Vertex]],Vertices[],MATCH("ID",Vertices[[#Headers],[Vertex]:[Vertex Content Word Count]],0),FALSE)</f>
        <v>60</v>
      </c>
    </row>
    <row r="65" spans="1:3" ht="15">
      <c r="A65" s="78" t="s">
        <v>1938</v>
      </c>
      <c r="B65" s="84" t="s">
        <v>249</v>
      </c>
      <c r="C65" s="78">
        <f>VLOOKUP(GroupVertices[[#This Row],[Vertex]],Vertices[],MATCH("ID",Vertices[[#Headers],[Vertex]:[Vertex Content Word Count]],0),FALSE)</f>
        <v>66</v>
      </c>
    </row>
    <row r="66" spans="1:3" ht="15">
      <c r="A66" s="78" t="s">
        <v>1938</v>
      </c>
      <c r="B66" s="84" t="s">
        <v>261</v>
      </c>
      <c r="C66" s="78">
        <f>VLOOKUP(GroupVertices[[#This Row],[Vertex]],Vertices[],MATCH("ID",Vertices[[#Headers],[Vertex]:[Vertex Content Word Count]],0),FALSE)</f>
        <v>59</v>
      </c>
    </row>
    <row r="67" spans="1:3" ht="15">
      <c r="A67" s="78" t="s">
        <v>1938</v>
      </c>
      <c r="B67" s="84" t="s">
        <v>245</v>
      </c>
      <c r="C67" s="78">
        <f>VLOOKUP(GroupVertices[[#This Row],[Vertex]],Vertices[],MATCH("ID",Vertices[[#Headers],[Vertex]:[Vertex Content Word Count]],0),FALSE)</f>
        <v>61</v>
      </c>
    </row>
    <row r="68" spans="1:3" ht="15">
      <c r="A68" s="78" t="s">
        <v>1938</v>
      </c>
      <c r="B68" s="84" t="s">
        <v>250</v>
      </c>
      <c r="C68" s="78">
        <f>VLOOKUP(GroupVertices[[#This Row],[Vertex]],Vertices[],MATCH("ID",Vertices[[#Headers],[Vertex]:[Vertex Content Word Count]],0),FALSE)</f>
        <v>57</v>
      </c>
    </row>
    <row r="69" spans="1:3" ht="15">
      <c r="A69" s="78" t="s">
        <v>1938</v>
      </c>
      <c r="B69" s="84" t="s">
        <v>285</v>
      </c>
      <c r="C69" s="78">
        <f>VLOOKUP(GroupVertices[[#This Row],[Vertex]],Vertices[],MATCH("ID",Vertices[[#Headers],[Vertex]:[Vertex Content Word Count]],0),FALSE)</f>
        <v>58</v>
      </c>
    </row>
    <row r="70" spans="1:3" ht="15">
      <c r="A70" s="78" t="s">
        <v>1938</v>
      </c>
      <c r="B70" s="84" t="s">
        <v>286</v>
      </c>
      <c r="C70" s="78">
        <f>VLOOKUP(GroupVertices[[#This Row],[Vertex]],Vertices[],MATCH("ID",Vertices[[#Headers],[Vertex]:[Vertex Content Word Count]],0),FALSE)</f>
        <v>64</v>
      </c>
    </row>
    <row r="71" spans="1:3" ht="15">
      <c r="A71" s="78" t="s">
        <v>1938</v>
      </c>
      <c r="B71" s="84" t="s">
        <v>246</v>
      </c>
      <c r="C71" s="78">
        <f>VLOOKUP(GroupVertices[[#This Row],[Vertex]],Vertices[],MATCH("ID",Vertices[[#Headers],[Vertex]:[Vertex Content Word Count]],0),FALSE)</f>
        <v>63</v>
      </c>
    </row>
    <row r="72" spans="1:3" ht="15">
      <c r="A72" s="78" t="s">
        <v>1938</v>
      </c>
      <c r="B72" s="84" t="s">
        <v>243</v>
      </c>
      <c r="C72" s="78">
        <f>VLOOKUP(GroupVertices[[#This Row],[Vertex]],Vertices[],MATCH("ID",Vertices[[#Headers],[Vertex]:[Vertex Content Word Count]],0),FALSE)</f>
        <v>56</v>
      </c>
    </row>
    <row r="73" spans="1:3" ht="15">
      <c r="A73" s="78" t="s">
        <v>1939</v>
      </c>
      <c r="B73" s="84" t="s">
        <v>228</v>
      </c>
      <c r="C73" s="78">
        <f>VLOOKUP(GroupVertices[[#This Row],[Vertex]],Vertices[],MATCH("ID",Vertices[[#Headers],[Vertex]:[Vertex Content Word Count]],0),FALSE)</f>
        <v>36</v>
      </c>
    </row>
    <row r="74" spans="1:3" ht="15">
      <c r="A74" s="78" t="s">
        <v>1939</v>
      </c>
      <c r="B74" s="84" t="s">
        <v>247</v>
      </c>
      <c r="C74" s="78">
        <f>VLOOKUP(GroupVertices[[#This Row],[Vertex]],Vertices[],MATCH("ID",Vertices[[#Headers],[Vertex]:[Vertex Content Word Count]],0),FALSE)</f>
        <v>12</v>
      </c>
    </row>
    <row r="75" spans="1:3" ht="15">
      <c r="A75" s="78" t="s">
        <v>1939</v>
      </c>
      <c r="B75" s="84" t="s">
        <v>227</v>
      </c>
      <c r="C75" s="78">
        <f>VLOOKUP(GroupVertices[[#This Row],[Vertex]],Vertices[],MATCH("ID",Vertices[[#Headers],[Vertex]:[Vertex Content Word Count]],0),FALSE)</f>
        <v>35</v>
      </c>
    </row>
    <row r="76" spans="1:3" ht="15">
      <c r="A76" s="78" t="s">
        <v>1939</v>
      </c>
      <c r="B76" s="84" t="s">
        <v>226</v>
      </c>
      <c r="C76" s="78">
        <f>VLOOKUP(GroupVertices[[#This Row],[Vertex]],Vertices[],MATCH("ID",Vertices[[#Headers],[Vertex]:[Vertex Content Word Count]],0),FALSE)</f>
        <v>32</v>
      </c>
    </row>
    <row r="77" spans="1:3" ht="15">
      <c r="A77" s="78" t="s">
        <v>1939</v>
      </c>
      <c r="B77" s="84" t="s">
        <v>279</v>
      </c>
      <c r="C77" s="78">
        <f>VLOOKUP(GroupVertices[[#This Row],[Vertex]],Vertices[],MATCH("ID",Vertices[[#Headers],[Vertex]:[Vertex Content Word Count]],0),FALSE)</f>
        <v>33</v>
      </c>
    </row>
    <row r="78" spans="1:3" ht="15">
      <c r="A78" s="78" t="s">
        <v>1939</v>
      </c>
      <c r="B78" s="84" t="s">
        <v>225</v>
      </c>
      <c r="C78" s="78">
        <f>VLOOKUP(GroupVertices[[#This Row],[Vertex]],Vertices[],MATCH("ID",Vertices[[#Headers],[Vertex]:[Vertex Content Word Count]],0),FALSE)</f>
        <v>31</v>
      </c>
    </row>
    <row r="79" spans="1:3" ht="15">
      <c r="A79" s="78" t="s">
        <v>1939</v>
      </c>
      <c r="B79" s="84" t="s">
        <v>215</v>
      </c>
      <c r="C79" s="78">
        <f>VLOOKUP(GroupVertices[[#This Row],[Vertex]],Vertices[],MATCH("ID",Vertices[[#Headers],[Vertex]:[Vertex Content Word Count]],0),FALSE)</f>
        <v>11</v>
      </c>
    </row>
    <row r="80" spans="1:3" ht="15">
      <c r="A80" s="78" t="s">
        <v>1940</v>
      </c>
      <c r="B80" s="84" t="s">
        <v>231</v>
      </c>
      <c r="C80" s="78">
        <f>VLOOKUP(GroupVertices[[#This Row],[Vertex]],Vertices[],MATCH("ID",Vertices[[#Headers],[Vertex]:[Vertex Content Word Count]],0),FALSE)</f>
        <v>41</v>
      </c>
    </row>
    <row r="81" spans="1:3" ht="15">
      <c r="A81" s="78" t="s">
        <v>1940</v>
      </c>
      <c r="B81" s="84" t="s">
        <v>283</v>
      </c>
      <c r="C81" s="78">
        <f>VLOOKUP(GroupVertices[[#This Row],[Vertex]],Vertices[],MATCH("ID",Vertices[[#Headers],[Vertex]:[Vertex Content Word Count]],0),FALSE)</f>
        <v>45</v>
      </c>
    </row>
    <row r="82" spans="1:3" ht="15">
      <c r="A82" s="78" t="s">
        <v>1940</v>
      </c>
      <c r="B82" s="84" t="s">
        <v>282</v>
      </c>
      <c r="C82" s="78">
        <f>VLOOKUP(GroupVertices[[#This Row],[Vertex]],Vertices[],MATCH("ID",Vertices[[#Headers],[Vertex]:[Vertex Content Word Count]],0),FALSE)</f>
        <v>44</v>
      </c>
    </row>
    <row r="83" spans="1:3" ht="15">
      <c r="A83" s="78" t="s">
        <v>1940</v>
      </c>
      <c r="B83" s="84" t="s">
        <v>281</v>
      </c>
      <c r="C83" s="78">
        <f>VLOOKUP(GroupVertices[[#This Row],[Vertex]],Vertices[],MATCH("ID",Vertices[[#Headers],[Vertex]:[Vertex Content Word Count]],0),FALSE)</f>
        <v>43</v>
      </c>
    </row>
    <row r="84" spans="1:3" ht="15">
      <c r="A84" s="78" t="s">
        <v>1940</v>
      </c>
      <c r="B84" s="84" t="s">
        <v>280</v>
      </c>
      <c r="C84" s="78">
        <f>VLOOKUP(GroupVertices[[#This Row],[Vertex]],Vertices[],MATCH("ID",Vertices[[#Headers],[Vertex]:[Vertex Content Word Count]],0),FALSE)</f>
        <v>42</v>
      </c>
    </row>
    <row r="85" spans="1:3" ht="15">
      <c r="A85" s="78" t="s">
        <v>1941</v>
      </c>
      <c r="B85" s="84" t="s">
        <v>219</v>
      </c>
      <c r="C85" s="78">
        <f>VLOOKUP(GroupVertices[[#This Row],[Vertex]],Vertices[],MATCH("ID",Vertices[[#Headers],[Vertex]:[Vertex Content Word Count]],0),FALSE)</f>
        <v>19</v>
      </c>
    </row>
    <row r="86" spans="1:3" ht="15">
      <c r="A86" s="78" t="s">
        <v>1941</v>
      </c>
      <c r="B86" s="84" t="s">
        <v>277</v>
      </c>
      <c r="C86" s="78">
        <f>VLOOKUP(GroupVertices[[#This Row],[Vertex]],Vertices[],MATCH("ID",Vertices[[#Headers],[Vertex]:[Vertex Content Word Count]],0),FALSE)</f>
        <v>23</v>
      </c>
    </row>
    <row r="87" spans="1:3" ht="15">
      <c r="A87" s="78" t="s">
        <v>1941</v>
      </c>
      <c r="B87" s="84" t="s">
        <v>276</v>
      </c>
      <c r="C87" s="78">
        <f>VLOOKUP(GroupVertices[[#This Row],[Vertex]],Vertices[],MATCH("ID",Vertices[[#Headers],[Vertex]:[Vertex Content Word Count]],0),FALSE)</f>
        <v>22</v>
      </c>
    </row>
    <row r="88" spans="1:3" ht="15">
      <c r="A88" s="78" t="s">
        <v>1941</v>
      </c>
      <c r="B88" s="84" t="s">
        <v>275</v>
      </c>
      <c r="C88" s="78">
        <f>VLOOKUP(GroupVertices[[#This Row],[Vertex]],Vertices[],MATCH("ID",Vertices[[#Headers],[Vertex]:[Vertex Content Word Count]],0),FALSE)</f>
        <v>21</v>
      </c>
    </row>
    <row r="89" spans="1:3" ht="15">
      <c r="A89" s="78" t="s">
        <v>1941</v>
      </c>
      <c r="B89" s="84" t="s">
        <v>274</v>
      </c>
      <c r="C89" s="78">
        <f>VLOOKUP(GroupVertices[[#This Row],[Vertex]],Vertices[],MATCH("ID",Vertices[[#Headers],[Vertex]:[Vertex Content Word Count]],0),FALSE)</f>
        <v>20</v>
      </c>
    </row>
    <row r="90" spans="1:3" ht="15">
      <c r="A90" s="78" t="s">
        <v>1942</v>
      </c>
      <c r="B90" s="84" t="s">
        <v>273</v>
      </c>
      <c r="C90" s="78">
        <f>VLOOKUP(GroupVertices[[#This Row],[Vertex]],Vertices[],MATCH("ID",Vertices[[#Headers],[Vertex]:[Vertex Content Word Count]],0),FALSE)</f>
        <v>16</v>
      </c>
    </row>
    <row r="91" spans="1:3" ht="15">
      <c r="A91" s="78" t="s">
        <v>1942</v>
      </c>
      <c r="B91" s="84" t="s">
        <v>217</v>
      </c>
      <c r="C91" s="78">
        <f>VLOOKUP(GroupVertices[[#This Row],[Vertex]],Vertices[],MATCH("ID",Vertices[[#Headers],[Vertex]:[Vertex Content Word Count]],0),FALSE)</f>
        <v>14</v>
      </c>
    </row>
    <row r="92" spans="1:3" ht="15">
      <c r="A92" s="78" t="s">
        <v>1942</v>
      </c>
      <c r="B92" s="84" t="s">
        <v>272</v>
      </c>
      <c r="C92" s="78">
        <f>VLOOKUP(GroupVertices[[#This Row],[Vertex]],Vertices[],MATCH("ID",Vertices[[#Headers],[Vertex]:[Vertex Content Word Count]],0),FALSE)</f>
        <v>15</v>
      </c>
    </row>
    <row r="93" spans="1:3" ht="15">
      <c r="A93" s="78" t="s">
        <v>1943</v>
      </c>
      <c r="B93" s="84" t="s">
        <v>267</v>
      </c>
      <c r="C93" s="78">
        <f>VLOOKUP(GroupVertices[[#This Row],[Vertex]],Vertices[],MATCH("ID",Vertices[[#Headers],[Vertex]:[Vertex Content Word Count]],0),FALSE)</f>
        <v>94</v>
      </c>
    </row>
    <row r="94" spans="1:3" ht="15">
      <c r="A94" s="78" t="s">
        <v>1943</v>
      </c>
      <c r="B94" s="84" t="s">
        <v>266</v>
      </c>
      <c r="C94" s="78">
        <f>VLOOKUP(GroupVertices[[#This Row],[Vertex]],Vertices[],MATCH("ID",Vertices[[#Headers],[Vertex]:[Vertex Content Word Count]],0),FALSE)</f>
        <v>93</v>
      </c>
    </row>
    <row r="95" spans="1:3" ht="15">
      <c r="A95" s="78" t="s">
        <v>1944</v>
      </c>
      <c r="B95" s="84" t="s">
        <v>248</v>
      </c>
      <c r="C95" s="78">
        <f>VLOOKUP(GroupVertices[[#This Row],[Vertex]],Vertices[],MATCH("ID",Vertices[[#Headers],[Vertex]:[Vertex Content Word Count]],0),FALSE)</f>
        <v>65</v>
      </c>
    </row>
    <row r="96" spans="1:3" ht="15">
      <c r="A96" s="78" t="s">
        <v>1944</v>
      </c>
      <c r="B96" s="84" t="s">
        <v>269</v>
      </c>
      <c r="C96" s="78">
        <f>VLOOKUP(GroupVertices[[#This Row],[Vertex]],Vertices[],MATCH("ID",Vertices[[#Headers],[Vertex]:[Vertex Content Word Count]],0),FALSE)</f>
        <v>96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1961</v>
      </c>
      <c r="B2" s="34" t="s">
        <v>1896</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84</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16</v>
      </c>
      <c r="P2" s="37">
        <f>MIN(Vertices[PageRank])</f>
        <v>0.299286</v>
      </c>
      <c r="Q2" s="38">
        <f>COUNTIF(Vertices[PageRank],"&gt;= "&amp;P2)-COUNTIF(Vertices[PageRank],"&gt;="&amp;P3)</f>
        <v>35</v>
      </c>
      <c r="R2" s="37">
        <f>MIN(Vertices[Clustering Coefficient])</f>
        <v>0</v>
      </c>
      <c r="S2" s="43">
        <f>COUNTIF(Vertices[Clustering Coefficient],"&gt;= "&amp;R2)-COUNTIF(Vertices[Clustering Coefficient],"&gt;="&amp;R3)</f>
        <v>34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28</v>
      </c>
      <c r="H3" s="39">
        <f aca="true" t="shared" si="3" ref="H3:H26">H2+($H$57-$H$2)/BinDivisor</f>
        <v>0.6909090909090909</v>
      </c>
      <c r="I3" s="40">
        <f>COUNTIF(Vertices[Out-Degree],"&gt;= "&amp;H3)-COUNTIF(Vertices[Out-Degree],"&gt;="&amp;H4)</f>
        <v>15</v>
      </c>
      <c r="J3" s="39">
        <f aca="true" t="shared" si="4" ref="J3:J26">J2+($J$57-$J$2)/BinDivisor</f>
        <v>121.78688310909091</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0.0014597090909090908</v>
      </c>
      <c r="O3" s="40">
        <f>COUNTIF(Vertices[Eigenvector Centrality],"&gt;= "&amp;N3)-COUNTIF(Vertices[Eigenvector Centrality],"&gt;="&amp;N4)</f>
        <v>1</v>
      </c>
      <c r="P3" s="39">
        <f aca="true" t="shared" si="7" ref="P3:P26">P2+($P$57-$P$2)/BinDivisor</f>
        <v>0.5467288909090909</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1.709090909090909</v>
      </c>
      <c r="G4" s="38">
        <f>COUNTIF(Vertices[In-Degree],"&gt;= "&amp;F4)-COUNTIF(Vertices[In-Degree],"&gt;="&amp;F5)</f>
        <v>10</v>
      </c>
      <c r="H4" s="37">
        <f t="shared" si="3"/>
        <v>1.3818181818181818</v>
      </c>
      <c r="I4" s="38">
        <f>COUNTIF(Vertices[Out-Degree],"&gt;= "&amp;H4)-COUNTIF(Vertices[Out-Degree],"&gt;="&amp;H5)</f>
        <v>13</v>
      </c>
      <c r="J4" s="37">
        <f t="shared" si="4"/>
        <v>243.57376621818182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0.0029194181818181816</v>
      </c>
      <c r="O4" s="38">
        <f>COUNTIF(Vertices[Eigenvector Centrality],"&gt;= "&amp;N4)-COUNTIF(Vertices[Eigenvector Centrality],"&gt;="&amp;N5)</f>
        <v>4</v>
      </c>
      <c r="P4" s="37">
        <f t="shared" si="7"/>
        <v>0.7941717818181818</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2.5636363636363635</v>
      </c>
      <c r="G5" s="40">
        <f>COUNTIF(Vertices[In-Degree],"&gt;= "&amp;F5)-COUNTIF(Vertices[In-Degree],"&gt;="&amp;F6)</f>
        <v>10</v>
      </c>
      <c r="H5" s="39">
        <f t="shared" si="3"/>
        <v>2.0727272727272728</v>
      </c>
      <c r="I5" s="40">
        <f>COUNTIF(Vertices[Out-Degree],"&gt;= "&amp;H5)-COUNTIF(Vertices[Out-Degree],"&gt;="&amp;H6)</f>
        <v>0</v>
      </c>
      <c r="J5" s="39">
        <f t="shared" si="4"/>
        <v>365.3606493272727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0.004379127272727272</v>
      </c>
      <c r="O5" s="40">
        <f>COUNTIF(Vertices[Eigenvector Centrality],"&gt;= "&amp;N5)-COUNTIF(Vertices[Eigenvector Centrality],"&gt;="&amp;N6)</f>
        <v>1</v>
      </c>
      <c r="P5" s="39">
        <f t="shared" si="7"/>
        <v>1.0416146727272728</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185</v>
      </c>
      <c r="D6" s="32">
        <f t="shared" si="1"/>
        <v>0</v>
      </c>
      <c r="E6" s="3">
        <f>COUNTIF(Vertices[Degree],"&gt;= "&amp;D6)-COUNTIF(Vertices[Degree],"&gt;="&amp;D7)</f>
        <v>0</v>
      </c>
      <c r="F6" s="37">
        <f t="shared" si="2"/>
        <v>3.418181818181818</v>
      </c>
      <c r="G6" s="38">
        <f>COUNTIF(Vertices[In-Degree],"&gt;= "&amp;F6)-COUNTIF(Vertices[In-Degree],"&gt;="&amp;F7)</f>
        <v>8</v>
      </c>
      <c r="H6" s="37">
        <f t="shared" si="3"/>
        <v>2.7636363636363637</v>
      </c>
      <c r="I6" s="38">
        <f>COUNTIF(Vertices[Out-Degree],"&gt;= "&amp;H6)-COUNTIF(Vertices[Out-Degree],"&gt;="&amp;H7)</f>
        <v>8</v>
      </c>
      <c r="J6" s="37">
        <f t="shared" si="4"/>
        <v>487.14753243636363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0.005838836363636363</v>
      </c>
      <c r="O6" s="38">
        <f>COUNTIF(Vertices[Eigenvector Centrality],"&gt;= "&amp;N6)-COUNTIF(Vertices[Eigenvector Centrality],"&gt;="&amp;N7)</f>
        <v>15</v>
      </c>
      <c r="P6" s="37">
        <f t="shared" si="7"/>
        <v>1.2890575636363637</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278</v>
      </c>
      <c r="D7" s="32">
        <f t="shared" si="1"/>
        <v>0</v>
      </c>
      <c r="E7" s="3">
        <f>COUNTIF(Vertices[Degree],"&gt;= "&amp;D7)-COUNTIF(Vertices[Degree],"&gt;="&amp;D8)</f>
        <v>0</v>
      </c>
      <c r="F7" s="39">
        <f t="shared" si="2"/>
        <v>4.2727272727272725</v>
      </c>
      <c r="G7" s="40">
        <f>COUNTIF(Vertices[In-Degree],"&gt;= "&amp;F7)-COUNTIF(Vertices[In-Degree],"&gt;="&amp;F8)</f>
        <v>5</v>
      </c>
      <c r="H7" s="39">
        <f t="shared" si="3"/>
        <v>3.4545454545454546</v>
      </c>
      <c r="I7" s="40">
        <f>COUNTIF(Vertices[Out-Degree],"&gt;= "&amp;H7)-COUNTIF(Vertices[Out-Degree],"&gt;="&amp;H8)</f>
        <v>3</v>
      </c>
      <c r="J7" s="39">
        <f t="shared" si="4"/>
        <v>608.9344155454545</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0.007298545454545454</v>
      </c>
      <c r="O7" s="40">
        <f>COUNTIF(Vertices[Eigenvector Centrality],"&gt;= "&amp;N7)-COUNTIF(Vertices[Eigenvector Centrality],"&gt;="&amp;N8)</f>
        <v>12</v>
      </c>
      <c r="P7" s="39">
        <f t="shared" si="7"/>
        <v>1.5365004545454546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463</v>
      </c>
      <c r="D8" s="32">
        <f t="shared" si="1"/>
        <v>0</v>
      </c>
      <c r="E8" s="3">
        <f>COUNTIF(Vertices[Degree],"&gt;= "&amp;D8)-COUNTIF(Vertices[Degree],"&gt;="&amp;D9)</f>
        <v>0</v>
      </c>
      <c r="F8" s="37">
        <f t="shared" si="2"/>
        <v>5.127272727272727</v>
      </c>
      <c r="G8" s="38">
        <f>COUNTIF(Vertices[In-Degree],"&gt;= "&amp;F8)-COUNTIF(Vertices[In-Degree],"&gt;="&amp;F9)</f>
        <v>0</v>
      </c>
      <c r="H8" s="37">
        <f t="shared" si="3"/>
        <v>4.1454545454545455</v>
      </c>
      <c r="I8" s="38">
        <f>COUNTIF(Vertices[Out-Degree],"&gt;= "&amp;H8)-COUNTIF(Vertices[Out-Degree],"&gt;="&amp;H9)</f>
        <v>0</v>
      </c>
      <c r="J8" s="37">
        <f t="shared" si="4"/>
        <v>730.7212986545454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0.008758254545454544</v>
      </c>
      <c r="O8" s="38">
        <f>COUNTIF(Vertices[Eigenvector Centrality],"&gt;= "&amp;N8)-COUNTIF(Vertices[Eigenvector Centrality],"&gt;="&amp;N9)</f>
        <v>4</v>
      </c>
      <c r="P8" s="37">
        <f t="shared" si="7"/>
        <v>1.7839433454545455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5.9818181818181815</v>
      </c>
      <c r="G9" s="40">
        <f>COUNTIF(Vertices[In-Degree],"&gt;= "&amp;F9)-COUNTIF(Vertices[In-Degree],"&gt;="&amp;F10)</f>
        <v>1</v>
      </c>
      <c r="H9" s="39">
        <f t="shared" si="3"/>
        <v>4.836363636363636</v>
      </c>
      <c r="I9" s="40">
        <f>COUNTIF(Vertices[Out-Degree],"&gt;= "&amp;H9)-COUNTIF(Vertices[Out-Degree],"&gt;="&amp;H10)</f>
        <v>6</v>
      </c>
      <c r="J9" s="39">
        <f t="shared" si="4"/>
        <v>852.5081817636363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0.010217963636363635</v>
      </c>
      <c r="O9" s="40">
        <f>COUNTIF(Vertices[Eigenvector Centrality],"&gt;= "&amp;N9)-COUNTIF(Vertices[Eigenvector Centrality],"&gt;="&amp;N10)</f>
        <v>12</v>
      </c>
      <c r="P9" s="39">
        <f t="shared" si="7"/>
        <v>2.0313862363636366</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1962</v>
      </c>
      <c r="B10" s="34">
        <v>3</v>
      </c>
      <c r="D10" s="32">
        <f t="shared" si="1"/>
        <v>0</v>
      </c>
      <c r="E10" s="3">
        <f>COUNTIF(Vertices[Degree],"&gt;= "&amp;D10)-COUNTIF(Vertices[Degree],"&gt;="&amp;D11)</f>
        <v>0</v>
      </c>
      <c r="F10" s="37">
        <f t="shared" si="2"/>
        <v>6.836363636363636</v>
      </c>
      <c r="G10" s="38">
        <f>COUNTIF(Vertices[In-Degree],"&gt;= "&amp;F10)-COUNTIF(Vertices[In-Degree],"&gt;="&amp;F11)</f>
        <v>3</v>
      </c>
      <c r="H10" s="37">
        <f t="shared" si="3"/>
        <v>5.527272727272727</v>
      </c>
      <c r="I10" s="38">
        <f>COUNTIF(Vertices[Out-Degree],"&gt;= "&amp;H10)-COUNTIF(Vertices[Out-Degree],"&gt;="&amp;H11)</f>
        <v>7</v>
      </c>
      <c r="J10" s="37">
        <f t="shared" si="4"/>
        <v>974.2950648727273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0.011677672727272726</v>
      </c>
      <c r="O10" s="38">
        <f>COUNTIF(Vertices[Eigenvector Centrality],"&gt;= "&amp;N10)-COUNTIF(Vertices[Eigenvector Centrality],"&gt;="&amp;N11)</f>
        <v>3</v>
      </c>
      <c r="P10" s="37">
        <f t="shared" si="7"/>
        <v>2.2788291272727275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7.6909090909090905</v>
      </c>
      <c r="G11" s="40">
        <f>COUNTIF(Vertices[In-Degree],"&gt;= "&amp;F11)-COUNTIF(Vertices[In-Degree],"&gt;="&amp;F12)</f>
        <v>2</v>
      </c>
      <c r="H11" s="39">
        <f t="shared" si="3"/>
        <v>6.218181818181819</v>
      </c>
      <c r="I11" s="40">
        <f>COUNTIF(Vertices[Out-Degree],"&gt;= "&amp;H11)-COUNTIF(Vertices[Out-Degree],"&gt;="&amp;H12)</f>
        <v>0</v>
      </c>
      <c r="J11" s="39">
        <f t="shared" si="4"/>
        <v>1096.081947981818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0.013137381818181817</v>
      </c>
      <c r="O11" s="40">
        <f>COUNTIF(Vertices[Eigenvector Centrality],"&gt;= "&amp;N11)-COUNTIF(Vertices[Eigenvector Centrality],"&gt;="&amp;N12)</f>
        <v>7</v>
      </c>
      <c r="P11" s="39">
        <f t="shared" si="7"/>
        <v>2.5262720181818183</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308</v>
      </c>
      <c r="B12" s="34">
        <v>26</v>
      </c>
      <c r="D12" s="32">
        <f t="shared" si="1"/>
        <v>0</v>
      </c>
      <c r="E12" s="3">
        <f>COUNTIF(Vertices[Degree],"&gt;= "&amp;D12)-COUNTIF(Vertices[Degree],"&gt;="&amp;D13)</f>
        <v>0</v>
      </c>
      <c r="F12" s="37">
        <f t="shared" si="2"/>
        <v>8.545454545454545</v>
      </c>
      <c r="G12" s="38">
        <f>COUNTIF(Vertices[In-Degree],"&gt;= "&amp;F12)-COUNTIF(Vertices[In-Degree],"&gt;="&amp;F13)</f>
        <v>0</v>
      </c>
      <c r="H12" s="37">
        <f t="shared" si="3"/>
        <v>6.90909090909091</v>
      </c>
      <c r="I12" s="38">
        <f>COUNTIF(Vertices[Out-Degree],"&gt;= "&amp;H12)-COUNTIF(Vertices[Out-Degree],"&gt;="&amp;H13)</f>
        <v>4</v>
      </c>
      <c r="J12" s="37">
        <f t="shared" si="4"/>
        <v>1217.868831090909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0.014597090909090909</v>
      </c>
      <c r="O12" s="38">
        <f>COUNTIF(Vertices[Eigenvector Centrality],"&gt;= "&amp;N12)-COUNTIF(Vertices[Eigenvector Centrality],"&gt;="&amp;N13)</f>
        <v>7</v>
      </c>
      <c r="P12" s="37">
        <f t="shared" si="7"/>
        <v>2.7737149090909092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307</v>
      </c>
      <c r="B13" s="34">
        <v>402</v>
      </c>
      <c r="D13" s="32">
        <f t="shared" si="1"/>
        <v>0</v>
      </c>
      <c r="E13" s="3">
        <f>COUNTIF(Vertices[Degree],"&gt;= "&amp;D13)-COUNTIF(Vertices[Degree],"&gt;="&amp;D14)</f>
        <v>0</v>
      </c>
      <c r="F13" s="39">
        <f t="shared" si="2"/>
        <v>9.399999999999999</v>
      </c>
      <c r="G13" s="40">
        <f>COUNTIF(Vertices[In-Degree],"&gt;= "&amp;F13)-COUNTIF(Vertices[In-Degree],"&gt;="&amp;F14)</f>
        <v>0</v>
      </c>
      <c r="H13" s="39">
        <f t="shared" si="3"/>
        <v>7.600000000000001</v>
      </c>
      <c r="I13" s="40">
        <f>COUNTIF(Vertices[Out-Degree],"&gt;= "&amp;H13)-COUNTIF(Vertices[Out-Degree],"&gt;="&amp;H14)</f>
        <v>0</v>
      </c>
      <c r="J13" s="39">
        <f t="shared" si="4"/>
        <v>1339.6557142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0.0160568</v>
      </c>
      <c r="O13" s="40">
        <f>COUNTIF(Vertices[Eigenvector Centrality],"&gt;= "&amp;N13)-COUNTIF(Vertices[Eigenvector Centrality],"&gt;="&amp;N14)</f>
        <v>1</v>
      </c>
      <c r="P13" s="39">
        <f t="shared" si="7"/>
        <v>3.0211578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35</v>
      </c>
      <c r="D14" s="32">
        <f t="shared" si="1"/>
        <v>0</v>
      </c>
      <c r="E14" s="3">
        <f>COUNTIF(Vertices[Degree],"&gt;= "&amp;D14)-COUNTIF(Vertices[Degree],"&gt;="&amp;D15)</f>
        <v>0</v>
      </c>
      <c r="F14" s="37">
        <f t="shared" si="2"/>
        <v>10.254545454545454</v>
      </c>
      <c r="G14" s="38">
        <f>COUNTIF(Vertices[In-Degree],"&gt;= "&amp;F14)-COUNTIF(Vertices[In-Degree],"&gt;="&amp;F15)</f>
        <v>0</v>
      </c>
      <c r="H14" s="37">
        <f t="shared" si="3"/>
        <v>8.290909090909093</v>
      </c>
      <c r="I14" s="38">
        <f>COUNTIF(Vertices[Out-Degree],"&gt;= "&amp;H14)-COUNTIF(Vertices[Out-Degree],"&gt;="&amp;H15)</f>
        <v>0</v>
      </c>
      <c r="J14" s="37">
        <f t="shared" si="4"/>
        <v>1461.4425973090908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0.01751650909090909</v>
      </c>
      <c r="O14" s="38">
        <f>COUNTIF(Vertices[Eigenvector Centrality],"&gt;= "&amp;N14)-COUNTIF(Vertices[Eigenvector Centrality],"&gt;="&amp;N15)</f>
        <v>2</v>
      </c>
      <c r="P14" s="37">
        <f t="shared" si="7"/>
        <v>3.268600690909091</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11.10909090909091</v>
      </c>
      <c r="G15" s="40">
        <f>COUNTIF(Vertices[In-Degree],"&gt;= "&amp;F15)-COUNTIF(Vertices[In-Degree],"&gt;="&amp;F16)</f>
        <v>0</v>
      </c>
      <c r="H15" s="39">
        <f t="shared" si="3"/>
        <v>8.981818181818184</v>
      </c>
      <c r="I15" s="40">
        <f>COUNTIF(Vertices[Out-Degree],"&gt;= "&amp;H15)-COUNTIF(Vertices[Out-Degree],"&gt;="&amp;H16)</f>
        <v>0</v>
      </c>
      <c r="J15" s="39">
        <f t="shared" si="4"/>
        <v>1583.2294804181818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0.018976218181818178</v>
      </c>
      <c r="O15" s="40">
        <f>COUNTIF(Vertices[Eigenvector Centrality],"&gt;= "&amp;N15)-COUNTIF(Vertices[Eigenvector Centrality],"&gt;="&amp;N16)</f>
        <v>5</v>
      </c>
      <c r="P15" s="39">
        <f t="shared" si="7"/>
        <v>3.516043581818182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35</v>
      </c>
      <c r="D16" s="32">
        <f t="shared" si="1"/>
        <v>0</v>
      </c>
      <c r="E16" s="3">
        <f>COUNTIF(Vertices[Degree],"&gt;= "&amp;D16)-COUNTIF(Vertices[Degree],"&gt;="&amp;D17)</f>
        <v>0</v>
      </c>
      <c r="F16" s="37">
        <f t="shared" si="2"/>
        <v>11.963636363636365</v>
      </c>
      <c r="G16" s="38">
        <f>COUNTIF(Vertices[In-Degree],"&gt;= "&amp;F16)-COUNTIF(Vertices[In-Degree],"&gt;="&amp;F17)</f>
        <v>0</v>
      </c>
      <c r="H16" s="37">
        <f t="shared" si="3"/>
        <v>9.672727272727276</v>
      </c>
      <c r="I16" s="38">
        <f>COUNTIF(Vertices[Out-Degree],"&gt;= "&amp;H16)-COUNTIF(Vertices[Out-Degree],"&gt;="&amp;H17)</f>
        <v>0</v>
      </c>
      <c r="J16" s="37">
        <f t="shared" si="4"/>
        <v>1705.0163635272727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0.020435927272727267</v>
      </c>
      <c r="O16" s="38">
        <f>COUNTIF(Vertices[Eigenvector Centrality],"&gt;= "&amp;N16)-COUNTIF(Vertices[Eigenvector Centrality],"&gt;="&amp;N17)</f>
        <v>0</v>
      </c>
      <c r="P16" s="37">
        <f t="shared" si="7"/>
        <v>3.7634864727272728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12.81818181818182</v>
      </c>
      <c r="G17" s="40">
        <f>COUNTIF(Vertices[In-Degree],"&gt;= "&amp;F17)-COUNTIF(Vertices[In-Degree],"&gt;="&amp;F18)</f>
        <v>1</v>
      </c>
      <c r="H17" s="39">
        <f t="shared" si="3"/>
        <v>10.363636363636367</v>
      </c>
      <c r="I17" s="40">
        <f>COUNTIF(Vertices[Out-Degree],"&gt;= "&amp;H17)-COUNTIF(Vertices[Out-Degree],"&gt;="&amp;H18)</f>
        <v>0</v>
      </c>
      <c r="J17" s="39">
        <f t="shared" si="4"/>
        <v>1826.8032466363636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0.021895636363636357</v>
      </c>
      <c r="O17" s="40">
        <f>COUNTIF(Vertices[Eigenvector Centrality],"&gt;= "&amp;N17)-COUNTIF(Vertices[Eigenvector Centrality],"&gt;="&amp;N18)</f>
        <v>0</v>
      </c>
      <c r="P17" s="39">
        <f t="shared" si="7"/>
        <v>4.010929363636364</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0.12442396313364056</v>
      </c>
      <c r="D18" s="32">
        <f t="shared" si="1"/>
        <v>0</v>
      </c>
      <c r="E18" s="3">
        <f>COUNTIF(Vertices[Degree],"&gt;= "&amp;D18)-COUNTIF(Vertices[Degree],"&gt;="&amp;D19)</f>
        <v>0</v>
      </c>
      <c r="F18" s="37">
        <f t="shared" si="2"/>
        <v>13.672727272727276</v>
      </c>
      <c r="G18" s="38">
        <f>COUNTIF(Vertices[In-Degree],"&gt;= "&amp;F18)-COUNTIF(Vertices[In-Degree],"&gt;="&amp;F19)</f>
        <v>0</v>
      </c>
      <c r="H18" s="37">
        <f t="shared" si="3"/>
        <v>11.054545454545458</v>
      </c>
      <c r="I18" s="38">
        <f>COUNTIF(Vertices[Out-Degree],"&gt;= "&amp;H18)-COUNTIF(Vertices[Out-Degree],"&gt;="&amp;H19)</f>
        <v>0</v>
      </c>
      <c r="J18" s="37">
        <f t="shared" si="4"/>
        <v>1948.5901297454545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0.023355345454545446</v>
      </c>
      <c r="O18" s="38">
        <f>COUNTIF(Vertices[Eigenvector Centrality],"&gt;= "&amp;N18)-COUNTIF(Vertices[Eigenvector Centrality],"&gt;="&amp;N19)</f>
        <v>0</v>
      </c>
      <c r="P18" s="37">
        <f t="shared" si="7"/>
        <v>4.2583722545454545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0.22131147540983606</v>
      </c>
      <c r="D19" s="32">
        <f t="shared" si="1"/>
        <v>0</v>
      </c>
      <c r="E19" s="3">
        <f>COUNTIF(Vertices[Degree],"&gt;= "&amp;D19)-COUNTIF(Vertices[Degree],"&gt;="&amp;D20)</f>
        <v>0</v>
      </c>
      <c r="F19" s="39">
        <f t="shared" si="2"/>
        <v>14.527272727272731</v>
      </c>
      <c r="G19" s="40">
        <f>COUNTIF(Vertices[In-Degree],"&gt;= "&amp;F19)-COUNTIF(Vertices[In-Degree],"&gt;="&amp;F20)</f>
        <v>1</v>
      </c>
      <c r="H19" s="39">
        <f t="shared" si="3"/>
        <v>11.74545454545455</v>
      </c>
      <c r="I19" s="40">
        <f>COUNTIF(Vertices[Out-Degree],"&gt;= "&amp;H19)-COUNTIF(Vertices[Out-Degree],"&gt;="&amp;H20)</f>
        <v>0</v>
      </c>
      <c r="J19" s="39">
        <f t="shared" si="4"/>
        <v>2070.3770128545452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0.024815054545454535</v>
      </c>
      <c r="O19" s="40">
        <f>COUNTIF(Vertices[Eigenvector Centrality],"&gt;= "&amp;N19)-COUNTIF(Vertices[Eigenvector Centrality],"&gt;="&amp;N20)</f>
        <v>1</v>
      </c>
      <c r="P19" s="39">
        <f t="shared" si="7"/>
        <v>4.505815145454545</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15.381818181818186</v>
      </c>
      <c r="G20" s="38">
        <f>COUNTIF(Vertices[In-Degree],"&gt;= "&amp;F20)-COUNTIF(Vertices[In-Degree],"&gt;="&amp;F21)</f>
        <v>0</v>
      </c>
      <c r="H20" s="37">
        <f t="shared" si="3"/>
        <v>12.436363636363641</v>
      </c>
      <c r="I20" s="38">
        <f>COUNTIF(Vertices[Out-Degree],"&gt;= "&amp;H20)-COUNTIF(Vertices[Out-Degree],"&gt;="&amp;H21)</f>
        <v>0</v>
      </c>
      <c r="J20" s="37">
        <f t="shared" si="4"/>
        <v>2192.163895963636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0.026274763636363625</v>
      </c>
      <c r="O20" s="38">
        <f>COUNTIF(Vertices[Eigenvector Centrality],"&gt;= "&amp;N20)-COUNTIF(Vertices[Eigenvector Centrality],"&gt;="&amp;N21)</f>
        <v>0</v>
      </c>
      <c r="P20" s="37">
        <f t="shared" si="7"/>
        <v>4.753258036363636</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16.23636363636364</v>
      </c>
      <c r="G21" s="40">
        <f>COUNTIF(Vertices[In-Degree],"&gt;= "&amp;F21)-COUNTIF(Vertices[In-Degree],"&gt;="&amp;F22)</f>
        <v>0</v>
      </c>
      <c r="H21" s="39">
        <f t="shared" si="3"/>
        <v>13.127272727272732</v>
      </c>
      <c r="I21" s="40">
        <f>COUNTIF(Vertices[Out-Degree],"&gt;= "&amp;H21)-COUNTIF(Vertices[Out-Degree],"&gt;="&amp;H22)</f>
        <v>0</v>
      </c>
      <c r="J21" s="39">
        <f t="shared" si="4"/>
        <v>2313.950779072727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0.027734472727272714</v>
      </c>
      <c r="O21" s="40">
        <f>COUNTIF(Vertices[Eigenvector Centrality],"&gt;= "&amp;N21)-COUNTIF(Vertices[Eigenvector Centrality],"&gt;="&amp;N22)</f>
        <v>0</v>
      </c>
      <c r="P21" s="39">
        <f t="shared" si="7"/>
        <v>5.000700927272727</v>
      </c>
      <c r="Q21" s="40">
        <f>COUNTIF(Vertices[PageRank],"&gt;= "&amp;P21)-COUNTIF(Vertices[PageRank],"&gt;="&amp;P22)</f>
        <v>0</v>
      </c>
      <c r="R21" s="39">
        <f t="shared" si="8"/>
        <v>0.3454545454545455</v>
      </c>
      <c r="S21" s="44">
        <f>COUNTIF(Vertices[Clustering Coefficient],"&gt;= "&amp;R21)-COUNTIF(Vertices[Clustering Coefficient],"&gt;="&amp;R22)</f>
        <v>5</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17.090909090909097</v>
      </c>
      <c r="G22" s="38">
        <f>COUNTIF(Vertices[In-Degree],"&gt;= "&amp;F22)-COUNTIF(Vertices[In-Degree],"&gt;="&amp;F23)</f>
        <v>0</v>
      </c>
      <c r="H22" s="37">
        <f t="shared" si="3"/>
        <v>13.818181818181824</v>
      </c>
      <c r="I22" s="38">
        <f>COUNTIF(Vertices[Out-Degree],"&gt;= "&amp;H22)-COUNTIF(Vertices[Out-Degree],"&gt;="&amp;H23)</f>
        <v>0</v>
      </c>
      <c r="J22" s="37">
        <f t="shared" si="4"/>
        <v>2435.737662181818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0.029194181818181803</v>
      </c>
      <c r="O22" s="38">
        <f>COUNTIF(Vertices[Eigenvector Centrality],"&gt;= "&amp;N22)-COUNTIF(Vertices[Eigenvector Centrality],"&gt;="&amp;N23)</f>
        <v>1</v>
      </c>
      <c r="P22" s="37">
        <f t="shared" si="7"/>
        <v>5.248143818181818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91</v>
      </c>
      <c r="D23" s="32">
        <f t="shared" si="1"/>
        <v>0</v>
      </c>
      <c r="E23" s="3">
        <f>COUNTIF(Vertices[Degree],"&gt;= "&amp;D23)-COUNTIF(Vertices[Degree],"&gt;="&amp;D24)</f>
        <v>0</v>
      </c>
      <c r="F23" s="39">
        <f t="shared" si="2"/>
        <v>17.945454545454552</v>
      </c>
      <c r="G23" s="40">
        <f>COUNTIF(Vertices[In-Degree],"&gt;= "&amp;F23)-COUNTIF(Vertices[In-Degree],"&gt;="&amp;F24)</f>
        <v>0</v>
      </c>
      <c r="H23" s="39">
        <f t="shared" si="3"/>
        <v>14.509090909090915</v>
      </c>
      <c r="I23" s="40">
        <f>COUNTIF(Vertices[Out-Degree],"&gt;= "&amp;H23)-COUNTIF(Vertices[Out-Degree],"&gt;="&amp;H24)</f>
        <v>0</v>
      </c>
      <c r="J23" s="39">
        <f t="shared" si="4"/>
        <v>2557.524545290909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0.030653890909090892</v>
      </c>
      <c r="O23" s="40">
        <f>COUNTIF(Vertices[Eigenvector Centrality],"&gt;= "&amp;N23)-COUNTIF(Vertices[Eigenvector Centrality],"&gt;="&amp;N24)</f>
        <v>0</v>
      </c>
      <c r="P23" s="39">
        <f t="shared" si="7"/>
        <v>5.495586709090909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453</v>
      </c>
      <c r="D24" s="32">
        <f t="shared" si="1"/>
        <v>0</v>
      </c>
      <c r="E24" s="3">
        <f>COUNTIF(Vertices[Degree],"&gt;= "&amp;D24)-COUNTIF(Vertices[Degree],"&gt;="&amp;D25)</f>
        <v>0</v>
      </c>
      <c r="F24" s="37">
        <f t="shared" si="2"/>
        <v>18.800000000000008</v>
      </c>
      <c r="G24" s="38">
        <f>COUNTIF(Vertices[In-Degree],"&gt;= "&amp;F24)-COUNTIF(Vertices[In-Degree],"&gt;="&amp;F25)</f>
        <v>0</v>
      </c>
      <c r="H24" s="37">
        <f t="shared" si="3"/>
        <v>15.200000000000006</v>
      </c>
      <c r="I24" s="38">
        <f>COUNTIF(Vertices[Out-Degree],"&gt;= "&amp;H24)-COUNTIF(Vertices[Out-Degree],"&gt;="&amp;H25)</f>
        <v>0</v>
      </c>
      <c r="J24" s="37">
        <f t="shared" si="4"/>
        <v>2679.3114284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0.032113599999999985</v>
      </c>
      <c r="O24" s="38">
        <f>COUNTIF(Vertices[Eigenvector Centrality],"&gt;= "&amp;N24)-COUNTIF(Vertices[Eigenvector Centrality],"&gt;="&amp;N25)</f>
        <v>0</v>
      </c>
      <c r="P24" s="37">
        <f t="shared" si="7"/>
        <v>5.7430296</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19.654545454545463</v>
      </c>
      <c r="G25" s="40">
        <f>COUNTIF(Vertices[In-Degree],"&gt;= "&amp;F25)-COUNTIF(Vertices[In-Degree],"&gt;="&amp;F26)</f>
        <v>0</v>
      </c>
      <c r="H25" s="39">
        <f t="shared" si="3"/>
        <v>15.890909090909098</v>
      </c>
      <c r="I25" s="40">
        <f>COUNTIF(Vertices[Out-Degree],"&gt;= "&amp;H25)-COUNTIF(Vertices[Out-Degree],"&gt;="&amp;H26)</f>
        <v>0</v>
      </c>
      <c r="J25" s="39">
        <f t="shared" si="4"/>
        <v>2801.0983115090908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0.033573309090909075</v>
      </c>
      <c r="O25" s="40">
        <f>COUNTIF(Vertices[Eigenvector Centrality],"&gt;= "&amp;N25)-COUNTIF(Vertices[Eigenvector Centrality],"&gt;="&amp;N26)</f>
        <v>1</v>
      </c>
      <c r="P25" s="39">
        <f t="shared" si="7"/>
        <v>5.990472490909091</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20.50909090909092</v>
      </c>
      <c r="G26" s="38">
        <f>COUNTIF(Vertices[In-Degree],"&gt;= "&amp;F26)-COUNTIF(Vertices[In-Degree],"&gt;="&amp;F28)</f>
        <v>0</v>
      </c>
      <c r="H26" s="37">
        <f t="shared" si="3"/>
        <v>16.58181818181819</v>
      </c>
      <c r="I26" s="38">
        <f>COUNTIF(Vertices[Out-Degree],"&gt;= "&amp;H26)-COUNTIF(Vertices[Out-Degree],"&gt;="&amp;H28)</f>
        <v>0</v>
      </c>
      <c r="J26" s="37">
        <f t="shared" si="4"/>
        <v>2922.8851946181817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0.035033018181818164</v>
      </c>
      <c r="O26" s="38">
        <f>COUNTIF(Vertices[Eigenvector Centrality],"&gt;= "&amp;N26)-COUNTIF(Vertices[Eigenvector Centrality],"&gt;="&amp;N28)</f>
        <v>0</v>
      </c>
      <c r="P26" s="37">
        <f t="shared" si="7"/>
        <v>6.237915381818182</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2.341016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17.27272727272728</v>
      </c>
      <c r="I28" s="40">
        <f>COUNTIF(Vertices[Out-Degree],"&gt;= "&amp;H28)-COUNTIF(Vertices[Out-Degree],"&gt;="&amp;H40)</f>
        <v>0</v>
      </c>
      <c r="J28" s="39">
        <f>J26+($J$57-$J$2)/BinDivisor</f>
        <v>3044.6720777272726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0.03649272727272725</v>
      </c>
      <c r="O28" s="40">
        <f>COUNTIF(Vertices[Eigenvector Centrality],"&gt;= "&amp;N28)-COUNTIF(Vertices[Eigenvector Centrality],"&gt;="&amp;N40)</f>
        <v>0</v>
      </c>
      <c r="P28" s="39">
        <f>P26+($P$57-$P$2)/BinDivisor</f>
        <v>6.4853582727272725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0.02732362821948488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1963</v>
      </c>
      <c r="B30" s="34">
        <v>0.269555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1964</v>
      </c>
      <c r="B32" s="34" t="s">
        <v>1965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17.963636363636372</v>
      </c>
      <c r="I40" s="38">
        <f>COUNTIF(Vertices[Out-Degree],"&gt;= "&amp;H40)-COUNTIF(Vertices[Out-Degree],"&gt;="&amp;H41)</f>
        <v>0</v>
      </c>
      <c r="J40" s="37">
        <f>J28+($J$57-$J$2)/BinDivisor</f>
        <v>3166.4589608363635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0.03795243636363634</v>
      </c>
      <c r="O40" s="38">
        <f>COUNTIF(Vertices[Eigenvector Centrality],"&gt;= "&amp;N40)-COUNTIF(Vertices[Eigenvector Centrality],"&gt;="&amp;N41)</f>
        <v>0</v>
      </c>
      <c r="P40" s="37">
        <f>P28+($P$57-$P$2)/BinDivisor</f>
        <v>6.732801163636363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18.654545454545463</v>
      </c>
      <c r="I41" s="40">
        <f>COUNTIF(Vertices[Out-Degree],"&gt;= "&amp;H41)-COUNTIF(Vertices[Out-Degree],"&gt;="&amp;H42)</f>
        <v>2</v>
      </c>
      <c r="J41" s="39">
        <f aca="true" t="shared" si="13" ref="J41:J56">J40+($J$57-$J$2)/BinDivisor</f>
        <v>3288.2458439454545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0.03941214545454543</v>
      </c>
      <c r="O41" s="40">
        <f>COUNTIF(Vertices[Eigenvector Centrality],"&gt;= "&amp;N41)-COUNTIF(Vertices[Eigenvector Centrality],"&gt;="&amp;N42)</f>
        <v>0</v>
      </c>
      <c r="P41" s="39">
        <f aca="true" t="shared" si="16" ref="P41:P56">P40+($P$57-$P$2)/BinDivisor</f>
        <v>6.980244054545454</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19.345454545454555</v>
      </c>
      <c r="I42" s="38">
        <f>COUNTIF(Vertices[Out-Degree],"&gt;= "&amp;H42)-COUNTIF(Vertices[Out-Degree],"&gt;="&amp;H43)</f>
        <v>0</v>
      </c>
      <c r="J42" s="37">
        <f t="shared" si="13"/>
        <v>3410.0327270545454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0.04087185454545452</v>
      </c>
      <c r="O42" s="38">
        <f>COUNTIF(Vertices[Eigenvector Centrality],"&gt;= "&amp;N42)-COUNTIF(Vertices[Eigenvector Centrality],"&gt;="&amp;N43)</f>
        <v>0</v>
      </c>
      <c r="P42" s="37">
        <f t="shared" si="16"/>
        <v>7.227686945454545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24.781818181818196</v>
      </c>
      <c r="G43" s="40">
        <f>COUNTIF(Vertices[In-Degree],"&gt;= "&amp;F43)-COUNTIF(Vertices[In-Degree],"&gt;="&amp;F44)</f>
        <v>0</v>
      </c>
      <c r="H43" s="39">
        <f t="shared" si="12"/>
        <v>20.036363636363646</v>
      </c>
      <c r="I43" s="40">
        <f>COUNTIF(Vertices[Out-Degree],"&gt;= "&amp;H43)-COUNTIF(Vertices[Out-Degree],"&gt;="&amp;H44)</f>
        <v>0</v>
      </c>
      <c r="J43" s="39">
        <f t="shared" si="13"/>
        <v>3531.8196101636363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0.04233156363636361</v>
      </c>
      <c r="O43" s="40">
        <f>COUNTIF(Vertices[Eigenvector Centrality],"&gt;= "&amp;N43)-COUNTIF(Vertices[Eigenvector Centrality],"&gt;="&amp;N44)</f>
        <v>0</v>
      </c>
      <c r="P43" s="39">
        <f t="shared" si="16"/>
        <v>7.475129836363636</v>
      </c>
      <c r="Q43" s="40">
        <f>COUNTIF(Vertices[PageRank],"&gt;= "&amp;P43)-COUNTIF(Vertices[PageRank],"&gt;="&amp;P44)</f>
        <v>0</v>
      </c>
      <c r="R43" s="39">
        <f t="shared" si="17"/>
        <v>0.5272727272727273</v>
      </c>
      <c r="S43" s="44">
        <f>COUNTIF(Vertices[Clustering Coefficient],"&gt;= "&amp;R43)-COUNTIF(Vertices[Clustering Coefficient],"&gt;="&amp;R44)</f>
        <v>3</v>
      </c>
      <c r="T43" s="39" t="e">
        <f ca="1" t="shared" si="18"/>
        <v>#REF!</v>
      </c>
      <c r="U43" s="40" t="e">
        <f ca="1" t="shared" si="0"/>
        <v>#REF!</v>
      </c>
    </row>
    <row r="44" spans="1:21" ht="15">
      <c r="A44" s="33"/>
      <c r="B44" s="33"/>
      <c r="D44" s="32">
        <f t="shared" si="10"/>
        <v>0</v>
      </c>
      <c r="E44" s="3">
        <f>COUNTIF(Vertices[Degree],"&gt;= "&amp;D44)-COUNTIF(Vertices[Degree],"&gt;="&amp;D45)</f>
        <v>0</v>
      </c>
      <c r="F44" s="37">
        <f t="shared" si="11"/>
        <v>25.63636363636365</v>
      </c>
      <c r="G44" s="38">
        <f>COUNTIF(Vertices[In-Degree],"&gt;= "&amp;F44)-COUNTIF(Vertices[In-Degree],"&gt;="&amp;F45)</f>
        <v>0</v>
      </c>
      <c r="H44" s="37">
        <f t="shared" si="12"/>
        <v>20.727272727272737</v>
      </c>
      <c r="I44" s="38">
        <f>COUNTIF(Vertices[Out-Degree],"&gt;= "&amp;H44)-COUNTIF(Vertices[Out-Degree],"&gt;="&amp;H45)</f>
        <v>0</v>
      </c>
      <c r="J44" s="37">
        <f t="shared" si="13"/>
        <v>3653.606493272727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0.0437912727272727</v>
      </c>
      <c r="O44" s="38">
        <f>COUNTIF(Vertices[Eigenvector Centrality],"&gt;= "&amp;N44)-COUNTIF(Vertices[Eigenvector Centrality],"&gt;="&amp;N45)</f>
        <v>1</v>
      </c>
      <c r="P44" s="37">
        <f t="shared" si="16"/>
        <v>7.722572727272727</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0</v>
      </c>
      <c r="H45" s="39">
        <f t="shared" si="12"/>
        <v>21.41818181818183</v>
      </c>
      <c r="I45" s="40">
        <f>COUNTIF(Vertices[Out-Degree],"&gt;= "&amp;H45)-COUNTIF(Vertices[Out-Degree],"&gt;="&amp;H46)</f>
        <v>0</v>
      </c>
      <c r="J45" s="39">
        <f t="shared" si="13"/>
        <v>3775.393376381818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0.04525098181818179</v>
      </c>
      <c r="O45" s="40">
        <f>COUNTIF(Vertices[Eigenvector Centrality],"&gt;= "&amp;N45)-COUNTIF(Vertices[Eigenvector Centrality],"&gt;="&amp;N46)</f>
        <v>0</v>
      </c>
      <c r="P45" s="39">
        <f t="shared" si="16"/>
        <v>7.970015618181818</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22.10909090909092</v>
      </c>
      <c r="I46" s="38">
        <f>COUNTIF(Vertices[Out-Degree],"&gt;= "&amp;H46)-COUNTIF(Vertices[Out-Degree],"&gt;="&amp;H47)</f>
        <v>0</v>
      </c>
      <c r="J46" s="37">
        <f t="shared" si="13"/>
        <v>3897.180259490909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0.04671069090909088</v>
      </c>
      <c r="O46" s="38">
        <f>COUNTIF(Vertices[Eigenvector Centrality],"&gt;= "&amp;N46)-COUNTIF(Vertices[Eigenvector Centrality],"&gt;="&amp;N47)</f>
        <v>0</v>
      </c>
      <c r="P46" s="37">
        <f t="shared" si="16"/>
        <v>8.217458509090909</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22.80000000000001</v>
      </c>
      <c r="I47" s="40">
        <f>COUNTIF(Vertices[Out-Degree],"&gt;= "&amp;H47)-COUNTIF(Vertices[Out-Degree],"&gt;="&amp;H48)</f>
        <v>0</v>
      </c>
      <c r="J47" s="39">
        <f t="shared" si="13"/>
        <v>4018.9671426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0.04817039999999997</v>
      </c>
      <c r="O47" s="40">
        <f>COUNTIF(Vertices[Eigenvector Centrality],"&gt;= "&amp;N47)-COUNTIF(Vertices[Eigenvector Centrality],"&gt;="&amp;N48)</f>
        <v>0</v>
      </c>
      <c r="P47" s="39">
        <f t="shared" si="16"/>
        <v>8.4649014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23.490909090909103</v>
      </c>
      <c r="I48" s="38">
        <f>COUNTIF(Vertices[Out-Degree],"&gt;= "&amp;H48)-COUNTIF(Vertices[Out-Degree],"&gt;="&amp;H49)</f>
        <v>0</v>
      </c>
      <c r="J48" s="37">
        <f t="shared" si="13"/>
        <v>4140.7540257090905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0.04963010909090906</v>
      </c>
      <c r="O48" s="38">
        <f>COUNTIF(Vertices[Eigenvector Centrality],"&gt;= "&amp;N48)-COUNTIF(Vertices[Eigenvector Centrality],"&gt;="&amp;N49)</f>
        <v>0</v>
      </c>
      <c r="P48" s="37">
        <f t="shared" si="16"/>
        <v>8.712344290909092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24.181818181818194</v>
      </c>
      <c r="I49" s="40">
        <f>COUNTIF(Vertices[Out-Degree],"&gt;= "&amp;H49)-COUNTIF(Vertices[Out-Degree],"&gt;="&amp;H50)</f>
        <v>0</v>
      </c>
      <c r="J49" s="39">
        <f t="shared" si="13"/>
        <v>4262.540908818181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0.051089818181818146</v>
      </c>
      <c r="O49" s="40">
        <f>COUNTIF(Vertices[Eigenvector Centrality],"&gt;= "&amp;N49)-COUNTIF(Vertices[Eigenvector Centrality],"&gt;="&amp;N50)</f>
        <v>0</v>
      </c>
      <c r="P49" s="39">
        <f t="shared" si="16"/>
        <v>8.959787181818184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24.872727272727285</v>
      </c>
      <c r="I50" s="38">
        <f>COUNTIF(Vertices[Out-Degree],"&gt;= "&amp;H50)-COUNTIF(Vertices[Out-Degree],"&gt;="&amp;H51)</f>
        <v>0</v>
      </c>
      <c r="J50" s="37">
        <f t="shared" si="13"/>
        <v>4384.327791927272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0.052549527272727235</v>
      </c>
      <c r="O50" s="38">
        <f>COUNTIF(Vertices[Eigenvector Centrality],"&gt;= "&amp;N50)-COUNTIF(Vertices[Eigenvector Centrality],"&gt;="&amp;N51)</f>
        <v>0</v>
      </c>
      <c r="P50" s="37">
        <f t="shared" si="16"/>
        <v>9.207230072727276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25.563636363636377</v>
      </c>
      <c r="I51" s="40">
        <f>COUNTIF(Vertices[Out-Degree],"&gt;= "&amp;H51)-COUNTIF(Vertices[Out-Degree],"&gt;="&amp;H52)</f>
        <v>0</v>
      </c>
      <c r="J51" s="39">
        <f t="shared" si="13"/>
        <v>4506.114675036363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0.054009236363636325</v>
      </c>
      <c r="O51" s="40">
        <f>COUNTIF(Vertices[Eigenvector Centrality],"&gt;= "&amp;N51)-COUNTIF(Vertices[Eigenvector Centrality],"&gt;="&amp;N52)</f>
        <v>0</v>
      </c>
      <c r="P51" s="39">
        <f t="shared" si="16"/>
        <v>9.454672963636368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26.254545454545468</v>
      </c>
      <c r="I52" s="38">
        <f>COUNTIF(Vertices[Out-Degree],"&gt;= "&amp;H52)-COUNTIF(Vertices[Out-Degree],"&gt;="&amp;H53)</f>
        <v>0</v>
      </c>
      <c r="J52" s="37">
        <f t="shared" si="13"/>
        <v>4627.901558145454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0.055468945454545414</v>
      </c>
      <c r="O52" s="38">
        <f>COUNTIF(Vertices[Eigenvector Centrality],"&gt;= "&amp;N52)-COUNTIF(Vertices[Eigenvector Centrality],"&gt;="&amp;N53)</f>
        <v>0</v>
      </c>
      <c r="P52" s="37">
        <f t="shared" si="16"/>
        <v>9.70211585454546</v>
      </c>
      <c r="Q52" s="38">
        <f>COUNTIF(Vertices[PageRank],"&gt;= "&amp;P52)-COUNTIF(Vertices[PageRank],"&gt;="&amp;P53)</f>
        <v>0</v>
      </c>
      <c r="R52" s="37">
        <f t="shared" si="17"/>
        <v>0.690909090909091</v>
      </c>
      <c r="S52" s="43">
        <f>COUNTIF(Vertices[Clustering Coefficient],"&gt;= "&amp;R52)-COUNTIF(Vertices[Clustering Coefficient],"&gt;="&amp;R53)</f>
        <v>3</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26.94545454545456</v>
      </c>
      <c r="I53" s="40">
        <f>COUNTIF(Vertices[Out-Degree],"&gt;= "&amp;H53)-COUNTIF(Vertices[Out-Degree],"&gt;="&amp;H54)</f>
        <v>0</v>
      </c>
      <c r="J53" s="39">
        <f t="shared" si="13"/>
        <v>4749.688441254545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0.0569286545454545</v>
      </c>
      <c r="O53" s="40">
        <f>COUNTIF(Vertices[Eigenvector Centrality],"&gt;= "&amp;N53)-COUNTIF(Vertices[Eigenvector Centrality],"&gt;="&amp;N54)</f>
        <v>0</v>
      </c>
      <c r="P53" s="39">
        <f t="shared" si="16"/>
        <v>9.949558745454551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27.63636363636365</v>
      </c>
      <c r="I54" s="38">
        <f>COUNTIF(Vertices[Out-Degree],"&gt;= "&amp;H54)-COUNTIF(Vertices[Out-Degree],"&gt;="&amp;H55)</f>
        <v>0</v>
      </c>
      <c r="J54" s="37">
        <f t="shared" si="13"/>
        <v>4871.475324363636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0.05838836363636359</v>
      </c>
      <c r="O54" s="38">
        <f>COUNTIF(Vertices[Eigenvector Centrality],"&gt;= "&amp;N54)-COUNTIF(Vertices[Eigenvector Centrality],"&gt;="&amp;N55)</f>
        <v>0</v>
      </c>
      <c r="P54" s="37">
        <f t="shared" si="16"/>
        <v>10.197001636363643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28.327272727272742</v>
      </c>
      <c r="I55" s="40">
        <f>COUNTIF(Vertices[Out-Degree],"&gt;= "&amp;H55)-COUNTIF(Vertices[Out-Degree],"&gt;="&amp;H56)</f>
        <v>0</v>
      </c>
      <c r="J55" s="39">
        <f t="shared" si="13"/>
        <v>4993.262207472727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0.05984807272727268</v>
      </c>
      <c r="O55" s="40">
        <f>COUNTIF(Vertices[Eigenvector Centrality],"&gt;= "&amp;N55)-COUNTIF(Vertices[Eigenvector Centrality],"&gt;="&amp;N56)</f>
        <v>0</v>
      </c>
      <c r="P55" s="39">
        <f t="shared" si="16"/>
        <v>10.444444527272735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0</v>
      </c>
      <c r="H56" s="37">
        <f t="shared" si="12"/>
        <v>29.018181818181834</v>
      </c>
      <c r="I56" s="38">
        <f>COUNTIF(Vertices[Out-Degree],"&gt;= "&amp;H56)-COUNTIF(Vertices[Out-Degree],"&gt;="&amp;H57)</f>
        <v>0</v>
      </c>
      <c r="J56" s="37">
        <f t="shared" si="13"/>
        <v>5115.049090581818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0.06130778181818177</v>
      </c>
      <c r="O56" s="38">
        <f>COUNTIF(Vertices[Eigenvector Centrality],"&gt;= "&amp;N56)-COUNTIF(Vertices[Eigenvector Centrality],"&gt;="&amp;N57)</f>
        <v>0</v>
      </c>
      <c r="P56" s="37">
        <f t="shared" si="16"/>
        <v>10.691887418181826</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38</v>
      </c>
      <c r="I57" s="42">
        <f>COUNTIF(Vertices[Out-Degree],"&gt;= "&amp;H57)-COUNTIF(Vertices[Out-Degree],"&gt;="&amp;H58)</f>
        <v>1</v>
      </c>
      <c r="J57" s="41">
        <f>MAX(Vertices[Betweenness Centrality])</f>
        <v>6698.278571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0.080284</v>
      </c>
      <c r="O57" s="42">
        <f>COUNTIF(Vertices[Eigenvector Centrality],"&gt;= "&amp;N57)-COUNTIF(Vertices[Eigenvector Centrality],"&gt;="&amp;N58)</f>
        <v>1</v>
      </c>
      <c r="P57" s="41">
        <f>MAX(Vertices[PageRank])</f>
        <v>13.908645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2.663157894736842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38</v>
      </c>
    </row>
    <row r="85" spans="1:2" ht="15">
      <c r="A85" s="33" t="s">
        <v>96</v>
      </c>
      <c r="B85" s="47">
        <f>_xlfn.IFERROR(AVERAGE(Vertices[Out-Degree]),NoMetricMessage)</f>
        <v>2.663157894736842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6698.278571</v>
      </c>
    </row>
    <row r="99" spans="1:2" ht="15">
      <c r="A99" s="33" t="s">
        <v>102</v>
      </c>
      <c r="B99" s="47">
        <f>_xlfn.IFERROR(AVERAGE(Vertices[Betweenness Centrality]),NoMetricMessage)</f>
        <v>117.97894736842103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0.02567621052631579</v>
      </c>
    </row>
    <row r="114" spans="1:2" ht="15">
      <c r="A114" s="33" t="s">
        <v>109</v>
      </c>
      <c r="B114" s="47">
        <f>_xlfn.IFERROR(MEDIAN(Vertices[Closeness Centrality]),NoMetricMessage)</f>
        <v>0.005025</v>
      </c>
    </row>
    <row r="125" spans="1:2" ht="15">
      <c r="A125" s="33" t="s">
        <v>112</v>
      </c>
      <c r="B125" s="47">
        <f>IF(COUNT(Vertices[Eigenvector Centrality])&gt;0,N2,NoMetricMessage)</f>
        <v>0</v>
      </c>
    </row>
    <row r="126" spans="1:2" ht="15">
      <c r="A126" s="33" t="s">
        <v>113</v>
      </c>
      <c r="B126" s="47">
        <f>IF(COUNT(Vertices[Eigenvector Centrality])&gt;0,N57,NoMetricMessage)</f>
        <v>0.080284</v>
      </c>
    </row>
    <row r="127" spans="1:2" ht="15">
      <c r="A127" s="33" t="s">
        <v>114</v>
      </c>
      <c r="B127" s="47">
        <f>_xlfn.IFERROR(AVERAGE(Vertices[Eigenvector Centrality]),NoMetricMessage)</f>
        <v>0.010526273684210524</v>
      </c>
    </row>
    <row r="128" spans="1:2" ht="15">
      <c r="A128" s="33" t="s">
        <v>115</v>
      </c>
      <c r="B128" s="47">
        <f>_xlfn.IFERROR(MEDIAN(Vertices[Eigenvector Centrality]),NoMetricMessage)</f>
        <v>0.008462</v>
      </c>
    </row>
    <row r="139" spans="1:2" ht="15">
      <c r="A139" s="33" t="s">
        <v>140</v>
      </c>
      <c r="B139" s="47">
        <f>IF(COUNT(Vertices[PageRank])&gt;0,P2,NoMetricMessage)</f>
        <v>0.299286</v>
      </c>
    </row>
    <row r="140" spans="1:2" ht="15">
      <c r="A140" s="33" t="s">
        <v>141</v>
      </c>
      <c r="B140" s="47">
        <f>IF(COUNT(Vertices[PageRank])&gt;0,P57,NoMetricMessage)</f>
        <v>13.908645</v>
      </c>
    </row>
    <row r="141" spans="1:2" ht="15">
      <c r="A141" s="33" t="s">
        <v>142</v>
      </c>
      <c r="B141" s="47">
        <f>_xlfn.IFERROR(AVERAGE(Vertices[PageRank]),NoMetricMessage)</f>
        <v>0.9999941052631577</v>
      </c>
    </row>
    <row r="142" spans="1:2" ht="15">
      <c r="A142" s="33" t="s">
        <v>143</v>
      </c>
      <c r="B142" s="47">
        <f>_xlfn.IFERROR(MEDIAN(Vertices[PageRank]),NoMetricMessage)</f>
        <v>0.70175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0.3342761866698926</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1898</v>
      </c>
      <c r="K7" s="13" t="s">
        <v>1899</v>
      </c>
    </row>
    <row r="8" spans="1:11" ht="409.5">
      <c r="A8"/>
      <c r="B8">
        <v>2</v>
      </c>
      <c r="C8">
        <v>2</v>
      </c>
      <c r="D8" t="s">
        <v>61</v>
      </c>
      <c r="E8" t="s">
        <v>61</v>
      </c>
      <c r="H8" t="s">
        <v>73</v>
      </c>
      <c r="J8" t="s">
        <v>1900</v>
      </c>
      <c r="K8" s="13" t="s">
        <v>1901</v>
      </c>
    </row>
    <row r="9" spans="1:11" ht="409.5">
      <c r="A9"/>
      <c r="B9">
        <v>3</v>
      </c>
      <c r="C9">
        <v>4</v>
      </c>
      <c r="D9" t="s">
        <v>62</v>
      </c>
      <c r="E9" t="s">
        <v>62</v>
      </c>
      <c r="H9" t="s">
        <v>74</v>
      </c>
      <c r="J9" t="s">
        <v>1902</v>
      </c>
      <c r="K9" s="13" t="s">
        <v>1903</v>
      </c>
    </row>
    <row r="10" spans="1:11" ht="409.5">
      <c r="A10"/>
      <c r="B10">
        <v>4</v>
      </c>
      <c r="D10" t="s">
        <v>63</v>
      </c>
      <c r="E10" t="s">
        <v>63</v>
      </c>
      <c r="H10" t="s">
        <v>75</v>
      </c>
      <c r="J10" t="s">
        <v>1904</v>
      </c>
      <c r="K10" s="13" t="s">
        <v>1905</v>
      </c>
    </row>
    <row r="11" spans="1:11" ht="15">
      <c r="A11"/>
      <c r="B11">
        <v>5</v>
      </c>
      <c r="D11" t="s">
        <v>46</v>
      </c>
      <c r="E11">
        <v>1</v>
      </c>
      <c r="H11" t="s">
        <v>76</v>
      </c>
      <c r="J11" t="s">
        <v>1906</v>
      </c>
      <c r="K11" t="s">
        <v>1907</v>
      </c>
    </row>
    <row r="12" spans="1:11" ht="15">
      <c r="A12"/>
      <c r="B12"/>
      <c r="D12" t="s">
        <v>64</v>
      </c>
      <c r="E12">
        <v>2</v>
      </c>
      <c r="H12">
        <v>0</v>
      </c>
      <c r="J12" t="s">
        <v>1908</v>
      </c>
      <c r="K12" t="s">
        <v>1909</v>
      </c>
    </row>
    <row r="13" spans="1:11" ht="15">
      <c r="A13"/>
      <c r="B13"/>
      <c r="D13">
        <v>1</v>
      </c>
      <c r="E13">
        <v>3</v>
      </c>
      <c r="H13">
        <v>1</v>
      </c>
      <c r="J13" t="s">
        <v>1910</v>
      </c>
      <c r="K13" t="s">
        <v>1911</v>
      </c>
    </row>
    <row r="14" spans="4:11" ht="15">
      <c r="D14">
        <v>2</v>
      </c>
      <c r="E14">
        <v>4</v>
      </c>
      <c r="H14">
        <v>2</v>
      </c>
      <c r="J14" t="s">
        <v>1912</v>
      </c>
      <c r="K14" t="s">
        <v>1913</v>
      </c>
    </row>
    <row r="15" spans="4:11" ht="15">
      <c r="D15">
        <v>3</v>
      </c>
      <c r="E15">
        <v>5</v>
      </c>
      <c r="H15">
        <v>3</v>
      </c>
      <c r="J15" t="s">
        <v>1914</v>
      </c>
      <c r="K15" t="s">
        <v>1915</v>
      </c>
    </row>
    <row r="16" spans="4:11" ht="15">
      <c r="D16">
        <v>4</v>
      </c>
      <c r="E16">
        <v>6</v>
      </c>
      <c r="H16">
        <v>4</v>
      </c>
      <c r="J16" t="s">
        <v>1916</v>
      </c>
      <c r="K16" t="s">
        <v>1917</v>
      </c>
    </row>
    <row r="17" spans="4:11" ht="15">
      <c r="D17">
        <v>5</v>
      </c>
      <c r="E17">
        <v>7</v>
      </c>
      <c r="H17">
        <v>5</v>
      </c>
      <c r="J17" t="s">
        <v>1918</v>
      </c>
      <c r="K17" t="s">
        <v>1919</v>
      </c>
    </row>
    <row r="18" spans="4:11" ht="15">
      <c r="D18">
        <v>6</v>
      </c>
      <c r="E18">
        <v>8</v>
      </c>
      <c r="H18">
        <v>6</v>
      </c>
      <c r="J18" t="s">
        <v>1920</v>
      </c>
      <c r="K18" t="s">
        <v>1921</v>
      </c>
    </row>
    <row r="19" spans="4:11" ht="15">
      <c r="D19">
        <v>7</v>
      </c>
      <c r="E19">
        <v>9</v>
      </c>
      <c r="H19">
        <v>7</v>
      </c>
      <c r="J19" t="s">
        <v>1922</v>
      </c>
      <c r="K19" t="s">
        <v>1923</v>
      </c>
    </row>
    <row r="20" spans="4:11" ht="15">
      <c r="D20">
        <v>8</v>
      </c>
      <c r="H20">
        <v>8</v>
      </c>
      <c r="J20" t="s">
        <v>1924</v>
      </c>
      <c r="K20" t="s">
        <v>1925</v>
      </c>
    </row>
    <row r="21" spans="4:11" ht="409.5">
      <c r="D21">
        <v>9</v>
      </c>
      <c r="H21">
        <v>9</v>
      </c>
      <c r="J21" t="s">
        <v>1926</v>
      </c>
      <c r="K21" s="13" t="s">
        <v>1927</v>
      </c>
    </row>
    <row r="22" spans="4:11" ht="409.5">
      <c r="D22">
        <v>10</v>
      </c>
      <c r="J22" t="s">
        <v>1928</v>
      </c>
      <c r="K22" s="13" t="s">
        <v>1929</v>
      </c>
    </row>
    <row r="23" spans="4:11" ht="409.5">
      <c r="D23">
        <v>11</v>
      </c>
      <c r="J23" t="s">
        <v>1930</v>
      </c>
      <c r="K23" s="13" t="s">
        <v>1931</v>
      </c>
    </row>
    <row r="24" spans="10:11" ht="409.5">
      <c r="J24" t="s">
        <v>1932</v>
      </c>
      <c r="K24" s="13" t="s">
        <v>2933</v>
      </c>
    </row>
    <row r="25" spans="10:11" ht="15">
      <c r="J25" t="s">
        <v>1933</v>
      </c>
      <c r="K25" t="b">
        <v>0</v>
      </c>
    </row>
    <row r="26" spans="10:11" ht="15">
      <c r="J26" t="s">
        <v>2931</v>
      </c>
      <c r="K26" t="s">
        <v>2932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1958</v>
      </c>
      <c r="B2" s="116" t="s">
        <v>1959</v>
      </c>
      <c r="C2" s="117" t="s">
        <v>1960</v>
      </c>
    </row>
    <row r="3" spans="1:3" ht="15">
      <c r="A3" s="115" t="s">
        <v>1935</v>
      </c>
      <c r="B3" s="115" t="s">
        <v>1935</v>
      </c>
      <c r="C3" s="34">
        <v>78</v>
      </c>
    </row>
    <row r="4" spans="1:3" ht="15">
      <c r="A4" s="115" t="s">
        <v>1935</v>
      </c>
      <c r="B4" s="115" t="s">
        <v>1936</v>
      </c>
      <c r="C4" s="34">
        <v>15</v>
      </c>
    </row>
    <row r="5" spans="1:3" ht="15">
      <c r="A5" s="115" t="s">
        <v>1935</v>
      </c>
      <c r="B5" s="115" t="s">
        <v>1937</v>
      </c>
      <c r="C5" s="34">
        <v>31</v>
      </c>
    </row>
    <row r="6" spans="1:3" ht="15">
      <c r="A6" s="115" t="s">
        <v>1935</v>
      </c>
      <c r="B6" s="115" t="s">
        <v>1938</v>
      </c>
      <c r="C6" s="34">
        <v>7</v>
      </c>
    </row>
    <row r="7" spans="1:3" ht="15">
      <c r="A7" s="115" t="s">
        <v>1935</v>
      </c>
      <c r="B7" s="115" t="s">
        <v>1939</v>
      </c>
      <c r="C7" s="34">
        <v>6</v>
      </c>
    </row>
    <row r="8" spans="1:3" ht="15">
      <c r="A8" s="115" t="s">
        <v>1935</v>
      </c>
      <c r="B8" s="115" t="s">
        <v>1942</v>
      </c>
      <c r="C8" s="34">
        <v>4</v>
      </c>
    </row>
    <row r="9" spans="1:3" ht="15">
      <c r="A9" s="115" t="s">
        <v>1936</v>
      </c>
      <c r="B9" s="115" t="s">
        <v>1935</v>
      </c>
      <c r="C9" s="34">
        <v>47</v>
      </c>
    </row>
    <row r="10" spans="1:3" ht="15">
      <c r="A10" s="115" t="s">
        <v>1936</v>
      </c>
      <c r="B10" s="115" t="s">
        <v>1936</v>
      </c>
      <c r="C10" s="34">
        <v>47</v>
      </c>
    </row>
    <row r="11" spans="1:3" ht="15">
      <c r="A11" s="115" t="s">
        <v>1936</v>
      </c>
      <c r="B11" s="115" t="s">
        <v>1937</v>
      </c>
      <c r="C11" s="34">
        <v>11</v>
      </c>
    </row>
    <row r="12" spans="1:3" ht="15">
      <c r="A12" s="115" t="s">
        <v>1936</v>
      </c>
      <c r="B12" s="115" t="s">
        <v>1938</v>
      </c>
      <c r="C12" s="34">
        <v>2</v>
      </c>
    </row>
    <row r="13" spans="1:3" ht="15">
      <c r="A13" s="115" t="s">
        <v>1936</v>
      </c>
      <c r="B13" s="115" t="s">
        <v>1939</v>
      </c>
      <c r="C13" s="34">
        <v>1</v>
      </c>
    </row>
    <row r="14" spans="1:3" ht="15">
      <c r="A14" s="115" t="s">
        <v>1936</v>
      </c>
      <c r="B14" s="115" t="s">
        <v>1942</v>
      </c>
      <c r="C14" s="34">
        <v>1</v>
      </c>
    </row>
    <row r="15" spans="1:3" ht="15">
      <c r="A15" s="115" t="s">
        <v>1937</v>
      </c>
      <c r="B15" s="115" t="s">
        <v>1935</v>
      </c>
      <c r="C15" s="34">
        <v>52</v>
      </c>
    </row>
    <row r="16" spans="1:3" ht="15">
      <c r="A16" s="115" t="s">
        <v>1937</v>
      </c>
      <c r="B16" s="115" t="s">
        <v>1936</v>
      </c>
      <c r="C16" s="34">
        <v>3</v>
      </c>
    </row>
    <row r="17" spans="1:3" ht="15">
      <c r="A17" s="115" t="s">
        <v>1937</v>
      </c>
      <c r="B17" s="115" t="s">
        <v>1937</v>
      </c>
      <c r="C17" s="34">
        <v>30</v>
      </c>
    </row>
    <row r="18" spans="1:3" ht="15">
      <c r="A18" s="115" t="s">
        <v>1937</v>
      </c>
      <c r="B18" s="115" t="s">
        <v>1938</v>
      </c>
      <c r="C18" s="34">
        <v>1</v>
      </c>
    </row>
    <row r="19" spans="1:3" ht="15">
      <c r="A19" s="115" t="s">
        <v>1937</v>
      </c>
      <c r="B19" s="115" t="s">
        <v>1939</v>
      </c>
      <c r="C19" s="34">
        <v>1</v>
      </c>
    </row>
    <row r="20" spans="1:3" ht="15">
      <c r="A20" s="115" t="s">
        <v>1937</v>
      </c>
      <c r="B20" s="115" t="s">
        <v>1942</v>
      </c>
      <c r="C20" s="34">
        <v>2</v>
      </c>
    </row>
    <row r="21" spans="1:3" ht="15">
      <c r="A21" s="115" t="s">
        <v>1938</v>
      </c>
      <c r="B21" s="115" t="s">
        <v>1935</v>
      </c>
      <c r="C21" s="34">
        <v>10</v>
      </c>
    </row>
    <row r="22" spans="1:3" ht="15">
      <c r="A22" s="115" t="s">
        <v>1938</v>
      </c>
      <c r="B22" s="115" t="s">
        <v>1936</v>
      </c>
      <c r="C22" s="34">
        <v>1</v>
      </c>
    </row>
    <row r="23" spans="1:3" ht="15">
      <c r="A23" s="115" t="s">
        <v>1938</v>
      </c>
      <c r="B23" s="115" t="s">
        <v>1937</v>
      </c>
      <c r="C23" s="34">
        <v>3</v>
      </c>
    </row>
    <row r="24" spans="1:3" ht="15">
      <c r="A24" s="115" t="s">
        <v>1938</v>
      </c>
      <c r="B24" s="115" t="s">
        <v>1938</v>
      </c>
      <c r="C24" s="34">
        <v>39</v>
      </c>
    </row>
    <row r="25" spans="1:3" ht="15">
      <c r="A25" s="115" t="s">
        <v>1939</v>
      </c>
      <c r="B25" s="115" t="s">
        <v>1935</v>
      </c>
      <c r="C25" s="34">
        <v>20</v>
      </c>
    </row>
    <row r="26" spans="1:3" ht="15">
      <c r="A26" s="115" t="s">
        <v>1939</v>
      </c>
      <c r="B26" s="115" t="s">
        <v>1936</v>
      </c>
      <c r="C26" s="34">
        <v>1</v>
      </c>
    </row>
    <row r="27" spans="1:3" ht="15">
      <c r="A27" s="115" t="s">
        <v>1939</v>
      </c>
      <c r="B27" s="115" t="s">
        <v>1939</v>
      </c>
      <c r="C27" s="34">
        <v>21</v>
      </c>
    </row>
    <row r="28" spans="1:3" ht="15">
      <c r="A28" s="115" t="s">
        <v>1940</v>
      </c>
      <c r="B28" s="115" t="s">
        <v>1935</v>
      </c>
      <c r="C28" s="34">
        <v>2</v>
      </c>
    </row>
    <row r="29" spans="1:3" ht="15">
      <c r="A29" s="115" t="s">
        <v>1940</v>
      </c>
      <c r="B29" s="115" t="s">
        <v>1940</v>
      </c>
      <c r="C29" s="34">
        <v>9</v>
      </c>
    </row>
    <row r="30" spans="1:3" ht="15">
      <c r="A30" s="115" t="s">
        <v>1941</v>
      </c>
      <c r="B30" s="115" t="s">
        <v>1935</v>
      </c>
      <c r="C30" s="34">
        <v>1</v>
      </c>
    </row>
    <row r="31" spans="1:3" ht="15">
      <c r="A31" s="115" t="s">
        <v>1941</v>
      </c>
      <c r="B31" s="115" t="s">
        <v>1941</v>
      </c>
      <c r="C31" s="34">
        <v>4</v>
      </c>
    </row>
    <row r="32" spans="1:3" ht="15">
      <c r="A32" s="115" t="s">
        <v>1942</v>
      </c>
      <c r="B32" s="115" t="s">
        <v>1942</v>
      </c>
      <c r="C32" s="34">
        <v>3</v>
      </c>
    </row>
    <row r="33" spans="1:3" ht="15">
      <c r="A33" s="115" t="s">
        <v>1943</v>
      </c>
      <c r="B33" s="115" t="s">
        <v>1943</v>
      </c>
      <c r="C33" s="34">
        <v>2</v>
      </c>
    </row>
    <row r="34" spans="1:3" ht="15">
      <c r="A34" s="115" t="s">
        <v>1944</v>
      </c>
      <c r="B34" s="115" t="s">
        <v>1944</v>
      </c>
      <c r="C34"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1966</v>
      </c>
      <c r="B1" s="13" t="s">
        <v>1967</v>
      </c>
      <c r="C1" s="13" t="s">
        <v>1968</v>
      </c>
      <c r="D1" s="13" t="s">
        <v>1970</v>
      </c>
      <c r="E1" s="13" t="s">
        <v>1969</v>
      </c>
      <c r="F1" s="13" t="s">
        <v>1974</v>
      </c>
      <c r="G1" s="13" t="s">
        <v>1973</v>
      </c>
      <c r="H1" s="13" t="s">
        <v>1976</v>
      </c>
      <c r="I1" s="13" t="s">
        <v>1975</v>
      </c>
      <c r="J1" s="13" t="s">
        <v>1978</v>
      </c>
      <c r="K1" s="13" t="s">
        <v>1977</v>
      </c>
      <c r="L1" s="13" t="s">
        <v>1981</v>
      </c>
      <c r="M1" s="13" t="s">
        <v>1980</v>
      </c>
      <c r="N1" s="13" t="s">
        <v>1983</v>
      </c>
      <c r="O1" s="13" t="s">
        <v>1982</v>
      </c>
      <c r="P1" s="13" t="s">
        <v>1987</v>
      </c>
      <c r="Q1" s="13" t="s">
        <v>1986</v>
      </c>
      <c r="R1" s="13" t="s">
        <v>1989</v>
      </c>
      <c r="S1" s="13" t="s">
        <v>1988</v>
      </c>
      <c r="T1" s="13" t="s">
        <v>1991</v>
      </c>
      <c r="U1" s="13" t="s">
        <v>1990</v>
      </c>
      <c r="V1" s="13" t="s">
        <v>1992</v>
      </c>
    </row>
    <row r="2" spans="1:22" ht="15">
      <c r="A2" s="83" t="s">
        <v>509</v>
      </c>
      <c r="B2" s="78">
        <v>9</v>
      </c>
      <c r="C2" s="83" t="s">
        <v>516</v>
      </c>
      <c r="D2" s="78">
        <v>3</v>
      </c>
      <c r="E2" s="83" t="s">
        <v>541</v>
      </c>
      <c r="F2" s="78">
        <v>1</v>
      </c>
      <c r="G2" s="83" t="s">
        <v>527</v>
      </c>
      <c r="H2" s="78">
        <v>1</v>
      </c>
      <c r="I2" s="83" t="s">
        <v>511</v>
      </c>
      <c r="J2" s="78">
        <v>1</v>
      </c>
      <c r="K2" s="83" t="s">
        <v>509</v>
      </c>
      <c r="L2" s="78">
        <v>9</v>
      </c>
      <c r="M2" s="83" t="s">
        <v>500</v>
      </c>
      <c r="N2" s="78">
        <v>1</v>
      </c>
      <c r="O2" s="83" t="s">
        <v>1984</v>
      </c>
      <c r="P2" s="78">
        <v>1</v>
      </c>
      <c r="Q2" s="83" t="s">
        <v>494</v>
      </c>
      <c r="R2" s="78">
        <v>1</v>
      </c>
      <c r="S2" s="83" t="s">
        <v>531</v>
      </c>
      <c r="T2" s="78">
        <v>1</v>
      </c>
      <c r="U2" s="83" t="s">
        <v>510</v>
      </c>
      <c r="V2" s="78">
        <v>4</v>
      </c>
    </row>
    <row r="3" spans="1:22" ht="15">
      <c r="A3" s="83" t="s">
        <v>506</v>
      </c>
      <c r="B3" s="78">
        <v>6</v>
      </c>
      <c r="C3" s="83" t="s">
        <v>506</v>
      </c>
      <c r="D3" s="78">
        <v>3</v>
      </c>
      <c r="E3" s="83" t="s">
        <v>542</v>
      </c>
      <c r="F3" s="78">
        <v>1</v>
      </c>
      <c r="G3" s="83" t="s">
        <v>524</v>
      </c>
      <c r="H3" s="78">
        <v>1</v>
      </c>
      <c r="I3" s="83" t="s">
        <v>503</v>
      </c>
      <c r="J3" s="78">
        <v>1</v>
      </c>
      <c r="K3" s="83" t="s">
        <v>519</v>
      </c>
      <c r="L3" s="78">
        <v>2</v>
      </c>
      <c r="M3" s="83" t="s">
        <v>501</v>
      </c>
      <c r="N3" s="78">
        <v>1</v>
      </c>
      <c r="O3" s="83" t="s">
        <v>1985</v>
      </c>
      <c r="P3" s="78">
        <v>1</v>
      </c>
      <c r="Q3" s="83" t="s">
        <v>495</v>
      </c>
      <c r="R3" s="78">
        <v>1</v>
      </c>
      <c r="S3" s="78"/>
      <c r="T3" s="78"/>
      <c r="U3" s="83" t="s">
        <v>535</v>
      </c>
      <c r="V3" s="78">
        <v>2</v>
      </c>
    </row>
    <row r="4" spans="1:22" ht="15">
      <c r="A4" s="83" t="s">
        <v>510</v>
      </c>
      <c r="B4" s="78">
        <v>4</v>
      </c>
      <c r="C4" s="83" t="s">
        <v>536</v>
      </c>
      <c r="D4" s="78">
        <v>2</v>
      </c>
      <c r="E4" s="83" t="s">
        <v>1971</v>
      </c>
      <c r="F4" s="78">
        <v>1</v>
      </c>
      <c r="G4" s="83" t="s">
        <v>525</v>
      </c>
      <c r="H4" s="78">
        <v>1</v>
      </c>
      <c r="I4" s="78"/>
      <c r="J4" s="78"/>
      <c r="K4" s="83" t="s">
        <v>1979</v>
      </c>
      <c r="L4" s="78">
        <v>1</v>
      </c>
      <c r="M4" s="83" t="s">
        <v>502</v>
      </c>
      <c r="N4" s="78">
        <v>1</v>
      </c>
      <c r="O4" s="78"/>
      <c r="P4" s="78"/>
      <c r="Q4" s="78"/>
      <c r="R4" s="78"/>
      <c r="S4" s="78"/>
      <c r="T4" s="78"/>
      <c r="U4" s="83" t="s">
        <v>506</v>
      </c>
      <c r="V4" s="78">
        <v>1</v>
      </c>
    </row>
    <row r="5" spans="1:22" ht="15">
      <c r="A5" s="83" t="s">
        <v>531</v>
      </c>
      <c r="B5" s="78">
        <v>3</v>
      </c>
      <c r="C5" s="83" t="s">
        <v>497</v>
      </c>
      <c r="D5" s="78">
        <v>2</v>
      </c>
      <c r="E5" s="83" t="s">
        <v>1972</v>
      </c>
      <c r="F5" s="78">
        <v>1</v>
      </c>
      <c r="G5" s="83" t="s">
        <v>526</v>
      </c>
      <c r="H5" s="78">
        <v>1</v>
      </c>
      <c r="I5" s="78"/>
      <c r="J5" s="78"/>
      <c r="K5" s="83" t="s">
        <v>518</v>
      </c>
      <c r="L5" s="78">
        <v>1</v>
      </c>
      <c r="M5" s="83" t="s">
        <v>503</v>
      </c>
      <c r="N5" s="78">
        <v>1</v>
      </c>
      <c r="O5" s="78"/>
      <c r="P5" s="78"/>
      <c r="Q5" s="78"/>
      <c r="R5" s="78"/>
      <c r="S5" s="78"/>
      <c r="T5" s="78"/>
      <c r="U5" s="83" t="s">
        <v>531</v>
      </c>
      <c r="V5" s="78">
        <v>1</v>
      </c>
    </row>
    <row r="6" spans="1:22" ht="15">
      <c r="A6" s="83" t="s">
        <v>516</v>
      </c>
      <c r="B6" s="78">
        <v>3</v>
      </c>
      <c r="C6" s="83" t="s">
        <v>530</v>
      </c>
      <c r="D6" s="78">
        <v>1</v>
      </c>
      <c r="E6" s="83" t="s">
        <v>544</v>
      </c>
      <c r="F6" s="78">
        <v>1</v>
      </c>
      <c r="G6" s="83" t="s">
        <v>511</v>
      </c>
      <c r="H6" s="78">
        <v>1</v>
      </c>
      <c r="I6" s="78"/>
      <c r="J6" s="78"/>
      <c r="K6" s="83" t="s">
        <v>499</v>
      </c>
      <c r="L6" s="78">
        <v>1</v>
      </c>
      <c r="M6" s="83" t="s">
        <v>504</v>
      </c>
      <c r="N6" s="78">
        <v>1</v>
      </c>
      <c r="O6" s="78"/>
      <c r="P6" s="78"/>
      <c r="Q6" s="78"/>
      <c r="R6" s="78"/>
      <c r="S6" s="78"/>
      <c r="T6" s="78"/>
      <c r="U6" s="78"/>
      <c r="V6" s="78"/>
    </row>
    <row r="7" spans="1:22" ht="15">
      <c r="A7" s="83" t="s">
        <v>503</v>
      </c>
      <c r="B7" s="78">
        <v>3</v>
      </c>
      <c r="C7" s="83" t="s">
        <v>537</v>
      </c>
      <c r="D7" s="78">
        <v>1</v>
      </c>
      <c r="E7" s="83" t="s">
        <v>517</v>
      </c>
      <c r="F7" s="78">
        <v>1</v>
      </c>
      <c r="G7" s="83" t="s">
        <v>507</v>
      </c>
      <c r="H7" s="78">
        <v>1</v>
      </c>
      <c r="I7" s="78"/>
      <c r="J7" s="78"/>
      <c r="K7" s="78"/>
      <c r="L7" s="78"/>
      <c r="M7" s="83" t="s">
        <v>505</v>
      </c>
      <c r="N7" s="78">
        <v>1</v>
      </c>
      <c r="O7" s="78"/>
      <c r="P7" s="78"/>
      <c r="Q7" s="78"/>
      <c r="R7" s="78"/>
      <c r="S7" s="78"/>
      <c r="T7" s="78"/>
      <c r="U7" s="78"/>
      <c r="V7" s="78"/>
    </row>
    <row r="8" spans="1:22" ht="15">
      <c r="A8" s="83" t="s">
        <v>519</v>
      </c>
      <c r="B8" s="78">
        <v>3</v>
      </c>
      <c r="C8" s="83" t="s">
        <v>538</v>
      </c>
      <c r="D8" s="78">
        <v>1</v>
      </c>
      <c r="E8" s="83" t="s">
        <v>506</v>
      </c>
      <c r="F8" s="78">
        <v>1</v>
      </c>
      <c r="G8" s="78"/>
      <c r="H8" s="78"/>
      <c r="I8" s="78"/>
      <c r="J8" s="78"/>
      <c r="K8" s="78"/>
      <c r="L8" s="78"/>
      <c r="M8" s="83" t="s">
        <v>506</v>
      </c>
      <c r="N8" s="78">
        <v>1</v>
      </c>
      <c r="O8" s="78"/>
      <c r="P8" s="78"/>
      <c r="Q8" s="78"/>
      <c r="R8" s="78"/>
      <c r="S8" s="78"/>
      <c r="T8" s="78"/>
      <c r="U8" s="78"/>
      <c r="V8" s="78"/>
    </row>
    <row r="9" spans="1:22" ht="15">
      <c r="A9" s="83" t="s">
        <v>535</v>
      </c>
      <c r="B9" s="78">
        <v>2</v>
      </c>
      <c r="C9" s="83" t="s">
        <v>504</v>
      </c>
      <c r="D9" s="78">
        <v>1</v>
      </c>
      <c r="E9" s="83" t="s">
        <v>508</v>
      </c>
      <c r="F9" s="78">
        <v>1</v>
      </c>
      <c r="G9" s="78"/>
      <c r="H9" s="78"/>
      <c r="I9" s="78"/>
      <c r="J9" s="78"/>
      <c r="K9" s="78"/>
      <c r="L9" s="78"/>
      <c r="M9" s="78"/>
      <c r="N9" s="78"/>
      <c r="O9" s="78"/>
      <c r="P9" s="78"/>
      <c r="Q9" s="78"/>
      <c r="R9" s="78"/>
      <c r="S9" s="78"/>
      <c r="T9" s="78"/>
      <c r="U9" s="78"/>
      <c r="V9" s="78"/>
    </row>
    <row r="10" spans="1:22" ht="15">
      <c r="A10" s="83" t="s">
        <v>511</v>
      </c>
      <c r="B10" s="78">
        <v>2</v>
      </c>
      <c r="C10" s="83" t="s">
        <v>539</v>
      </c>
      <c r="D10" s="78">
        <v>1</v>
      </c>
      <c r="E10" s="78"/>
      <c r="F10" s="78"/>
      <c r="G10" s="78"/>
      <c r="H10" s="78"/>
      <c r="I10" s="78"/>
      <c r="J10" s="78"/>
      <c r="K10" s="78"/>
      <c r="L10" s="78"/>
      <c r="M10" s="78"/>
      <c r="N10" s="78"/>
      <c r="O10" s="78"/>
      <c r="P10" s="78"/>
      <c r="Q10" s="78"/>
      <c r="R10" s="78"/>
      <c r="S10" s="78"/>
      <c r="T10" s="78"/>
      <c r="U10" s="78"/>
      <c r="V10" s="78"/>
    </row>
    <row r="11" spans="1:22" ht="15">
      <c r="A11" s="83" t="s">
        <v>502</v>
      </c>
      <c r="B11" s="78">
        <v>2</v>
      </c>
      <c r="C11" s="83" t="s">
        <v>505</v>
      </c>
      <c r="D11" s="78">
        <v>1</v>
      </c>
      <c r="E11" s="78"/>
      <c r="F11" s="78"/>
      <c r="G11" s="78"/>
      <c r="H11" s="78"/>
      <c r="I11" s="78"/>
      <c r="J11" s="78"/>
      <c r="K11" s="78"/>
      <c r="L11" s="78"/>
      <c r="M11" s="78"/>
      <c r="N11" s="78"/>
      <c r="O11" s="78"/>
      <c r="P11" s="78"/>
      <c r="Q11" s="78"/>
      <c r="R11" s="78"/>
      <c r="S11" s="78"/>
      <c r="T11" s="78"/>
      <c r="U11" s="78"/>
      <c r="V11" s="78"/>
    </row>
    <row r="14" spans="1:22" ht="15" customHeight="1">
      <c r="A14" s="13" t="s">
        <v>2002</v>
      </c>
      <c r="B14" s="13" t="s">
        <v>1967</v>
      </c>
      <c r="C14" s="13" t="s">
        <v>2003</v>
      </c>
      <c r="D14" s="13" t="s">
        <v>1970</v>
      </c>
      <c r="E14" s="13" t="s">
        <v>2004</v>
      </c>
      <c r="F14" s="13" t="s">
        <v>1974</v>
      </c>
      <c r="G14" s="13" t="s">
        <v>2005</v>
      </c>
      <c r="H14" s="13" t="s">
        <v>1976</v>
      </c>
      <c r="I14" s="13" t="s">
        <v>2006</v>
      </c>
      <c r="J14" s="13" t="s">
        <v>1978</v>
      </c>
      <c r="K14" s="13" t="s">
        <v>2007</v>
      </c>
      <c r="L14" s="13" t="s">
        <v>1981</v>
      </c>
      <c r="M14" s="13" t="s">
        <v>2008</v>
      </c>
      <c r="N14" s="13" t="s">
        <v>1983</v>
      </c>
      <c r="O14" s="13" t="s">
        <v>2009</v>
      </c>
      <c r="P14" s="13" t="s">
        <v>1987</v>
      </c>
      <c r="Q14" s="13" t="s">
        <v>2012</v>
      </c>
      <c r="R14" s="13" t="s">
        <v>1989</v>
      </c>
      <c r="S14" s="13" t="s">
        <v>2013</v>
      </c>
      <c r="T14" s="13" t="s">
        <v>1991</v>
      </c>
      <c r="U14" s="13" t="s">
        <v>2014</v>
      </c>
      <c r="V14" s="13" t="s">
        <v>1992</v>
      </c>
    </row>
    <row r="15" spans="1:22" ht="15">
      <c r="A15" s="78" t="s">
        <v>547</v>
      </c>
      <c r="B15" s="78">
        <v>40</v>
      </c>
      <c r="C15" s="78" t="s">
        <v>547</v>
      </c>
      <c r="D15" s="78">
        <v>13</v>
      </c>
      <c r="E15" s="78" t="s">
        <v>549</v>
      </c>
      <c r="F15" s="78">
        <v>5</v>
      </c>
      <c r="G15" s="78" t="s">
        <v>556</v>
      </c>
      <c r="H15" s="78">
        <v>4</v>
      </c>
      <c r="I15" s="78" t="s">
        <v>545</v>
      </c>
      <c r="J15" s="78">
        <v>1</v>
      </c>
      <c r="K15" s="78" t="s">
        <v>547</v>
      </c>
      <c r="L15" s="78">
        <v>10</v>
      </c>
      <c r="M15" s="78" t="s">
        <v>547</v>
      </c>
      <c r="N15" s="78">
        <v>6</v>
      </c>
      <c r="O15" s="78" t="s">
        <v>2010</v>
      </c>
      <c r="P15" s="78">
        <v>1</v>
      </c>
      <c r="Q15" s="78" t="s">
        <v>545</v>
      </c>
      <c r="R15" s="78">
        <v>2</v>
      </c>
      <c r="S15" s="78" t="s">
        <v>547</v>
      </c>
      <c r="T15" s="78">
        <v>1</v>
      </c>
      <c r="U15" s="78" t="s">
        <v>547</v>
      </c>
      <c r="V15" s="78">
        <v>8</v>
      </c>
    </row>
    <row r="16" spans="1:22" ht="15">
      <c r="A16" s="78" t="s">
        <v>545</v>
      </c>
      <c r="B16" s="78">
        <v>10</v>
      </c>
      <c r="C16" s="78" t="s">
        <v>550</v>
      </c>
      <c r="D16" s="78">
        <v>4</v>
      </c>
      <c r="E16" s="78" t="s">
        <v>545</v>
      </c>
      <c r="F16" s="78">
        <v>2</v>
      </c>
      <c r="G16" s="78" t="s">
        <v>545</v>
      </c>
      <c r="H16" s="78">
        <v>1</v>
      </c>
      <c r="I16" s="78" t="s">
        <v>547</v>
      </c>
      <c r="J16" s="78">
        <v>1</v>
      </c>
      <c r="K16" s="78" t="s">
        <v>553</v>
      </c>
      <c r="L16" s="78">
        <v>3</v>
      </c>
      <c r="M16" s="78" t="s">
        <v>548</v>
      </c>
      <c r="N16" s="78">
        <v>1</v>
      </c>
      <c r="O16" s="78" t="s">
        <v>2011</v>
      </c>
      <c r="P16" s="78">
        <v>1</v>
      </c>
      <c r="Q16" s="78"/>
      <c r="R16" s="78"/>
      <c r="S16" s="78"/>
      <c r="T16" s="78"/>
      <c r="U16" s="78"/>
      <c r="V16" s="78"/>
    </row>
    <row r="17" spans="1:22" ht="15">
      <c r="A17" s="78" t="s">
        <v>549</v>
      </c>
      <c r="B17" s="78">
        <v>6</v>
      </c>
      <c r="C17" s="78" t="s">
        <v>545</v>
      </c>
      <c r="D17" s="78">
        <v>3</v>
      </c>
      <c r="E17" s="78" t="s">
        <v>547</v>
      </c>
      <c r="F17" s="78">
        <v>1</v>
      </c>
      <c r="G17" s="78" t="s">
        <v>549</v>
      </c>
      <c r="H17" s="78">
        <v>1</v>
      </c>
      <c r="I17" s="78"/>
      <c r="J17" s="78"/>
      <c r="K17" s="78" t="s">
        <v>545</v>
      </c>
      <c r="L17" s="78">
        <v>1</v>
      </c>
      <c r="M17" s="78"/>
      <c r="N17" s="78"/>
      <c r="O17" s="78"/>
      <c r="P17" s="78"/>
      <c r="Q17" s="78"/>
      <c r="R17" s="78"/>
      <c r="S17" s="78"/>
      <c r="T17" s="78"/>
      <c r="U17" s="78"/>
      <c r="V17" s="78"/>
    </row>
    <row r="18" spans="1:22" ht="15">
      <c r="A18" s="78" t="s">
        <v>550</v>
      </c>
      <c r="B18" s="78">
        <v>4</v>
      </c>
      <c r="C18" s="78" t="s">
        <v>548</v>
      </c>
      <c r="D18" s="78">
        <v>3</v>
      </c>
      <c r="E18" s="78"/>
      <c r="F18" s="78"/>
      <c r="G18" s="78"/>
      <c r="H18" s="78"/>
      <c r="I18" s="78"/>
      <c r="J18" s="78"/>
      <c r="K18" s="78"/>
      <c r="L18" s="78"/>
      <c r="M18" s="78"/>
      <c r="N18" s="78"/>
      <c r="O18" s="78"/>
      <c r="P18" s="78"/>
      <c r="Q18" s="78"/>
      <c r="R18" s="78"/>
      <c r="S18" s="78"/>
      <c r="T18" s="78"/>
      <c r="U18" s="78"/>
      <c r="V18" s="78"/>
    </row>
    <row r="19" spans="1:22" ht="15">
      <c r="A19" s="78" t="s">
        <v>548</v>
      </c>
      <c r="B19" s="78">
        <v>4</v>
      </c>
      <c r="C19" s="78" t="s">
        <v>552</v>
      </c>
      <c r="D19" s="78">
        <v>3</v>
      </c>
      <c r="E19" s="78"/>
      <c r="F19" s="78"/>
      <c r="G19" s="78"/>
      <c r="H19" s="78"/>
      <c r="I19" s="78"/>
      <c r="J19" s="78"/>
      <c r="K19" s="78"/>
      <c r="L19" s="78"/>
      <c r="M19" s="78"/>
      <c r="N19" s="78"/>
      <c r="O19" s="78"/>
      <c r="P19" s="78"/>
      <c r="Q19" s="78"/>
      <c r="R19" s="78"/>
      <c r="S19" s="78"/>
      <c r="T19" s="78"/>
      <c r="U19" s="78"/>
      <c r="V19" s="78"/>
    </row>
    <row r="20" spans="1:22" ht="15">
      <c r="A20" s="78" t="s">
        <v>553</v>
      </c>
      <c r="B20" s="78">
        <v>4</v>
      </c>
      <c r="C20" s="78" t="s">
        <v>558</v>
      </c>
      <c r="D20" s="78">
        <v>2</v>
      </c>
      <c r="E20" s="78"/>
      <c r="F20" s="78"/>
      <c r="G20" s="78"/>
      <c r="H20" s="78"/>
      <c r="I20" s="78"/>
      <c r="J20" s="78"/>
      <c r="K20" s="78"/>
      <c r="L20" s="78"/>
      <c r="M20" s="78"/>
      <c r="N20" s="78"/>
      <c r="O20" s="78"/>
      <c r="P20" s="78"/>
      <c r="Q20" s="78"/>
      <c r="R20" s="78"/>
      <c r="S20" s="78"/>
      <c r="T20" s="78"/>
      <c r="U20" s="78"/>
      <c r="V20" s="78"/>
    </row>
    <row r="21" spans="1:22" ht="15">
      <c r="A21" s="78" t="s">
        <v>556</v>
      </c>
      <c r="B21" s="78">
        <v>4</v>
      </c>
      <c r="C21" s="78" t="s">
        <v>559</v>
      </c>
      <c r="D21" s="78">
        <v>1</v>
      </c>
      <c r="E21" s="78"/>
      <c r="F21" s="78"/>
      <c r="G21" s="78"/>
      <c r="H21" s="78"/>
      <c r="I21" s="78"/>
      <c r="J21" s="78"/>
      <c r="K21" s="78"/>
      <c r="L21" s="78"/>
      <c r="M21" s="78"/>
      <c r="N21" s="78"/>
      <c r="O21" s="78"/>
      <c r="P21" s="78"/>
      <c r="Q21" s="78"/>
      <c r="R21" s="78"/>
      <c r="S21" s="78"/>
      <c r="T21" s="78"/>
      <c r="U21" s="78"/>
      <c r="V21" s="78"/>
    </row>
    <row r="22" spans="1:22" ht="15">
      <c r="A22" s="78" t="s">
        <v>552</v>
      </c>
      <c r="B22" s="78">
        <v>3</v>
      </c>
      <c r="C22" s="78" t="s">
        <v>555</v>
      </c>
      <c r="D22" s="78">
        <v>1</v>
      </c>
      <c r="E22" s="78"/>
      <c r="F22" s="78"/>
      <c r="G22" s="78"/>
      <c r="H22" s="78"/>
      <c r="I22" s="78"/>
      <c r="J22" s="78"/>
      <c r="K22" s="78"/>
      <c r="L22" s="78"/>
      <c r="M22" s="78"/>
      <c r="N22" s="78"/>
      <c r="O22" s="78"/>
      <c r="P22" s="78"/>
      <c r="Q22" s="78"/>
      <c r="R22" s="78"/>
      <c r="S22" s="78"/>
      <c r="T22" s="78"/>
      <c r="U22" s="78"/>
      <c r="V22" s="78"/>
    </row>
    <row r="23" spans="1:22" ht="15">
      <c r="A23" s="78" t="s">
        <v>558</v>
      </c>
      <c r="B23" s="78">
        <v>2</v>
      </c>
      <c r="C23" s="78" t="s">
        <v>560</v>
      </c>
      <c r="D23" s="78">
        <v>1</v>
      </c>
      <c r="E23" s="78"/>
      <c r="F23" s="78"/>
      <c r="G23" s="78"/>
      <c r="H23" s="78"/>
      <c r="I23" s="78"/>
      <c r="J23" s="78"/>
      <c r="K23" s="78"/>
      <c r="L23" s="78"/>
      <c r="M23" s="78"/>
      <c r="N23" s="78"/>
      <c r="O23" s="78"/>
      <c r="P23" s="78"/>
      <c r="Q23" s="78"/>
      <c r="R23" s="78"/>
      <c r="S23" s="78"/>
      <c r="T23" s="78"/>
      <c r="U23" s="78"/>
      <c r="V23" s="78"/>
    </row>
    <row r="24" spans="1:22" ht="15">
      <c r="A24" s="78" t="s">
        <v>551</v>
      </c>
      <c r="B24" s="78">
        <v>1</v>
      </c>
      <c r="C24" s="78" t="s">
        <v>557</v>
      </c>
      <c r="D24" s="78">
        <v>1</v>
      </c>
      <c r="E24" s="78"/>
      <c r="F24" s="78"/>
      <c r="G24" s="78"/>
      <c r="H24" s="78"/>
      <c r="I24" s="78"/>
      <c r="J24" s="78"/>
      <c r="K24" s="78"/>
      <c r="L24" s="78"/>
      <c r="M24" s="78"/>
      <c r="N24" s="78"/>
      <c r="O24" s="78"/>
      <c r="P24" s="78"/>
      <c r="Q24" s="78"/>
      <c r="R24" s="78"/>
      <c r="S24" s="78"/>
      <c r="T24" s="78"/>
      <c r="U24" s="78"/>
      <c r="V24" s="78"/>
    </row>
    <row r="27" spans="1:22" ht="15" customHeight="1">
      <c r="A27" s="13" t="s">
        <v>2022</v>
      </c>
      <c r="B27" s="13" t="s">
        <v>1967</v>
      </c>
      <c r="C27" s="13" t="s">
        <v>2029</v>
      </c>
      <c r="D27" s="13" t="s">
        <v>1970</v>
      </c>
      <c r="E27" s="13" t="s">
        <v>2030</v>
      </c>
      <c r="F27" s="13" t="s">
        <v>1974</v>
      </c>
      <c r="G27" s="13" t="s">
        <v>2032</v>
      </c>
      <c r="H27" s="13" t="s">
        <v>1976</v>
      </c>
      <c r="I27" s="13" t="s">
        <v>2034</v>
      </c>
      <c r="J27" s="13" t="s">
        <v>1978</v>
      </c>
      <c r="K27" s="13" t="s">
        <v>2037</v>
      </c>
      <c r="L27" s="13" t="s">
        <v>1981</v>
      </c>
      <c r="M27" s="13" t="s">
        <v>2038</v>
      </c>
      <c r="N27" s="13" t="s">
        <v>1983</v>
      </c>
      <c r="O27" s="78" t="s">
        <v>2040</v>
      </c>
      <c r="P27" s="78" t="s">
        <v>1987</v>
      </c>
      <c r="Q27" s="13" t="s">
        <v>2041</v>
      </c>
      <c r="R27" s="13" t="s">
        <v>1989</v>
      </c>
      <c r="S27" s="13" t="s">
        <v>2042</v>
      </c>
      <c r="T27" s="13" t="s">
        <v>1991</v>
      </c>
      <c r="U27" s="13" t="s">
        <v>2045</v>
      </c>
      <c r="V27" s="13" t="s">
        <v>1992</v>
      </c>
    </row>
    <row r="28" spans="1:22" ht="15">
      <c r="A28" s="78" t="s">
        <v>2023</v>
      </c>
      <c r="B28" s="78">
        <v>55</v>
      </c>
      <c r="C28" s="78" t="s">
        <v>2023</v>
      </c>
      <c r="D28" s="78">
        <v>38</v>
      </c>
      <c r="E28" s="78" t="s">
        <v>581</v>
      </c>
      <c r="F28" s="78">
        <v>7</v>
      </c>
      <c r="G28" s="78" t="s">
        <v>581</v>
      </c>
      <c r="H28" s="78">
        <v>11</v>
      </c>
      <c r="I28" s="78" t="s">
        <v>265</v>
      </c>
      <c r="J28" s="78">
        <v>1</v>
      </c>
      <c r="K28" s="78" t="s">
        <v>562</v>
      </c>
      <c r="L28" s="78">
        <v>9</v>
      </c>
      <c r="M28" s="78" t="s">
        <v>2026</v>
      </c>
      <c r="N28" s="78">
        <v>5</v>
      </c>
      <c r="O28" s="78"/>
      <c r="P28" s="78"/>
      <c r="Q28" s="78" t="s">
        <v>273</v>
      </c>
      <c r="R28" s="78">
        <v>1</v>
      </c>
      <c r="S28" s="78" t="s">
        <v>562</v>
      </c>
      <c r="T28" s="78">
        <v>1</v>
      </c>
      <c r="U28" s="78" t="s">
        <v>562</v>
      </c>
      <c r="V28" s="78">
        <v>2</v>
      </c>
    </row>
    <row r="29" spans="1:22" ht="15">
      <c r="A29" s="78" t="s">
        <v>2024</v>
      </c>
      <c r="B29" s="78">
        <v>48</v>
      </c>
      <c r="C29" s="78" t="s">
        <v>2024</v>
      </c>
      <c r="D29" s="78">
        <v>33</v>
      </c>
      <c r="E29" s="78" t="s">
        <v>2023</v>
      </c>
      <c r="F29" s="78">
        <v>5</v>
      </c>
      <c r="G29" s="78" t="s">
        <v>2023</v>
      </c>
      <c r="H29" s="78">
        <v>11</v>
      </c>
      <c r="I29" s="78" t="s">
        <v>2035</v>
      </c>
      <c r="J29" s="78">
        <v>1</v>
      </c>
      <c r="K29" s="78" t="s">
        <v>581</v>
      </c>
      <c r="L29" s="78">
        <v>3</v>
      </c>
      <c r="M29" s="78" t="s">
        <v>2028</v>
      </c>
      <c r="N29" s="78">
        <v>4</v>
      </c>
      <c r="O29" s="78"/>
      <c r="P29" s="78"/>
      <c r="Q29" s="78" t="s">
        <v>581</v>
      </c>
      <c r="R29" s="78">
        <v>1</v>
      </c>
      <c r="S29" s="78" t="s">
        <v>2043</v>
      </c>
      <c r="T29" s="78">
        <v>1</v>
      </c>
      <c r="U29" s="78" t="s">
        <v>265</v>
      </c>
      <c r="V29" s="78">
        <v>1</v>
      </c>
    </row>
    <row r="30" spans="1:22" ht="15">
      <c r="A30" s="78" t="s">
        <v>562</v>
      </c>
      <c r="B30" s="78">
        <v>42</v>
      </c>
      <c r="C30" s="78" t="s">
        <v>265</v>
      </c>
      <c r="D30" s="78">
        <v>24</v>
      </c>
      <c r="E30" s="78" t="s">
        <v>2024</v>
      </c>
      <c r="F30" s="78">
        <v>4</v>
      </c>
      <c r="G30" s="78" t="s">
        <v>2024</v>
      </c>
      <c r="H30" s="78">
        <v>10</v>
      </c>
      <c r="I30" s="78" t="s">
        <v>2036</v>
      </c>
      <c r="J30" s="78">
        <v>1</v>
      </c>
      <c r="K30" s="78" t="s">
        <v>2023</v>
      </c>
      <c r="L30" s="78">
        <v>1</v>
      </c>
      <c r="M30" s="78" t="s">
        <v>2039</v>
      </c>
      <c r="N30" s="78">
        <v>1</v>
      </c>
      <c r="O30" s="78"/>
      <c r="P30" s="78"/>
      <c r="Q30" s="78"/>
      <c r="R30" s="78"/>
      <c r="S30" s="78" t="s">
        <v>2044</v>
      </c>
      <c r="T30" s="78">
        <v>1</v>
      </c>
      <c r="U30" s="78"/>
      <c r="V30" s="78"/>
    </row>
    <row r="31" spans="1:22" ht="15">
      <c r="A31" s="78" t="s">
        <v>581</v>
      </c>
      <c r="B31" s="78">
        <v>42</v>
      </c>
      <c r="C31" s="78" t="s">
        <v>2025</v>
      </c>
      <c r="D31" s="78">
        <v>23</v>
      </c>
      <c r="E31" s="78" t="s">
        <v>562</v>
      </c>
      <c r="F31" s="78">
        <v>3</v>
      </c>
      <c r="G31" s="78" t="s">
        <v>265</v>
      </c>
      <c r="H31" s="78">
        <v>7</v>
      </c>
      <c r="I31" s="78"/>
      <c r="J31" s="78"/>
      <c r="K31" s="78" t="s">
        <v>2024</v>
      </c>
      <c r="L31" s="78">
        <v>1</v>
      </c>
      <c r="M31" s="78"/>
      <c r="N31" s="78"/>
      <c r="O31" s="78"/>
      <c r="P31" s="78"/>
      <c r="Q31" s="78"/>
      <c r="R31" s="78"/>
      <c r="S31" s="78"/>
      <c r="T31" s="78"/>
      <c r="U31" s="78"/>
      <c r="V31" s="78"/>
    </row>
    <row r="32" spans="1:22" ht="15">
      <c r="A32" s="78" t="s">
        <v>265</v>
      </c>
      <c r="B32" s="78">
        <v>35</v>
      </c>
      <c r="C32" s="78" t="s">
        <v>562</v>
      </c>
      <c r="D32" s="78">
        <v>23</v>
      </c>
      <c r="E32" s="78" t="s">
        <v>265</v>
      </c>
      <c r="F32" s="78">
        <v>2</v>
      </c>
      <c r="G32" s="78" t="s">
        <v>562</v>
      </c>
      <c r="H32" s="78">
        <v>4</v>
      </c>
      <c r="I32" s="78"/>
      <c r="J32" s="78"/>
      <c r="K32" s="78"/>
      <c r="L32" s="78"/>
      <c r="M32" s="78"/>
      <c r="N32" s="78"/>
      <c r="O32" s="78"/>
      <c r="P32" s="78"/>
      <c r="Q32" s="78"/>
      <c r="R32" s="78"/>
      <c r="S32" s="78"/>
      <c r="T32" s="78"/>
      <c r="U32" s="78"/>
      <c r="V32" s="78"/>
    </row>
    <row r="33" spans="1:22" ht="15">
      <c r="A33" s="78" t="s">
        <v>2025</v>
      </c>
      <c r="B33" s="78">
        <v>28</v>
      </c>
      <c r="C33" s="78" t="s">
        <v>581</v>
      </c>
      <c r="D33" s="78">
        <v>20</v>
      </c>
      <c r="E33" s="78" t="s">
        <v>2025</v>
      </c>
      <c r="F33" s="78">
        <v>2</v>
      </c>
      <c r="G33" s="78" t="s">
        <v>2025</v>
      </c>
      <c r="H33" s="78">
        <v>3</v>
      </c>
      <c r="I33" s="78"/>
      <c r="J33" s="78"/>
      <c r="K33" s="78"/>
      <c r="L33" s="78"/>
      <c r="M33" s="78"/>
      <c r="N33" s="78"/>
      <c r="O33" s="78"/>
      <c r="P33" s="78"/>
      <c r="Q33" s="78"/>
      <c r="R33" s="78"/>
      <c r="S33" s="78"/>
      <c r="T33" s="78"/>
      <c r="U33" s="78"/>
      <c r="V33" s="78"/>
    </row>
    <row r="34" spans="1:22" ht="15">
      <c r="A34" s="78" t="s">
        <v>2026</v>
      </c>
      <c r="B34" s="78">
        <v>19</v>
      </c>
      <c r="C34" s="78" t="s">
        <v>2026</v>
      </c>
      <c r="D34" s="78">
        <v>13</v>
      </c>
      <c r="E34" s="78" t="s">
        <v>575</v>
      </c>
      <c r="F34" s="78">
        <v>2</v>
      </c>
      <c r="G34" s="78" t="s">
        <v>2027</v>
      </c>
      <c r="H34" s="78">
        <v>1</v>
      </c>
      <c r="I34" s="78"/>
      <c r="J34" s="78"/>
      <c r="K34" s="78"/>
      <c r="L34" s="78"/>
      <c r="M34" s="78"/>
      <c r="N34" s="78"/>
      <c r="O34" s="78"/>
      <c r="P34" s="78"/>
      <c r="Q34" s="78"/>
      <c r="R34" s="78"/>
      <c r="S34" s="78"/>
      <c r="T34" s="78"/>
      <c r="U34" s="78"/>
      <c r="V34" s="78"/>
    </row>
    <row r="35" spans="1:22" ht="15">
      <c r="A35" s="78" t="s">
        <v>595</v>
      </c>
      <c r="B35" s="78">
        <v>14</v>
      </c>
      <c r="C35" s="78" t="s">
        <v>595</v>
      </c>
      <c r="D35" s="78">
        <v>12</v>
      </c>
      <c r="E35" s="78" t="s">
        <v>626</v>
      </c>
      <c r="F35" s="78">
        <v>1</v>
      </c>
      <c r="G35" s="78" t="s">
        <v>2033</v>
      </c>
      <c r="H35" s="78">
        <v>1</v>
      </c>
      <c r="I35" s="78"/>
      <c r="J35" s="78"/>
      <c r="K35" s="78"/>
      <c r="L35" s="78"/>
      <c r="M35" s="78"/>
      <c r="N35" s="78"/>
      <c r="O35" s="78"/>
      <c r="P35" s="78"/>
      <c r="Q35" s="78"/>
      <c r="R35" s="78"/>
      <c r="S35" s="78"/>
      <c r="T35" s="78"/>
      <c r="U35" s="78"/>
      <c r="V35" s="78"/>
    </row>
    <row r="36" spans="1:22" ht="15">
      <c r="A36" s="78" t="s">
        <v>2027</v>
      </c>
      <c r="B36" s="78">
        <v>10</v>
      </c>
      <c r="C36" s="78" t="s">
        <v>2027</v>
      </c>
      <c r="D36" s="78">
        <v>9</v>
      </c>
      <c r="E36" s="78" t="s">
        <v>595</v>
      </c>
      <c r="F36" s="78">
        <v>1</v>
      </c>
      <c r="G36" s="78" t="s">
        <v>2026</v>
      </c>
      <c r="H36" s="78">
        <v>1</v>
      </c>
      <c r="I36" s="78"/>
      <c r="J36" s="78"/>
      <c r="K36" s="78"/>
      <c r="L36" s="78"/>
      <c r="M36" s="78"/>
      <c r="N36" s="78"/>
      <c r="O36" s="78"/>
      <c r="P36" s="78"/>
      <c r="Q36" s="78"/>
      <c r="R36" s="78"/>
      <c r="S36" s="78"/>
      <c r="T36" s="78"/>
      <c r="U36" s="78"/>
      <c r="V36" s="78"/>
    </row>
    <row r="37" spans="1:22" ht="15">
      <c r="A37" s="78" t="s">
        <v>2028</v>
      </c>
      <c r="B37" s="78">
        <v>4</v>
      </c>
      <c r="C37" s="78" t="s">
        <v>578</v>
      </c>
      <c r="D37" s="78">
        <v>3</v>
      </c>
      <c r="E37" s="78" t="s">
        <v>2031</v>
      </c>
      <c r="F37" s="78">
        <v>1</v>
      </c>
      <c r="G37" s="78" t="s">
        <v>595</v>
      </c>
      <c r="H37" s="78">
        <v>1</v>
      </c>
      <c r="I37" s="78"/>
      <c r="J37" s="78"/>
      <c r="K37" s="78"/>
      <c r="L37" s="78"/>
      <c r="M37" s="78"/>
      <c r="N37" s="78"/>
      <c r="O37" s="78"/>
      <c r="P37" s="78"/>
      <c r="Q37" s="78"/>
      <c r="R37" s="78"/>
      <c r="S37" s="78"/>
      <c r="T37" s="78"/>
      <c r="U37" s="78"/>
      <c r="V37" s="78"/>
    </row>
    <row r="40" spans="1:22" ht="15" customHeight="1">
      <c r="A40" s="13" t="s">
        <v>2054</v>
      </c>
      <c r="B40" s="13" t="s">
        <v>1967</v>
      </c>
      <c r="C40" s="13" t="s">
        <v>2060</v>
      </c>
      <c r="D40" s="13" t="s">
        <v>1970</v>
      </c>
      <c r="E40" s="13" t="s">
        <v>2063</v>
      </c>
      <c r="F40" s="13" t="s">
        <v>1974</v>
      </c>
      <c r="G40" s="13" t="s">
        <v>2066</v>
      </c>
      <c r="H40" s="13" t="s">
        <v>1976</v>
      </c>
      <c r="I40" s="13" t="s">
        <v>2069</v>
      </c>
      <c r="J40" s="13" t="s">
        <v>1978</v>
      </c>
      <c r="K40" s="13" t="s">
        <v>2073</v>
      </c>
      <c r="L40" s="13" t="s">
        <v>1981</v>
      </c>
      <c r="M40" s="13" t="s">
        <v>2081</v>
      </c>
      <c r="N40" s="13" t="s">
        <v>1983</v>
      </c>
      <c r="O40" s="78" t="s">
        <v>2084</v>
      </c>
      <c r="P40" s="78" t="s">
        <v>1987</v>
      </c>
      <c r="Q40" s="13" t="s">
        <v>2085</v>
      </c>
      <c r="R40" s="13" t="s">
        <v>1989</v>
      </c>
      <c r="S40" s="13" t="s">
        <v>2088</v>
      </c>
      <c r="T40" s="13" t="s">
        <v>1991</v>
      </c>
      <c r="U40" s="13" t="s">
        <v>2097</v>
      </c>
      <c r="V40" s="13" t="s">
        <v>1992</v>
      </c>
    </row>
    <row r="41" spans="1:22" ht="15">
      <c r="A41" s="84" t="s">
        <v>2055</v>
      </c>
      <c r="B41" s="84">
        <v>219</v>
      </c>
      <c r="C41" s="84" t="s">
        <v>265</v>
      </c>
      <c r="D41" s="84">
        <v>47</v>
      </c>
      <c r="E41" s="84" t="s">
        <v>252</v>
      </c>
      <c r="F41" s="84">
        <v>44</v>
      </c>
      <c r="G41" s="84" t="s">
        <v>252</v>
      </c>
      <c r="H41" s="84">
        <v>50</v>
      </c>
      <c r="I41" s="84" t="s">
        <v>252</v>
      </c>
      <c r="J41" s="84">
        <v>10</v>
      </c>
      <c r="K41" s="84" t="s">
        <v>2071</v>
      </c>
      <c r="L41" s="84">
        <v>21</v>
      </c>
      <c r="M41" s="84" t="s">
        <v>2026</v>
      </c>
      <c r="N41" s="84">
        <v>5</v>
      </c>
      <c r="O41" s="84"/>
      <c r="P41" s="84"/>
      <c r="Q41" s="84" t="s">
        <v>273</v>
      </c>
      <c r="R41" s="84">
        <v>2</v>
      </c>
      <c r="S41" s="84" t="s">
        <v>2065</v>
      </c>
      <c r="T41" s="84">
        <v>2</v>
      </c>
      <c r="U41" s="84" t="s">
        <v>2098</v>
      </c>
      <c r="V41" s="84">
        <v>4</v>
      </c>
    </row>
    <row r="42" spans="1:22" ht="15">
      <c r="A42" s="84" t="s">
        <v>2056</v>
      </c>
      <c r="B42" s="84">
        <v>18</v>
      </c>
      <c r="C42" s="84" t="s">
        <v>252</v>
      </c>
      <c r="D42" s="84">
        <v>39</v>
      </c>
      <c r="E42" s="84" t="s">
        <v>265</v>
      </c>
      <c r="F42" s="84">
        <v>12</v>
      </c>
      <c r="G42" s="84" t="s">
        <v>265</v>
      </c>
      <c r="H42" s="84">
        <v>23</v>
      </c>
      <c r="I42" s="84" t="s">
        <v>259</v>
      </c>
      <c r="J42" s="84">
        <v>8</v>
      </c>
      <c r="K42" s="84" t="s">
        <v>252</v>
      </c>
      <c r="L42" s="84">
        <v>18</v>
      </c>
      <c r="M42" s="84" t="s">
        <v>2028</v>
      </c>
      <c r="N42" s="84">
        <v>4</v>
      </c>
      <c r="O42" s="84"/>
      <c r="P42" s="84"/>
      <c r="Q42" s="84" t="s">
        <v>2086</v>
      </c>
      <c r="R42" s="84">
        <v>2</v>
      </c>
      <c r="S42" s="84" t="s">
        <v>2089</v>
      </c>
      <c r="T42" s="84">
        <v>2</v>
      </c>
      <c r="U42" s="84" t="s">
        <v>2078</v>
      </c>
      <c r="V42" s="84">
        <v>4</v>
      </c>
    </row>
    <row r="43" spans="1:22" ht="15">
      <c r="A43" s="84" t="s">
        <v>2057</v>
      </c>
      <c r="B43" s="84">
        <v>0</v>
      </c>
      <c r="C43" s="84" t="s">
        <v>2023</v>
      </c>
      <c r="D43" s="84">
        <v>38</v>
      </c>
      <c r="E43" s="84" t="s">
        <v>262</v>
      </c>
      <c r="F43" s="84">
        <v>11</v>
      </c>
      <c r="G43" s="84" t="s">
        <v>581</v>
      </c>
      <c r="H43" s="84">
        <v>12</v>
      </c>
      <c r="I43" s="84" t="s">
        <v>250</v>
      </c>
      <c r="J43" s="84">
        <v>7</v>
      </c>
      <c r="K43" s="84" t="s">
        <v>562</v>
      </c>
      <c r="L43" s="84">
        <v>12</v>
      </c>
      <c r="M43" s="84" t="s">
        <v>2068</v>
      </c>
      <c r="N43" s="84">
        <v>3</v>
      </c>
      <c r="O43" s="84"/>
      <c r="P43" s="84"/>
      <c r="Q43" s="84" t="s">
        <v>2087</v>
      </c>
      <c r="R43" s="84">
        <v>2</v>
      </c>
      <c r="S43" s="84" t="s">
        <v>2090</v>
      </c>
      <c r="T43" s="84">
        <v>2</v>
      </c>
      <c r="U43" s="84" t="s">
        <v>2099</v>
      </c>
      <c r="V43" s="84">
        <v>4</v>
      </c>
    </row>
    <row r="44" spans="1:22" ht="15">
      <c r="A44" s="84" t="s">
        <v>2058</v>
      </c>
      <c r="B44" s="84">
        <v>4585</v>
      </c>
      <c r="C44" s="84" t="s">
        <v>2024</v>
      </c>
      <c r="D44" s="84">
        <v>33</v>
      </c>
      <c r="E44" s="84" t="s">
        <v>2064</v>
      </c>
      <c r="F44" s="84">
        <v>9</v>
      </c>
      <c r="G44" s="84" t="s">
        <v>2023</v>
      </c>
      <c r="H44" s="84">
        <v>12</v>
      </c>
      <c r="I44" s="84" t="s">
        <v>261</v>
      </c>
      <c r="J44" s="84">
        <v>7</v>
      </c>
      <c r="K44" s="84" t="s">
        <v>2074</v>
      </c>
      <c r="L44" s="84">
        <v>10</v>
      </c>
      <c r="M44" s="84" t="s">
        <v>2025</v>
      </c>
      <c r="N44" s="84">
        <v>3</v>
      </c>
      <c r="O44" s="84"/>
      <c r="P44" s="84"/>
      <c r="Q44" s="84"/>
      <c r="R44" s="84"/>
      <c r="S44" s="84" t="s">
        <v>2091</v>
      </c>
      <c r="T44" s="84">
        <v>2</v>
      </c>
      <c r="U44" s="84" t="s">
        <v>2100</v>
      </c>
      <c r="V44" s="84">
        <v>4</v>
      </c>
    </row>
    <row r="45" spans="1:22" ht="15">
      <c r="A45" s="84" t="s">
        <v>2059</v>
      </c>
      <c r="B45" s="84">
        <v>4822</v>
      </c>
      <c r="C45" s="84" t="s">
        <v>2025</v>
      </c>
      <c r="D45" s="84">
        <v>29</v>
      </c>
      <c r="E45" s="84" t="s">
        <v>581</v>
      </c>
      <c r="F45" s="84">
        <v>8</v>
      </c>
      <c r="G45" s="84" t="s">
        <v>2024</v>
      </c>
      <c r="H45" s="84">
        <v>11</v>
      </c>
      <c r="I45" s="84" t="s">
        <v>285</v>
      </c>
      <c r="J45" s="84">
        <v>7</v>
      </c>
      <c r="K45" s="84" t="s">
        <v>2075</v>
      </c>
      <c r="L45" s="84">
        <v>10</v>
      </c>
      <c r="M45" s="84" t="s">
        <v>252</v>
      </c>
      <c r="N45" s="84">
        <v>2</v>
      </c>
      <c r="O45" s="84"/>
      <c r="P45" s="84"/>
      <c r="Q45" s="84"/>
      <c r="R45" s="84"/>
      <c r="S45" s="84" t="s">
        <v>2092</v>
      </c>
      <c r="T45" s="84">
        <v>2</v>
      </c>
      <c r="U45" s="84" t="s">
        <v>2101</v>
      </c>
      <c r="V45" s="84">
        <v>2</v>
      </c>
    </row>
    <row r="46" spans="1:22" ht="15">
      <c r="A46" s="84" t="s">
        <v>252</v>
      </c>
      <c r="B46" s="84">
        <v>164</v>
      </c>
      <c r="C46" s="84" t="s">
        <v>562</v>
      </c>
      <c r="D46" s="84">
        <v>23</v>
      </c>
      <c r="E46" s="84" t="s">
        <v>242</v>
      </c>
      <c r="F46" s="84">
        <v>8</v>
      </c>
      <c r="G46" s="84" t="s">
        <v>2061</v>
      </c>
      <c r="H46" s="84">
        <v>10</v>
      </c>
      <c r="I46" s="84" t="s">
        <v>2070</v>
      </c>
      <c r="J46" s="84">
        <v>5</v>
      </c>
      <c r="K46" s="84" t="s">
        <v>2076</v>
      </c>
      <c r="L46" s="84">
        <v>10</v>
      </c>
      <c r="M46" s="84" t="s">
        <v>2082</v>
      </c>
      <c r="N46" s="84">
        <v>2</v>
      </c>
      <c r="O46" s="84"/>
      <c r="P46" s="84"/>
      <c r="Q46" s="84"/>
      <c r="R46" s="84"/>
      <c r="S46" s="84" t="s">
        <v>2093</v>
      </c>
      <c r="T46" s="84">
        <v>2</v>
      </c>
      <c r="U46" s="84" t="s">
        <v>2102</v>
      </c>
      <c r="V46" s="84">
        <v>2</v>
      </c>
    </row>
    <row r="47" spans="1:22" ht="15">
      <c r="A47" s="84" t="s">
        <v>265</v>
      </c>
      <c r="B47" s="84">
        <v>88</v>
      </c>
      <c r="C47" s="84" t="s">
        <v>581</v>
      </c>
      <c r="D47" s="84">
        <v>21</v>
      </c>
      <c r="E47" s="84" t="s">
        <v>240</v>
      </c>
      <c r="F47" s="84">
        <v>8</v>
      </c>
      <c r="G47" s="84" t="s">
        <v>2062</v>
      </c>
      <c r="H47" s="84">
        <v>9</v>
      </c>
      <c r="I47" s="84" t="s">
        <v>2071</v>
      </c>
      <c r="J47" s="84">
        <v>5</v>
      </c>
      <c r="K47" s="84" t="s">
        <v>2077</v>
      </c>
      <c r="L47" s="84">
        <v>10</v>
      </c>
      <c r="M47" s="84" t="s">
        <v>2083</v>
      </c>
      <c r="N47" s="84">
        <v>2</v>
      </c>
      <c r="O47" s="84"/>
      <c r="P47" s="84"/>
      <c r="Q47" s="84"/>
      <c r="R47" s="84"/>
      <c r="S47" s="84" t="s">
        <v>2094</v>
      </c>
      <c r="T47" s="84">
        <v>2</v>
      </c>
      <c r="U47" s="84" t="s">
        <v>2103</v>
      </c>
      <c r="V47" s="84">
        <v>2</v>
      </c>
    </row>
    <row r="48" spans="1:22" ht="15">
      <c r="A48" s="84" t="s">
        <v>2023</v>
      </c>
      <c r="B48" s="84">
        <v>57</v>
      </c>
      <c r="C48" s="84" t="s">
        <v>2061</v>
      </c>
      <c r="D48" s="84">
        <v>17</v>
      </c>
      <c r="E48" s="84" t="s">
        <v>2065</v>
      </c>
      <c r="F48" s="84">
        <v>7</v>
      </c>
      <c r="G48" s="84" t="s">
        <v>2026</v>
      </c>
      <c r="H48" s="84">
        <v>7</v>
      </c>
      <c r="I48" s="84" t="s">
        <v>2072</v>
      </c>
      <c r="J48" s="84">
        <v>5</v>
      </c>
      <c r="K48" s="84" t="s">
        <v>2078</v>
      </c>
      <c r="L48" s="84">
        <v>10</v>
      </c>
      <c r="M48" s="84"/>
      <c r="N48" s="84"/>
      <c r="O48" s="84"/>
      <c r="P48" s="84"/>
      <c r="Q48" s="84"/>
      <c r="R48" s="84"/>
      <c r="S48" s="84" t="s">
        <v>2082</v>
      </c>
      <c r="T48" s="84">
        <v>2</v>
      </c>
      <c r="U48" s="84" t="s">
        <v>2104</v>
      </c>
      <c r="V48" s="84">
        <v>2</v>
      </c>
    </row>
    <row r="49" spans="1:22" ht="15">
      <c r="A49" s="84" t="s">
        <v>2024</v>
      </c>
      <c r="B49" s="84">
        <v>50</v>
      </c>
      <c r="C49" s="84" t="s">
        <v>2062</v>
      </c>
      <c r="D49" s="84">
        <v>16</v>
      </c>
      <c r="E49" s="84" t="s">
        <v>263</v>
      </c>
      <c r="F49" s="84">
        <v>6</v>
      </c>
      <c r="G49" s="84" t="s">
        <v>2067</v>
      </c>
      <c r="H49" s="84">
        <v>7</v>
      </c>
      <c r="I49" s="84" t="s">
        <v>245</v>
      </c>
      <c r="J49" s="84">
        <v>5</v>
      </c>
      <c r="K49" s="84" t="s">
        <v>2079</v>
      </c>
      <c r="L49" s="84">
        <v>10</v>
      </c>
      <c r="M49" s="84"/>
      <c r="N49" s="84"/>
      <c r="O49" s="84"/>
      <c r="P49" s="84"/>
      <c r="Q49" s="84"/>
      <c r="R49" s="84"/>
      <c r="S49" s="84" t="s">
        <v>2095</v>
      </c>
      <c r="T49" s="84">
        <v>2</v>
      </c>
      <c r="U49" s="84" t="s">
        <v>265</v>
      </c>
      <c r="V49" s="84">
        <v>2</v>
      </c>
    </row>
    <row r="50" spans="1:22" ht="15">
      <c r="A50" s="84" t="s">
        <v>562</v>
      </c>
      <c r="B50" s="84">
        <v>48</v>
      </c>
      <c r="C50" s="84" t="s">
        <v>2026</v>
      </c>
      <c r="D50" s="84">
        <v>16</v>
      </c>
      <c r="E50" s="84" t="s">
        <v>271</v>
      </c>
      <c r="F50" s="84">
        <v>6</v>
      </c>
      <c r="G50" s="84" t="s">
        <v>2068</v>
      </c>
      <c r="H50" s="84">
        <v>6</v>
      </c>
      <c r="I50" s="84" t="s">
        <v>265</v>
      </c>
      <c r="J50" s="84">
        <v>4</v>
      </c>
      <c r="K50" s="84" t="s">
        <v>2080</v>
      </c>
      <c r="L50" s="84">
        <v>10</v>
      </c>
      <c r="M50" s="84"/>
      <c r="N50" s="84"/>
      <c r="O50" s="84"/>
      <c r="P50" s="84"/>
      <c r="Q50" s="84"/>
      <c r="R50" s="84"/>
      <c r="S50" s="84" t="s">
        <v>2096</v>
      </c>
      <c r="T50" s="84">
        <v>2</v>
      </c>
      <c r="U50" s="84" t="s">
        <v>2105</v>
      </c>
      <c r="V50" s="84">
        <v>2</v>
      </c>
    </row>
    <row r="53" spans="1:22" ht="15" customHeight="1">
      <c r="A53" s="13" t="s">
        <v>2116</v>
      </c>
      <c r="B53" s="13" t="s">
        <v>1967</v>
      </c>
      <c r="C53" s="13" t="s">
        <v>2127</v>
      </c>
      <c r="D53" s="13" t="s">
        <v>1970</v>
      </c>
      <c r="E53" s="13" t="s">
        <v>2132</v>
      </c>
      <c r="F53" s="13" t="s">
        <v>1974</v>
      </c>
      <c r="G53" s="13" t="s">
        <v>2138</v>
      </c>
      <c r="H53" s="13" t="s">
        <v>1976</v>
      </c>
      <c r="I53" s="13" t="s">
        <v>2144</v>
      </c>
      <c r="J53" s="13" t="s">
        <v>1978</v>
      </c>
      <c r="K53" s="13" t="s">
        <v>2155</v>
      </c>
      <c r="L53" s="13" t="s">
        <v>1981</v>
      </c>
      <c r="M53" s="13" t="s">
        <v>2164</v>
      </c>
      <c r="N53" s="13" t="s">
        <v>1983</v>
      </c>
      <c r="O53" s="78" t="s">
        <v>2166</v>
      </c>
      <c r="P53" s="78" t="s">
        <v>1987</v>
      </c>
      <c r="Q53" s="13" t="s">
        <v>2167</v>
      </c>
      <c r="R53" s="13" t="s">
        <v>1989</v>
      </c>
      <c r="S53" s="13" t="s">
        <v>2169</v>
      </c>
      <c r="T53" s="13" t="s">
        <v>1991</v>
      </c>
      <c r="U53" s="13" t="s">
        <v>2180</v>
      </c>
      <c r="V53" s="13" t="s">
        <v>1992</v>
      </c>
    </row>
    <row r="54" spans="1:22" ht="15">
      <c r="A54" s="84" t="s">
        <v>2117</v>
      </c>
      <c r="B54" s="84">
        <v>30</v>
      </c>
      <c r="C54" s="84" t="s">
        <v>2117</v>
      </c>
      <c r="D54" s="84">
        <v>16</v>
      </c>
      <c r="E54" s="84" t="s">
        <v>2133</v>
      </c>
      <c r="F54" s="84">
        <v>6</v>
      </c>
      <c r="G54" s="84" t="s">
        <v>2117</v>
      </c>
      <c r="H54" s="84">
        <v>9</v>
      </c>
      <c r="I54" s="84" t="s">
        <v>2145</v>
      </c>
      <c r="J54" s="84">
        <v>7</v>
      </c>
      <c r="K54" s="84" t="s">
        <v>2156</v>
      </c>
      <c r="L54" s="84">
        <v>10</v>
      </c>
      <c r="M54" s="84" t="s">
        <v>2165</v>
      </c>
      <c r="N54" s="84">
        <v>4</v>
      </c>
      <c r="O54" s="84"/>
      <c r="P54" s="84"/>
      <c r="Q54" s="84" t="s">
        <v>2168</v>
      </c>
      <c r="R54" s="84">
        <v>2</v>
      </c>
      <c r="S54" s="84" t="s">
        <v>2170</v>
      </c>
      <c r="T54" s="84">
        <v>2</v>
      </c>
      <c r="U54" s="84" t="s">
        <v>2181</v>
      </c>
      <c r="V54" s="84">
        <v>4</v>
      </c>
    </row>
    <row r="55" spans="1:22" ht="15">
      <c r="A55" s="84" t="s">
        <v>2118</v>
      </c>
      <c r="B55" s="84">
        <v>28</v>
      </c>
      <c r="C55" s="84" t="s">
        <v>2118</v>
      </c>
      <c r="D55" s="84">
        <v>16</v>
      </c>
      <c r="E55" s="84" t="s">
        <v>2134</v>
      </c>
      <c r="F55" s="84">
        <v>6</v>
      </c>
      <c r="G55" s="84" t="s">
        <v>2118</v>
      </c>
      <c r="H55" s="84">
        <v>7</v>
      </c>
      <c r="I55" s="84" t="s">
        <v>2146</v>
      </c>
      <c r="J55" s="84">
        <v>7</v>
      </c>
      <c r="K55" s="84" t="s">
        <v>2157</v>
      </c>
      <c r="L55" s="84">
        <v>10</v>
      </c>
      <c r="M55" s="84" t="s">
        <v>2122</v>
      </c>
      <c r="N55" s="84">
        <v>2</v>
      </c>
      <c r="O55" s="84"/>
      <c r="P55" s="84"/>
      <c r="Q55" s="84"/>
      <c r="R55" s="84"/>
      <c r="S55" s="84" t="s">
        <v>2171</v>
      </c>
      <c r="T55" s="84">
        <v>2</v>
      </c>
      <c r="U55" s="84" t="s">
        <v>2182</v>
      </c>
      <c r="V55" s="84">
        <v>4</v>
      </c>
    </row>
    <row r="56" spans="1:22" ht="15">
      <c r="A56" s="84" t="s">
        <v>2119</v>
      </c>
      <c r="B56" s="84">
        <v>20</v>
      </c>
      <c r="C56" s="84" t="s">
        <v>2119</v>
      </c>
      <c r="D56" s="84">
        <v>10</v>
      </c>
      <c r="E56" s="84" t="s">
        <v>2117</v>
      </c>
      <c r="F56" s="84">
        <v>5</v>
      </c>
      <c r="G56" s="84" t="s">
        <v>2119</v>
      </c>
      <c r="H56" s="84">
        <v>6</v>
      </c>
      <c r="I56" s="84" t="s">
        <v>2147</v>
      </c>
      <c r="J56" s="84">
        <v>6</v>
      </c>
      <c r="K56" s="84" t="s">
        <v>2158</v>
      </c>
      <c r="L56" s="84">
        <v>10</v>
      </c>
      <c r="M56" s="84"/>
      <c r="N56" s="84"/>
      <c r="O56" s="84"/>
      <c r="P56" s="84"/>
      <c r="Q56" s="84"/>
      <c r="R56" s="84"/>
      <c r="S56" s="84" t="s">
        <v>2172</v>
      </c>
      <c r="T56" s="84">
        <v>2</v>
      </c>
      <c r="U56" s="84" t="s">
        <v>2183</v>
      </c>
      <c r="V56" s="84">
        <v>4</v>
      </c>
    </row>
    <row r="57" spans="1:22" ht="15">
      <c r="A57" s="84" t="s">
        <v>2120</v>
      </c>
      <c r="B57" s="84">
        <v>18</v>
      </c>
      <c r="C57" s="84" t="s">
        <v>2120</v>
      </c>
      <c r="D57" s="84">
        <v>9</v>
      </c>
      <c r="E57" s="84" t="s">
        <v>2135</v>
      </c>
      <c r="F57" s="84">
        <v>5</v>
      </c>
      <c r="G57" s="84" t="s">
        <v>2120</v>
      </c>
      <c r="H57" s="84">
        <v>5</v>
      </c>
      <c r="I57" s="84" t="s">
        <v>2148</v>
      </c>
      <c r="J57" s="84">
        <v>4</v>
      </c>
      <c r="K57" s="84" t="s">
        <v>2159</v>
      </c>
      <c r="L57" s="84">
        <v>10</v>
      </c>
      <c r="M57" s="84"/>
      <c r="N57" s="84"/>
      <c r="O57" s="84"/>
      <c r="P57" s="84"/>
      <c r="Q57" s="84"/>
      <c r="R57" s="84"/>
      <c r="S57" s="84" t="s">
        <v>2173</v>
      </c>
      <c r="T57" s="84">
        <v>2</v>
      </c>
      <c r="U57" s="84" t="s">
        <v>2184</v>
      </c>
      <c r="V57" s="84">
        <v>2</v>
      </c>
    </row>
    <row r="58" spans="1:22" ht="15">
      <c r="A58" s="84" t="s">
        <v>2121</v>
      </c>
      <c r="B58" s="84">
        <v>15</v>
      </c>
      <c r="C58" s="84" t="s">
        <v>2128</v>
      </c>
      <c r="D58" s="84">
        <v>9</v>
      </c>
      <c r="E58" s="84" t="s">
        <v>2136</v>
      </c>
      <c r="F58" s="84">
        <v>5</v>
      </c>
      <c r="G58" s="84" t="s">
        <v>2139</v>
      </c>
      <c r="H58" s="84">
        <v>4</v>
      </c>
      <c r="I58" s="84" t="s">
        <v>2149</v>
      </c>
      <c r="J58" s="84">
        <v>3</v>
      </c>
      <c r="K58" s="84" t="s">
        <v>2160</v>
      </c>
      <c r="L58" s="84">
        <v>10</v>
      </c>
      <c r="M58" s="84"/>
      <c r="N58" s="84"/>
      <c r="O58" s="84"/>
      <c r="P58" s="84"/>
      <c r="Q58" s="84"/>
      <c r="R58" s="84"/>
      <c r="S58" s="84" t="s">
        <v>2174</v>
      </c>
      <c r="T58" s="84">
        <v>2</v>
      </c>
      <c r="U58" s="84" t="s">
        <v>2185</v>
      </c>
      <c r="V58" s="84">
        <v>2</v>
      </c>
    </row>
    <row r="59" spans="1:22" ht="15">
      <c r="A59" s="84" t="s">
        <v>2122</v>
      </c>
      <c r="B59" s="84">
        <v>13</v>
      </c>
      <c r="C59" s="84" t="s">
        <v>2129</v>
      </c>
      <c r="D59" s="84">
        <v>7</v>
      </c>
      <c r="E59" s="84" t="s">
        <v>2119</v>
      </c>
      <c r="F59" s="84">
        <v>4</v>
      </c>
      <c r="G59" s="84" t="s">
        <v>2140</v>
      </c>
      <c r="H59" s="84">
        <v>4</v>
      </c>
      <c r="I59" s="84" t="s">
        <v>2150</v>
      </c>
      <c r="J59" s="84">
        <v>3</v>
      </c>
      <c r="K59" s="84" t="s">
        <v>2124</v>
      </c>
      <c r="L59" s="84">
        <v>10</v>
      </c>
      <c r="M59" s="84"/>
      <c r="N59" s="84"/>
      <c r="O59" s="84"/>
      <c r="P59" s="84"/>
      <c r="Q59" s="84"/>
      <c r="R59" s="84"/>
      <c r="S59" s="84" t="s">
        <v>2175</v>
      </c>
      <c r="T59" s="84">
        <v>2</v>
      </c>
      <c r="U59" s="84" t="s">
        <v>2186</v>
      </c>
      <c r="V59" s="84">
        <v>2</v>
      </c>
    </row>
    <row r="60" spans="1:22" ht="15">
      <c r="A60" s="84" t="s">
        <v>2123</v>
      </c>
      <c r="B60" s="84">
        <v>12</v>
      </c>
      <c r="C60" s="84" t="s">
        <v>2125</v>
      </c>
      <c r="D60" s="84">
        <v>7</v>
      </c>
      <c r="E60" s="84" t="s">
        <v>2120</v>
      </c>
      <c r="F60" s="84">
        <v>4</v>
      </c>
      <c r="G60" s="84" t="s">
        <v>2121</v>
      </c>
      <c r="H60" s="84">
        <v>3</v>
      </c>
      <c r="I60" s="84" t="s">
        <v>2151</v>
      </c>
      <c r="J60" s="84">
        <v>3</v>
      </c>
      <c r="K60" s="84" t="s">
        <v>2123</v>
      </c>
      <c r="L60" s="84">
        <v>10</v>
      </c>
      <c r="M60" s="84"/>
      <c r="N60" s="84"/>
      <c r="O60" s="84"/>
      <c r="P60" s="84"/>
      <c r="Q60" s="84"/>
      <c r="R60" s="84"/>
      <c r="S60" s="84" t="s">
        <v>2176</v>
      </c>
      <c r="T60" s="84">
        <v>2</v>
      </c>
      <c r="U60" s="84" t="s">
        <v>2187</v>
      </c>
      <c r="V60" s="84">
        <v>2</v>
      </c>
    </row>
    <row r="61" spans="1:22" ht="15">
      <c r="A61" s="84" t="s">
        <v>2124</v>
      </c>
      <c r="B61" s="84">
        <v>12</v>
      </c>
      <c r="C61" s="84" t="s">
        <v>2121</v>
      </c>
      <c r="D61" s="84">
        <v>6</v>
      </c>
      <c r="E61" s="84" t="s">
        <v>2122</v>
      </c>
      <c r="F61" s="84">
        <v>4</v>
      </c>
      <c r="G61" s="84" t="s">
        <v>2141</v>
      </c>
      <c r="H61" s="84">
        <v>3</v>
      </c>
      <c r="I61" s="84" t="s">
        <v>2152</v>
      </c>
      <c r="J61" s="84">
        <v>3</v>
      </c>
      <c r="K61" s="84" t="s">
        <v>2161</v>
      </c>
      <c r="L61" s="84">
        <v>10</v>
      </c>
      <c r="M61" s="84"/>
      <c r="N61" s="84"/>
      <c r="O61" s="84"/>
      <c r="P61" s="84"/>
      <c r="Q61" s="84"/>
      <c r="R61" s="84"/>
      <c r="S61" s="84" t="s">
        <v>2177</v>
      </c>
      <c r="T61" s="84">
        <v>2</v>
      </c>
      <c r="U61" s="84" t="s">
        <v>2188</v>
      </c>
      <c r="V61" s="84">
        <v>2</v>
      </c>
    </row>
    <row r="62" spans="1:22" ht="15">
      <c r="A62" s="84" t="s">
        <v>2125</v>
      </c>
      <c r="B62" s="84">
        <v>10</v>
      </c>
      <c r="C62" s="84" t="s">
        <v>2130</v>
      </c>
      <c r="D62" s="84">
        <v>6</v>
      </c>
      <c r="E62" s="84" t="s">
        <v>2118</v>
      </c>
      <c r="F62" s="84">
        <v>4</v>
      </c>
      <c r="G62" s="84" t="s">
        <v>2142</v>
      </c>
      <c r="H62" s="84">
        <v>3</v>
      </c>
      <c r="I62" s="84" t="s">
        <v>2153</v>
      </c>
      <c r="J62" s="84">
        <v>3</v>
      </c>
      <c r="K62" s="84" t="s">
        <v>2162</v>
      </c>
      <c r="L62" s="84">
        <v>10</v>
      </c>
      <c r="M62" s="84"/>
      <c r="N62" s="84"/>
      <c r="O62" s="84"/>
      <c r="P62" s="84"/>
      <c r="Q62" s="84"/>
      <c r="R62" s="84"/>
      <c r="S62" s="84" t="s">
        <v>2178</v>
      </c>
      <c r="T62" s="84">
        <v>2</v>
      </c>
      <c r="U62" s="84"/>
      <c r="V62" s="84"/>
    </row>
    <row r="63" spans="1:22" ht="15">
      <c r="A63" s="84" t="s">
        <v>2126</v>
      </c>
      <c r="B63" s="84">
        <v>10</v>
      </c>
      <c r="C63" s="84" t="s">
        <v>2131</v>
      </c>
      <c r="D63" s="84">
        <v>6</v>
      </c>
      <c r="E63" s="84" t="s">
        <v>2137</v>
      </c>
      <c r="F63" s="84">
        <v>4</v>
      </c>
      <c r="G63" s="84" t="s">
        <v>2143</v>
      </c>
      <c r="H63" s="84">
        <v>3</v>
      </c>
      <c r="I63" s="84" t="s">
        <v>2154</v>
      </c>
      <c r="J63" s="84">
        <v>3</v>
      </c>
      <c r="K63" s="84" t="s">
        <v>2163</v>
      </c>
      <c r="L63" s="84">
        <v>10</v>
      </c>
      <c r="M63" s="84"/>
      <c r="N63" s="84"/>
      <c r="O63" s="84"/>
      <c r="P63" s="84"/>
      <c r="Q63" s="84"/>
      <c r="R63" s="84"/>
      <c r="S63" s="84" t="s">
        <v>2179</v>
      </c>
      <c r="T63" s="84">
        <v>2</v>
      </c>
      <c r="U63" s="84"/>
      <c r="V63" s="84"/>
    </row>
    <row r="66" spans="1:22" ht="15" customHeight="1">
      <c r="A66" s="13" t="s">
        <v>2198</v>
      </c>
      <c r="B66" s="13" t="s">
        <v>1967</v>
      </c>
      <c r="C66" s="13" t="s">
        <v>2200</v>
      </c>
      <c r="D66" s="13" t="s">
        <v>1970</v>
      </c>
      <c r="E66" s="13" t="s">
        <v>2201</v>
      </c>
      <c r="F66" s="13" t="s">
        <v>1974</v>
      </c>
      <c r="G66" s="13" t="s">
        <v>2204</v>
      </c>
      <c r="H66" s="13" t="s">
        <v>1976</v>
      </c>
      <c r="I66" s="13" t="s">
        <v>2206</v>
      </c>
      <c r="J66" s="13" t="s">
        <v>1978</v>
      </c>
      <c r="K66" s="13" t="s">
        <v>2208</v>
      </c>
      <c r="L66" s="13" t="s">
        <v>1981</v>
      </c>
      <c r="M66" s="78" t="s">
        <v>2210</v>
      </c>
      <c r="N66" s="78" t="s">
        <v>1983</v>
      </c>
      <c r="O66" s="78" t="s">
        <v>2212</v>
      </c>
      <c r="P66" s="78" t="s">
        <v>1987</v>
      </c>
      <c r="Q66" s="78" t="s">
        <v>2214</v>
      </c>
      <c r="R66" s="78" t="s">
        <v>1989</v>
      </c>
      <c r="S66" s="78" t="s">
        <v>2216</v>
      </c>
      <c r="T66" s="78" t="s">
        <v>1991</v>
      </c>
      <c r="U66" s="78" t="s">
        <v>2218</v>
      </c>
      <c r="V66" s="78" t="s">
        <v>1992</v>
      </c>
    </row>
    <row r="67" spans="1:22" ht="15">
      <c r="A67" s="78" t="s">
        <v>252</v>
      </c>
      <c r="B67" s="78">
        <v>8</v>
      </c>
      <c r="C67" s="78" t="s">
        <v>252</v>
      </c>
      <c r="D67" s="78">
        <v>6</v>
      </c>
      <c r="E67" s="78" t="s">
        <v>263</v>
      </c>
      <c r="F67" s="78">
        <v>5</v>
      </c>
      <c r="G67" s="78" t="s">
        <v>252</v>
      </c>
      <c r="H67" s="78">
        <v>2</v>
      </c>
      <c r="I67" s="78" t="s">
        <v>245</v>
      </c>
      <c r="J67" s="78">
        <v>3</v>
      </c>
      <c r="K67" s="78" t="s">
        <v>227</v>
      </c>
      <c r="L67" s="78">
        <v>2</v>
      </c>
      <c r="M67" s="78"/>
      <c r="N67" s="78"/>
      <c r="O67" s="78"/>
      <c r="P67" s="78"/>
      <c r="Q67" s="78"/>
      <c r="R67" s="78"/>
      <c r="S67" s="78"/>
      <c r="T67" s="78"/>
      <c r="U67" s="78"/>
      <c r="V67" s="78"/>
    </row>
    <row r="68" spans="1:22" ht="15">
      <c r="A68" s="78" t="s">
        <v>263</v>
      </c>
      <c r="B68" s="78">
        <v>5</v>
      </c>
      <c r="C68" s="78" t="s">
        <v>254</v>
      </c>
      <c r="D68" s="78">
        <v>2</v>
      </c>
      <c r="E68" s="78" t="s">
        <v>241</v>
      </c>
      <c r="F68" s="78">
        <v>2</v>
      </c>
      <c r="G68" s="78"/>
      <c r="H68" s="78"/>
      <c r="I68" s="78" t="s">
        <v>246</v>
      </c>
      <c r="J68" s="78">
        <v>1</v>
      </c>
      <c r="K68" s="78" t="s">
        <v>226</v>
      </c>
      <c r="L68" s="78">
        <v>1</v>
      </c>
      <c r="M68" s="78"/>
      <c r="N68" s="78"/>
      <c r="O68" s="78"/>
      <c r="P68" s="78"/>
      <c r="Q68" s="78"/>
      <c r="R68" s="78"/>
      <c r="S68" s="78"/>
      <c r="T68" s="78"/>
      <c r="U68" s="78"/>
      <c r="V68" s="78"/>
    </row>
    <row r="69" spans="1:22" ht="15">
      <c r="A69" s="78" t="s">
        <v>245</v>
      </c>
      <c r="B69" s="78">
        <v>3</v>
      </c>
      <c r="C69" s="78" t="s">
        <v>251</v>
      </c>
      <c r="D69" s="78">
        <v>1</v>
      </c>
      <c r="E69" s="78" t="s">
        <v>240</v>
      </c>
      <c r="F69" s="78">
        <v>2</v>
      </c>
      <c r="G69" s="78"/>
      <c r="H69" s="78"/>
      <c r="I69" s="78"/>
      <c r="J69" s="78"/>
      <c r="K69" s="78" t="s">
        <v>228</v>
      </c>
      <c r="L69" s="78">
        <v>1</v>
      </c>
      <c r="M69" s="78"/>
      <c r="N69" s="78"/>
      <c r="O69" s="78"/>
      <c r="P69" s="78"/>
      <c r="Q69" s="78"/>
      <c r="R69" s="78"/>
      <c r="S69" s="78"/>
      <c r="T69" s="78"/>
      <c r="U69" s="78"/>
      <c r="V69" s="78"/>
    </row>
    <row r="70" spans="1:22" ht="15">
      <c r="A70" s="78" t="s">
        <v>254</v>
      </c>
      <c r="B70" s="78">
        <v>2</v>
      </c>
      <c r="C70" s="78" t="s">
        <v>238</v>
      </c>
      <c r="D70" s="78">
        <v>1</v>
      </c>
      <c r="E70" s="78" t="s">
        <v>262</v>
      </c>
      <c r="F70" s="78">
        <v>1</v>
      </c>
      <c r="G70" s="78"/>
      <c r="H70" s="78"/>
      <c r="I70" s="78"/>
      <c r="J70" s="78"/>
      <c r="K70" s="78"/>
      <c r="L70" s="78"/>
      <c r="M70" s="78"/>
      <c r="N70" s="78"/>
      <c r="O70" s="78"/>
      <c r="P70" s="78"/>
      <c r="Q70" s="78"/>
      <c r="R70" s="78"/>
      <c r="S70" s="78"/>
      <c r="T70" s="78"/>
      <c r="U70" s="78"/>
      <c r="V70" s="78"/>
    </row>
    <row r="71" spans="1:22" ht="15">
      <c r="A71" s="78" t="s">
        <v>241</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240</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227</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262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251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246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2199</v>
      </c>
      <c r="B79" s="13" t="s">
        <v>1967</v>
      </c>
      <c r="C79" s="13" t="s">
        <v>2202</v>
      </c>
      <c r="D79" s="13" t="s">
        <v>1970</v>
      </c>
      <c r="E79" s="13" t="s">
        <v>2203</v>
      </c>
      <c r="F79" s="13" t="s">
        <v>1974</v>
      </c>
      <c r="G79" s="13" t="s">
        <v>2205</v>
      </c>
      <c r="H79" s="13" t="s">
        <v>1976</v>
      </c>
      <c r="I79" s="13" t="s">
        <v>2207</v>
      </c>
      <c r="J79" s="13" t="s">
        <v>1978</v>
      </c>
      <c r="K79" s="13" t="s">
        <v>2209</v>
      </c>
      <c r="L79" s="13" t="s">
        <v>1981</v>
      </c>
      <c r="M79" s="13" t="s">
        <v>2211</v>
      </c>
      <c r="N79" s="13" t="s">
        <v>1983</v>
      </c>
      <c r="O79" s="13" t="s">
        <v>2213</v>
      </c>
      <c r="P79" s="13" t="s">
        <v>1987</v>
      </c>
      <c r="Q79" s="13" t="s">
        <v>2215</v>
      </c>
      <c r="R79" s="13" t="s">
        <v>1989</v>
      </c>
      <c r="S79" s="13" t="s">
        <v>2217</v>
      </c>
      <c r="T79" s="13" t="s">
        <v>1991</v>
      </c>
      <c r="U79" s="78" t="s">
        <v>2219</v>
      </c>
      <c r="V79" s="78" t="s">
        <v>1992</v>
      </c>
    </row>
    <row r="80" spans="1:22" ht="15">
      <c r="A80" s="78" t="s">
        <v>252</v>
      </c>
      <c r="B80" s="78">
        <v>143</v>
      </c>
      <c r="C80" s="78" t="s">
        <v>252</v>
      </c>
      <c r="D80" s="78">
        <v>35</v>
      </c>
      <c r="E80" s="78" t="s">
        <v>252</v>
      </c>
      <c r="F80" s="78">
        <v>40</v>
      </c>
      <c r="G80" s="78" t="s">
        <v>252</v>
      </c>
      <c r="H80" s="78">
        <v>37</v>
      </c>
      <c r="I80" s="78" t="s">
        <v>252</v>
      </c>
      <c r="J80" s="78">
        <v>10</v>
      </c>
      <c r="K80" s="78" t="s">
        <v>252</v>
      </c>
      <c r="L80" s="78">
        <v>18</v>
      </c>
      <c r="M80" s="78" t="s">
        <v>252</v>
      </c>
      <c r="N80" s="78">
        <v>2</v>
      </c>
      <c r="O80" s="78" t="s">
        <v>277</v>
      </c>
      <c r="P80" s="78">
        <v>1</v>
      </c>
      <c r="Q80" s="78" t="s">
        <v>273</v>
      </c>
      <c r="R80" s="78">
        <v>1</v>
      </c>
      <c r="S80" s="78" t="s">
        <v>266</v>
      </c>
      <c r="T80" s="78">
        <v>1</v>
      </c>
      <c r="U80" s="78"/>
      <c r="V80" s="78"/>
    </row>
    <row r="81" spans="1:22" ht="15">
      <c r="A81" s="78" t="s">
        <v>265</v>
      </c>
      <c r="B81" s="78">
        <v>40</v>
      </c>
      <c r="C81" s="78" t="s">
        <v>265</v>
      </c>
      <c r="D81" s="78">
        <v>18</v>
      </c>
      <c r="E81" s="78" t="s">
        <v>262</v>
      </c>
      <c r="F81" s="78">
        <v>10</v>
      </c>
      <c r="G81" s="78" t="s">
        <v>265</v>
      </c>
      <c r="H81" s="78">
        <v>13</v>
      </c>
      <c r="I81" s="78" t="s">
        <v>259</v>
      </c>
      <c r="J81" s="78">
        <v>8</v>
      </c>
      <c r="K81" s="78" t="s">
        <v>247</v>
      </c>
      <c r="L81" s="78">
        <v>5</v>
      </c>
      <c r="M81" s="78" t="s">
        <v>283</v>
      </c>
      <c r="N81" s="78">
        <v>1</v>
      </c>
      <c r="O81" s="78" t="s">
        <v>276</v>
      </c>
      <c r="P81" s="78">
        <v>1</v>
      </c>
      <c r="Q81" s="78" t="s">
        <v>272</v>
      </c>
      <c r="R81" s="78">
        <v>1</v>
      </c>
      <c r="S81" s="78"/>
      <c r="T81" s="78"/>
      <c r="U81" s="78"/>
      <c r="V81" s="78"/>
    </row>
    <row r="82" spans="1:22" ht="15">
      <c r="A82" s="78" t="s">
        <v>302</v>
      </c>
      <c r="B82" s="78">
        <v>21</v>
      </c>
      <c r="C82" s="78" t="s">
        <v>302</v>
      </c>
      <c r="D82" s="78">
        <v>12</v>
      </c>
      <c r="E82" s="78" t="s">
        <v>242</v>
      </c>
      <c r="F82" s="78">
        <v>8</v>
      </c>
      <c r="G82" s="78" t="s">
        <v>264</v>
      </c>
      <c r="H82" s="78">
        <v>5</v>
      </c>
      <c r="I82" s="78" t="s">
        <v>250</v>
      </c>
      <c r="J82" s="78">
        <v>7</v>
      </c>
      <c r="K82" s="78" t="s">
        <v>279</v>
      </c>
      <c r="L82" s="78">
        <v>4</v>
      </c>
      <c r="M82" s="78" t="s">
        <v>282</v>
      </c>
      <c r="N82" s="78">
        <v>1</v>
      </c>
      <c r="O82" s="78" t="s">
        <v>275</v>
      </c>
      <c r="P82" s="78">
        <v>1</v>
      </c>
      <c r="Q82" s="78"/>
      <c r="R82" s="78"/>
      <c r="S82" s="78"/>
      <c r="T82" s="78"/>
      <c r="U82" s="78"/>
      <c r="V82" s="78"/>
    </row>
    <row r="83" spans="1:22" ht="15">
      <c r="A83" s="78" t="s">
        <v>262</v>
      </c>
      <c r="B83" s="78">
        <v>19</v>
      </c>
      <c r="C83" s="78" t="s">
        <v>262</v>
      </c>
      <c r="D83" s="78">
        <v>8</v>
      </c>
      <c r="E83" s="78" t="s">
        <v>265</v>
      </c>
      <c r="F83" s="78">
        <v>6</v>
      </c>
      <c r="G83" s="78" t="s">
        <v>278</v>
      </c>
      <c r="H83" s="78">
        <v>4</v>
      </c>
      <c r="I83" s="78" t="s">
        <v>261</v>
      </c>
      <c r="J83" s="78">
        <v>7</v>
      </c>
      <c r="K83" s="78" t="s">
        <v>225</v>
      </c>
      <c r="L83" s="78">
        <v>3</v>
      </c>
      <c r="M83" s="78" t="s">
        <v>281</v>
      </c>
      <c r="N83" s="78">
        <v>1</v>
      </c>
      <c r="O83" s="78" t="s">
        <v>252</v>
      </c>
      <c r="P83" s="78">
        <v>1</v>
      </c>
      <c r="Q83" s="78"/>
      <c r="R83" s="78"/>
      <c r="S83" s="78"/>
      <c r="T83" s="78"/>
      <c r="U83" s="78"/>
      <c r="V83" s="78"/>
    </row>
    <row r="84" spans="1:22" ht="15">
      <c r="A84" s="78" t="s">
        <v>259</v>
      </c>
      <c r="B84" s="78">
        <v>12</v>
      </c>
      <c r="C84" s="78" t="s">
        <v>228</v>
      </c>
      <c r="D84" s="78">
        <v>6</v>
      </c>
      <c r="E84" s="78" t="s">
        <v>271</v>
      </c>
      <c r="F84" s="78">
        <v>6</v>
      </c>
      <c r="G84" s="78" t="s">
        <v>302</v>
      </c>
      <c r="H84" s="78">
        <v>4</v>
      </c>
      <c r="I84" s="78" t="s">
        <v>285</v>
      </c>
      <c r="J84" s="78">
        <v>7</v>
      </c>
      <c r="K84" s="78" t="s">
        <v>255</v>
      </c>
      <c r="L84" s="78">
        <v>2</v>
      </c>
      <c r="M84" s="78" t="s">
        <v>280</v>
      </c>
      <c r="N84" s="78">
        <v>1</v>
      </c>
      <c r="O84" s="78" t="s">
        <v>274</v>
      </c>
      <c r="P84" s="78">
        <v>1</v>
      </c>
      <c r="Q84" s="78"/>
      <c r="R84" s="78"/>
      <c r="S84" s="78"/>
      <c r="T84" s="78"/>
      <c r="U84" s="78"/>
      <c r="V84" s="78"/>
    </row>
    <row r="85" spans="1:22" ht="15">
      <c r="A85" s="78" t="s">
        <v>242</v>
      </c>
      <c r="B85" s="78">
        <v>12</v>
      </c>
      <c r="C85" s="78" t="s">
        <v>292</v>
      </c>
      <c r="D85" s="78">
        <v>6</v>
      </c>
      <c r="E85" s="78" t="s">
        <v>302</v>
      </c>
      <c r="F85" s="78">
        <v>5</v>
      </c>
      <c r="G85" s="78" t="s">
        <v>273</v>
      </c>
      <c r="H85" s="78">
        <v>2</v>
      </c>
      <c r="I85" s="78" t="s">
        <v>286</v>
      </c>
      <c r="J85" s="78">
        <v>5</v>
      </c>
      <c r="K85" s="78" t="s">
        <v>226</v>
      </c>
      <c r="L85" s="78">
        <v>2</v>
      </c>
      <c r="M85" s="78"/>
      <c r="N85" s="78"/>
      <c r="O85" s="78"/>
      <c r="P85" s="78"/>
      <c r="Q85" s="78"/>
      <c r="R85" s="78"/>
      <c r="S85" s="78"/>
      <c r="T85" s="78"/>
      <c r="U85" s="78"/>
      <c r="V85" s="78"/>
    </row>
    <row r="86" spans="1:22" ht="15">
      <c r="A86" s="78" t="s">
        <v>255</v>
      </c>
      <c r="B86" s="78">
        <v>11</v>
      </c>
      <c r="C86" s="78" t="s">
        <v>255</v>
      </c>
      <c r="D86" s="78">
        <v>5</v>
      </c>
      <c r="E86" s="78" t="s">
        <v>240</v>
      </c>
      <c r="F86" s="78">
        <v>4</v>
      </c>
      <c r="G86" s="78" t="s">
        <v>255</v>
      </c>
      <c r="H86" s="78">
        <v>2</v>
      </c>
      <c r="I86" s="78" t="s">
        <v>265</v>
      </c>
      <c r="J86" s="78">
        <v>3</v>
      </c>
      <c r="K86" s="78" t="s">
        <v>228</v>
      </c>
      <c r="L86" s="78">
        <v>2</v>
      </c>
      <c r="M86" s="78"/>
      <c r="N86" s="78"/>
      <c r="O86" s="78"/>
      <c r="P86" s="78"/>
      <c r="Q86" s="78"/>
      <c r="R86" s="78"/>
      <c r="S86" s="78"/>
      <c r="T86" s="78"/>
      <c r="U86" s="78"/>
      <c r="V86" s="78"/>
    </row>
    <row r="87" spans="1:22" ht="15">
      <c r="A87" s="78" t="s">
        <v>261</v>
      </c>
      <c r="B87" s="78">
        <v>10</v>
      </c>
      <c r="C87" s="78" t="s">
        <v>273</v>
      </c>
      <c r="D87" s="78">
        <v>4</v>
      </c>
      <c r="E87" s="78" t="s">
        <v>264</v>
      </c>
      <c r="F87" s="78">
        <v>2</v>
      </c>
      <c r="G87" s="78" t="s">
        <v>254</v>
      </c>
      <c r="H87" s="78">
        <v>2</v>
      </c>
      <c r="I87" s="78" t="s">
        <v>245</v>
      </c>
      <c r="J87" s="78">
        <v>2</v>
      </c>
      <c r="K87" s="78" t="s">
        <v>227</v>
      </c>
      <c r="L87" s="78">
        <v>1</v>
      </c>
      <c r="M87" s="78"/>
      <c r="N87" s="78"/>
      <c r="O87" s="78"/>
      <c r="P87" s="78"/>
      <c r="Q87" s="78"/>
      <c r="R87" s="78"/>
      <c r="S87" s="78"/>
      <c r="T87" s="78"/>
      <c r="U87" s="78"/>
      <c r="V87" s="78"/>
    </row>
    <row r="88" spans="1:22" ht="15">
      <c r="A88" s="78" t="s">
        <v>264</v>
      </c>
      <c r="B88" s="78">
        <v>10</v>
      </c>
      <c r="C88" s="78" t="s">
        <v>242</v>
      </c>
      <c r="D88" s="78">
        <v>3</v>
      </c>
      <c r="E88" s="78" t="s">
        <v>255</v>
      </c>
      <c r="F88" s="78">
        <v>2</v>
      </c>
      <c r="G88" s="78" t="s">
        <v>292</v>
      </c>
      <c r="H88" s="78">
        <v>2</v>
      </c>
      <c r="I88" s="78" t="s">
        <v>262</v>
      </c>
      <c r="J88" s="78">
        <v>1</v>
      </c>
      <c r="K88" s="78" t="s">
        <v>256</v>
      </c>
      <c r="L88" s="78">
        <v>1</v>
      </c>
      <c r="M88" s="78"/>
      <c r="N88" s="78"/>
      <c r="O88" s="78"/>
      <c r="P88" s="78"/>
      <c r="Q88" s="78"/>
      <c r="R88" s="78"/>
      <c r="S88" s="78"/>
      <c r="T88" s="78"/>
      <c r="U88" s="78"/>
      <c r="V88" s="78"/>
    </row>
    <row r="89" spans="1:22" ht="15">
      <c r="A89" s="78" t="s">
        <v>228</v>
      </c>
      <c r="B89" s="78">
        <v>10</v>
      </c>
      <c r="C89" s="78" t="s">
        <v>264</v>
      </c>
      <c r="D89" s="78">
        <v>3</v>
      </c>
      <c r="E89" s="78" t="s">
        <v>294</v>
      </c>
      <c r="F89" s="78">
        <v>2</v>
      </c>
      <c r="G89" s="78" t="s">
        <v>305</v>
      </c>
      <c r="H89" s="78">
        <v>1</v>
      </c>
      <c r="I89" s="78"/>
      <c r="J89" s="78"/>
      <c r="K89" s="78"/>
      <c r="L89" s="78"/>
      <c r="M89" s="78"/>
      <c r="N89" s="78"/>
      <c r="O89" s="78"/>
      <c r="P89" s="78"/>
      <c r="Q89" s="78"/>
      <c r="R89" s="78"/>
      <c r="S89" s="78"/>
      <c r="T89" s="78"/>
      <c r="U89" s="78"/>
      <c r="V89" s="78"/>
    </row>
    <row r="92" spans="1:22" ht="15" customHeight="1">
      <c r="A92" s="13" t="s">
        <v>2234</v>
      </c>
      <c r="B92" s="13" t="s">
        <v>1967</v>
      </c>
      <c r="C92" s="13" t="s">
        <v>2235</v>
      </c>
      <c r="D92" s="13" t="s">
        <v>1970</v>
      </c>
      <c r="E92" s="13" t="s">
        <v>2236</v>
      </c>
      <c r="F92" s="13" t="s">
        <v>1974</v>
      </c>
      <c r="G92" s="13" t="s">
        <v>2237</v>
      </c>
      <c r="H92" s="13" t="s">
        <v>1976</v>
      </c>
      <c r="I92" s="13" t="s">
        <v>2238</v>
      </c>
      <c r="J92" s="13" t="s">
        <v>1978</v>
      </c>
      <c r="K92" s="13" t="s">
        <v>2239</v>
      </c>
      <c r="L92" s="13" t="s">
        <v>1981</v>
      </c>
      <c r="M92" s="13" t="s">
        <v>2240</v>
      </c>
      <c r="N92" s="13" t="s">
        <v>1983</v>
      </c>
      <c r="O92" s="13" t="s">
        <v>2241</v>
      </c>
      <c r="P92" s="13" t="s">
        <v>1987</v>
      </c>
      <c r="Q92" s="13" t="s">
        <v>2242</v>
      </c>
      <c r="R92" s="13" t="s">
        <v>1989</v>
      </c>
      <c r="S92" s="13" t="s">
        <v>2243</v>
      </c>
      <c r="T92" s="13" t="s">
        <v>1991</v>
      </c>
      <c r="U92" s="13" t="s">
        <v>2244</v>
      </c>
      <c r="V92" s="13" t="s">
        <v>1992</v>
      </c>
    </row>
    <row r="93" spans="1:22" ht="15">
      <c r="A93" s="114" t="s">
        <v>229</v>
      </c>
      <c r="B93" s="78">
        <v>121160</v>
      </c>
      <c r="C93" s="114" t="s">
        <v>291</v>
      </c>
      <c r="D93" s="78">
        <v>67557</v>
      </c>
      <c r="E93" s="114" t="s">
        <v>229</v>
      </c>
      <c r="F93" s="78">
        <v>121160</v>
      </c>
      <c r="G93" s="114" t="s">
        <v>288</v>
      </c>
      <c r="H93" s="78">
        <v>25304</v>
      </c>
      <c r="I93" s="114" t="s">
        <v>250</v>
      </c>
      <c r="J93" s="78">
        <v>80109</v>
      </c>
      <c r="K93" s="114" t="s">
        <v>226</v>
      </c>
      <c r="L93" s="78">
        <v>52518</v>
      </c>
      <c r="M93" s="114" t="s">
        <v>283</v>
      </c>
      <c r="N93" s="78">
        <v>16960</v>
      </c>
      <c r="O93" s="114" t="s">
        <v>219</v>
      </c>
      <c r="P93" s="78">
        <v>40611</v>
      </c>
      <c r="Q93" s="114" t="s">
        <v>273</v>
      </c>
      <c r="R93" s="78">
        <v>41310</v>
      </c>
      <c r="S93" s="114" t="s">
        <v>267</v>
      </c>
      <c r="T93" s="78">
        <v>13314</v>
      </c>
      <c r="U93" s="114" t="s">
        <v>269</v>
      </c>
      <c r="V93" s="78">
        <v>19257</v>
      </c>
    </row>
    <row r="94" spans="1:22" ht="15">
      <c r="A94" s="114" t="s">
        <v>250</v>
      </c>
      <c r="B94" s="78">
        <v>80109</v>
      </c>
      <c r="C94" s="114" t="s">
        <v>235</v>
      </c>
      <c r="D94" s="78">
        <v>41078</v>
      </c>
      <c r="E94" s="114" t="s">
        <v>230</v>
      </c>
      <c r="F94" s="78">
        <v>43587</v>
      </c>
      <c r="G94" s="114" t="s">
        <v>287</v>
      </c>
      <c r="H94" s="78">
        <v>23676</v>
      </c>
      <c r="I94" s="114" t="s">
        <v>245</v>
      </c>
      <c r="J94" s="78">
        <v>32679</v>
      </c>
      <c r="K94" s="114" t="s">
        <v>228</v>
      </c>
      <c r="L94" s="78">
        <v>33988</v>
      </c>
      <c r="M94" s="114" t="s">
        <v>231</v>
      </c>
      <c r="N94" s="78">
        <v>3938</v>
      </c>
      <c r="O94" s="114" t="s">
        <v>274</v>
      </c>
      <c r="P94" s="78">
        <v>967</v>
      </c>
      <c r="Q94" s="114" t="s">
        <v>272</v>
      </c>
      <c r="R94" s="78">
        <v>5150</v>
      </c>
      <c r="S94" s="114" t="s">
        <v>266</v>
      </c>
      <c r="T94" s="78">
        <v>1265</v>
      </c>
      <c r="U94" s="114" t="s">
        <v>248</v>
      </c>
      <c r="V94" s="78">
        <v>7858</v>
      </c>
    </row>
    <row r="95" spans="1:22" ht="15">
      <c r="A95" s="114" t="s">
        <v>291</v>
      </c>
      <c r="B95" s="78">
        <v>67557</v>
      </c>
      <c r="C95" s="114" t="s">
        <v>300</v>
      </c>
      <c r="D95" s="78">
        <v>40726</v>
      </c>
      <c r="E95" s="114" t="s">
        <v>268</v>
      </c>
      <c r="F95" s="78">
        <v>24927</v>
      </c>
      <c r="G95" s="114" t="s">
        <v>305</v>
      </c>
      <c r="H95" s="78">
        <v>21499</v>
      </c>
      <c r="I95" s="114" t="s">
        <v>243</v>
      </c>
      <c r="J95" s="78">
        <v>11848</v>
      </c>
      <c r="K95" s="114" t="s">
        <v>247</v>
      </c>
      <c r="L95" s="78">
        <v>33158</v>
      </c>
      <c r="M95" s="114" t="s">
        <v>281</v>
      </c>
      <c r="N95" s="78">
        <v>1619</v>
      </c>
      <c r="O95" s="114" t="s">
        <v>276</v>
      </c>
      <c r="P95" s="78">
        <v>415</v>
      </c>
      <c r="Q95" s="114" t="s">
        <v>217</v>
      </c>
      <c r="R95" s="78">
        <v>1272</v>
      </c>
      <c r="S95" s="114"/>
      <c r="T95" s="78"/>
      <c r="U95" s="114"/>
      <c r="V95" s="78"/>
    </row>
    <row r="96" spans="1:22" ht="15">
      <c r="A96" s="114" t="s">
        <v>226</v>
      </c>
      <c r="B96" s="78">
        <v>52518</v>
      </c>
      <c r="C96" s="114" t="s">
        <v>296</v>
      </c>
      <c r="D96" s="78">
        <v>37745</v>
      </c>
      <c r="E96" s="114" t="s">
        <v>256</v>
      </c>
      <c r="F96" s="78">
        <v>19497</v>
      </c>
      <c r="G96" s="114" t="s">
        <v>265</v>
      </c>
      <c r="H96" s="78">
        <v>20332</v>
      </c>
      <c r="I96" s="114" t="s">
        <v>249</v>
      </c>
      <c r="J96" s="78">
        <v>9457</v>
      </c>
      <c r="K96" s="114" t="s">
        <v>215</v>
      </c>
      <c r="L96" s="78">
        <v>16914</v>
      </c>
      <c r="M96" s="114" t="s">
        <v>280</v>
      </c>
      <c r="N96" s="78">
        <v>605</v>
      </c>
      <c r="O96" s="114" t="s">
        <v>277</v>
      </c>
      <c r="P96" s="78">
        <v>263</v>
      </c>
      <c r="Q96" s="114"/>
      <c r="R96" s="78"/>
      <c r="S96" s="114"/>
      <c r="T96" s="78"/>
      <c r="U96" s="114"/>
      <c r="V96" s="78"/>
    </row>
    <row r="97" spans="1:22" ht="15">
      <c r="A97" s="114" t="s">
        <v>230</v>
      </c>
      <c r="B97" s="78">
        <v>43587</v>
      </c>
      <c r="C97" s="114" t="s">
        <v>298</v>
      </c>
      <c r="D97" s="78">
        <v>21061</v>
      </c>
      <c r="E97" s="114" t="s">
        <v>239</v>
      </c>
      <c r="F97" s="78">
        <v>15010</v>
      </c>
      <c r="G97" s="114" t="s">
        <v>278</v>
      </c>
      <c r="H97" s="78">
        <v>15204</v>
      </c>
      <c r="I97" s="114" t="s">
        <v>261</v>
      </c>
      <c r="J97" s="78">
        <v>6519</v>
      </c>
      <c r="K97" s="114" t="s">
        <v>279</v>
      </c>
      <c r="L97" s="78">
        <v>16707</v>
      </c>
      <c r="M97" s="114" t="s">
        <v>282</v>
      </c>
      <c r="N97" s="78">
        <v>492</v>
      </c>
      <c r="O97" s="114" t="s">
        <v>275</v>
      </c>
      <c r="P97" s="78">
        <v>165</v>
      </c>
      <c r="Q97" s="114"/>
      <c r="R97" s="78"/>
      <c r="S97" s="114"/>
      <c r="T97" s="78"/>
      <c r="U97" s="114"/>
      <c r="V97" s="78"/>
    </row>
    <row r="98" spans="1:22" ht="15">
      <c r="A98" s="114" t="s">
        <v>273</v>
      </c>
      <c r="B98" s="78">
        <v>41310</v>
      </c>
      <c r="C98" s="114" t="s">
        <v>293</v>
      </c>
      <c r="D98" s="78">
        <v>18202</v>
      </c>
      <c r="E98" s="114" t="s">
        <v>306</v>
      </c>
      <c r="F98" s="78">
        <v>13444</v>
      </c>
      <c r="G98" s="114" t="s">
        <v>289</v>
      </c>
      <c r="H98" s="78">
        <v>13157</v>
      </c>
      <c r="I98" s="114" t="s">
        <v>286</v>
      </c>
      <c r="J98" s="78">
        <v>6366</v>
      </c>
      <c r="K98" s="114" t="s">
        <v>227</v>
      </c>
      <c r="L98" s="78">
        <v>3921</v>
      </c>
      <c r="M98" s="114"/>
      <c r="N98" s="78"/>
      <c r="O98" s="114"/>
      <c r="P98" s="78"/>
      <c r="Q98" s="114"/>
      <c r="R98" s="78"/>
      <c r="S98" s="114"/>
      <c r="T98" s="78"/>
      <c r="U98" s="114"/>
      <c r="V98" s="78"/>
    </row>
    <row r="99" spans="1:22" ht="15">
      <c r="A99" s="114" t="s">
        <v>235</v>
      </c>
      <c r="B99" s="78">
        <v>41078</v>
      </c>
      <c r="C99" s="114" t="s">
        <v>303</v>
      </c>
      <c r="D99" s="78">
        <v>18039</v>
      </c>
      <c r="E99" s="114" t="s">
        <v>240</v>
      </c>
      <c r="F99" s="78">
        <v>8736</v>
      </c>
      <c r="G99" s="114" t="s">
        <v>237</v>
      </c>
      <c r="H99" s="78">
        <v>9326</v>
      </c>
      <c r="I99" s="114" t="s">
        <v>246</v>
      </c>
      <c r="J99" s="78">
        <v>4434</v>
      </c>
      <c r="K99" s="114" t="s">
        <v>225</v>
      </c>
      <c r="L99" s="78">
        <v>3836</v>
      </c>
      <c r="M99" s="114"/>
      <c r="N99" s="78"/>
      <c r="O99" s="114"/>
      <c r="P99" s="78"/>
      <c r="Q99" s="114"/>
      <c r="R99" s="78"/>
      <c r="S99" s="114"/>
      <c r="T99" s="78"/>
      <c r="U99" s="114"/>
      <c r="V99" s="78"/>
    </row>
    <row r="100" spans="1:22" ht="15">
      <c r="A100" s="114" t="s">
        <v>300</v>
      </c>
      <c r="B100" s="78">
        <v>40726</v>
      </c>
      <c r="C100" s="114" t="s">
        <v>299</v>
      </c>
      <c r="D100" s="78">
        <v>16623</v>
      </c>
      <c r="E100" s="114" t="s">
        <v>295</v>
      </c>
      <c r="F100" s="78">
        <v>7850</v>
      </c>
      <c r="G100" s="114" t="s">
        <v>251</v>
      </c>
      <c r="H100" s="78">
        <v>5345</v>
      </c>
      <c r="I100" s="114" t="s">
        <v>259</v>
      </c>
      <c r="J100" s="78">
        <v>3305</v>
      </c>
      <c r="K100" s="114"/>
      <c r="L100" s="78"/>
      <c r="M100" s="114"/>
      <c r="N100" s="78"/>
      <c r="O100" s="114"/>
      <c r="P100" s="78"/>
      <c r="Q100" s="114"/>
      <c r="R100" s="78"/>
      <c r="S100" s="114"/>
      <c r="T100" s="78"/>
      <c r="U100" s="114"/>
      <c r="V100" s="78"/>
    </row>
    <row r="101" spans="1:22" ht="15">
      <c r="A101" s="114" t="s">
        <v>219</v>
      </c>
      <c r="B101" s="78">
        <v>40611</v>
      </c>
      <c r="C101" s="114" t="s">
        <v>216</v>
      </c>
      <c r="D101" s="78">
        <v>15599</v>
      </c>
      <c r="E101" s="114" t="s">
        <v>271</v>
      </c>
      <c r="F101" s="78">
        <v>5171</v>
      </c>
      <c r="G101" s="114" t="s">
        <v>244</v>
      </c>
      <c r="H101" s="78">
        <v>5009</v>
      </c>
      <c r="I101" s="114" t="s">
        <v>260</v>
      </c>
      <c r="J101" s="78">
        <v>1222</v>
      </c>
      <c r="K101" s="114"/>
      <c r="L101" s="78"/>
      <c r="M101" s="114"/>
      <c r="N101" s="78"/>
      <c r="O101" s="114"/>
      <c r="P101" s="78"/>
      <c r="Q101" s="114"/>
      <c r="R101" s="78"/>
      <c r="S101" s="114"/>
      <c r="T101" s="78"/>
      <c r="U101" s="114"/>
      <c r="V101" s="78"/>
    </row>
    <row r="102" spans="1:22" ht="15">
      <c r="A102" s="114" t="s">
        <v>296</v>
      </c>
      <c r="B102" s="78">
        <v>37745</v>
      </c>
      <c r="C102" s="114" t="s">
        <v>257</v>
      </c>
      <c r="D102" s="78">
        <v>12882</v>
      </c>
      <c r="E102" s="114" t="s">
        <v>214</v>
      </c>
      <c r="F102" s="78">
        <v>4577</v>
      </c>
      <c r="G102" s="114" t="s">
        <v>236</v>
      </c>
      <c r="H102" s="78">
        <v>3143</v>
      </c>
      <c r="I102" s="114" t="s">
        <v>285</v>
      </c>
      <c r="J102" s="78">
        <v>951</v>
      </c>
      <c r="K102" s="114"/>
      <c r="L102" s="78"/>
      <c r="M102" s="114"/>
      <c r="N102" s="78"/>
      <c r="O102" s="114"/>
      <c r="P102" s="78"/>
      <c r="Q102" s="114"/>
      <c r="R102" s="78"/>
      <c r="S102" s="114"/>
      <c r="T102" s="78"/>
      <c r="U102" s="114"/>
      <c r="V102" s="78"/>
    </row>
  </sheetData>
  <hyperlinks>
    <hyperlink ref="A2" r:id="rId1" display="http://www.swoopanalytics.com/20-questions-that-could-change-your-company/"/>
    <hyperlink ref="A3" r:id="rId2" display="https://www.swoopanalytics.com/less-is-not-always-more-with-enterprise-social/"/>
    <hyperlink ref="A4" r:id="rId3" display="https://www.swoopanalytics.com/20-questions-that-could-change-your-company/"/>
    <hyperlink ref="A5" r:id="rId4" display="https://www.swoopanalytics.com/how-many-groups-should-you-join/"/>
    <hyperlink ref="A6" r:id="rId5" display="https://www.eventbrite.com/e/ignite-yammer-meetup-tickets-55616234655"/>
    <hyperlink ref="A7" r:id="rId6" display="https://www.swoopanalytics.com/swoop-chat-nyc-why-we-do-what-we-do/"/>
    <hyperlink ref="A8" r:id="rId7" display="http://markbritz.com/internal-comms-taking-the-informal-social-learning-torch/"/>
    <hyperlink ref="A9" r:id="rId8" display="https://www.swoopanalytics.com/executive-engagement-the-key-to-a-successful-yammer-network/"/>
    <hyperlink ref="A10" r:id="rId9" display="https://twitter.com/SWOOPAnalytics/status/1095401576783437824"/>
    <hyperlink ref="A11" r:id="rId10" display="https://www.swoopanalytics.com/we-won-the-top-award-with-our-research-on-groups-in-esns/"/>
    <hyperlink ref="C2" r:id="rId11" display="https://www.eventbrite.com/e/ignite-yammer-meetup-tickets-55616234655"/>
    <hyperlink ref="C3" r:id="rId12" display="https://www.swoopanalytics.com/less-is-not-always-more-with-enterprise-social/"/>
    <hyperlink ref="C4" r:id="rId13" display="https://www.eventbrite.ca/e/swoop-chat-nyc-tickets-51793883901"/>
    <hyperlink ref="C5" r:id="rId14" display="https://twitter.com/thecr/status/1084465333929418752"/>
    <hyperlink ref="C6" r:id="rId15" display="https://resources.techcommunity.microsoft.com/case-studies/at-griffith-university-yammer-engagement-correlates-with-academic-performance/"/>
    <hyperlink ref="C7" r:id="rId16" display="https://twitter.com/karisyd/status/1069880611228180480"/>
    <hyperlink ref="C8" r:id="rId17" display="https://mailchi.mp/d912c89fbbe3/february-newsletter-1343813?e=f1462b0f52"/>
    <hyperlink ref="C9" r:id="rId18" display="https://www.swoopanalytics.com/swoop-is-iso27001-certified/"/>
    <hyperlink ref="C10" r:id="rId19" display="https://cookerandalooker.com/australia-day-pavlova/?fbclid=IwAR0D5-e9lbKF3hHVG1hAq9_014x8UCr_b-RDCTkrSWe8RtY_JDo9UyOe7uI"/>
    <hyperlink ref="C11" r:id="rId20" display="https://www.swoopanalytics.com/how-long-does-it-take-before-swoop-has-an-impact-on-your-esn/"/>
    <hyperlink ref="E2" r:id="rId21" display="https://twitter.com/caikjaer/status/1096184441855188993"/>
    <hyperlink ref="E3" r:id="rId22" display="https://lnkd.in/fJiYRnj"/>
    <hyperlink ref="E4" r:id="rId23" display="https://lnkd.in/gQWENX9"/>
    <hyperlink ref="E5" r:id="rId24" display="https://lnkd.in/gpxV5Hb"/>
    <hyperlink ref="E6" r:id="rId25" display="https://lnkd.in/fE-hPS9"/>
    <hyperlink ref="E7" r:id="rId26" display="https://lnkd.in/feyYDS8"/>
    <hyperlink ref="E8" r:id="rId27" display="https://www.swoopanalytics.com/less-is-not-always-more-with-enterprise-social/"/>
    <hyperlink ref="E9" r:id="rId28" display="https://twitter.com/ClearBox/status/1090583656358240256"/>
    <hyperlink ref="G2" r:id="rId29" display="http://msft.social/CX4K7V"/>
    <hyperlink ref="G3" r:id="rId30" display="http://msft.social/6JSf5a"/>
    <hyperlink ref="G4" r:id="rId31" display="http://msft.social/OJSthM"/>
    <hyperlink ref="G5" r:id="rId32" display="http://msft.social/6p3K1y"/>
    <hyperlink ref="G6" r:id="rId33" display="https://twitter.com/SWOOPAnalytics/status/1095401576783437824"/>
    <hyperlink ref="G7" r:id="rId34" display="https://lnkd.in/dGy5KzW"/>
    <hyperlink ref="I2" r:id="rId35" display="https://twitter.com/SWOOPAnalytics/status/1095401576783437824"/>
    <hyperlink ref="I3" r:id="rId36" display="https://www.swoopanalytics.com/swoop-chat-nyc-why-we-do-what-we-do/"/>
    <hyperlink ref="K2" r:id="rId37" display="http://www.swoopanalytics.com/20-questions-that-could-change-your-company/"/>
    <hyperlink ref="K3" r:id="rId38" display="http://markbritz.com/internal-comms-taking-the-informal-social-learning-torch/"/>
    <hyperlink ref="K4" r:id="rId39" display="https://twitter.com/jimbobtyer/status/1090279901016588288"/>
    <hyperlink ref="K5" r:id="rId40" display="http://markbritz.com/ld-is-primed-to-drive-enterprise-social-so-why-arent-they/"/>
    <hyperlink ref="K6" r:id="rId41" display="https://www.swoopanalytics.com/"/>
    <hyperlink ref="M2" r:id="rId42" display="https://mailchi.mp/hargraves/hi022019s"/>
    <hyperlink ref="M3" r:id="rId43" display="https://www.swoopanalytics.com/social-groups-in-enterprise-social-networks/"/>
    <hyperlink ref="M4" r:id="rId44" display="https://www.swoopanalytics.com/we-won-the-top-award-with-our-research-on-groups-in-esns/"/>
    <hyperlink ref="M5" r:id="rId45" display="https://www.swoopanalytics.com/swoop-chat-nyc-why-we-do-what-we-do/"/>
    <hyperlink ref="M6" r:id="rId46" display="https://www.swoopanalytics.com/swoop-is-iso27001-certified/"/>
    <hyperlink ref="M7" r:id="rId47" display="https://www.swoopanalytics.com/how-long-does-it-take-before-swoop-has-an-impact-on-your-esn/"/>
    <hyperlink ref="M8" r:id="rId48" display="https://www.swoopanalytics.com/less-is-not-always-more-with-enterprise-social/"/>
    <hyperlink ref="O2" r:id="rId49" display="https://trendystartups.com/"/>
    <hyperlink ref="O3" r:id="rId50" display="https://www.youtube.com/channel/UC_1f5VL4nC03UsegwHaNcNA"/>
    <hyperlink ref="Q2" r:id="rId51" display="https://twitter.com/SWOOPAnalytics/status/1072512845038931968"/>
    <hyperlink ref="Q3" r:id="rId52" display="https://twitter.com/SWOOPAnalytics/status/1072577795874672640"/>
    <hyperlink ref="S2" r:id="rId53" display="https://www.swoopanalytics.com/how-many-groups-should-you-join/"/>
    <hyperlink ref="U2" r:id="rId54" display="https://www.swoopanalytics.com/20-questions-that-could-change-your-company/"/>
    <hyperlink ref="U3" r:id="rId55" display="https://www.swoopanalytics.com/executive-engagement-the-key-to-a-successful-yammer-network/"/>
    <hyperlink ref="U4" r:id="rId56" display="https://www.swoopanalytics.com/less-is-not-always-more-with-enterprise-social/"/>
    <hyperlink ref="U5" r:id="rId57" display="https://www.swoopanalytics.com/how-many-groups-should-you-join/"/>
  </hyperlinks>
  <printOptions/>
  <pageMargins left="0.7" right="0.7" top="0.75" bottom="0.75" header="0.3" footer="0.3"/>
  <pageSetup orientation="portrait" paperSize="9"/>
  <tableParts>
    <tablePart r:id="rId59"/>
    <tablePart r:id="rId63"/>
    <tablePart r:id="rId58"/>
    <tablePart r:id="rId60"/>
    <tablePart r:id="rId62"/>
    <tablePart r:id="rId61"/>
    <tablePart r:id="rId64"/>
    <tablePart r:id="rId6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2019-02-18T09:35:36Z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